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ABRIL\CONVENIOS\CARLOS\BRAZIL-NEWTON RESEARCHER LINKS\"/>
    </mc:Choice>
  </mc:AlternateContent>
  <bookViews>
    <workbookView xWindow="0" yWindow="315" windowWidth="14880" windowHeight="7905" tabRatio="893"/>
  </bookViews>
  <sheets>
    <sheet name="5-STB" sheetId="6" r:id="rId1"/>
    <sheet name="6-STE" sheetId="7" r:id="rId2"/>
    <sheet name="7-TRAN" sheetId="8" r:id="rId3"/>
    <sheet name="8-DIP-DIE" sheetId="9" r:id="rId4"/>
    <sheet name="CONSOLIDADA" sheetId="13" r:id="rId5"/>
    <sheet name="DADOS" sheetId="19" state="hidden" r:id="rId6"/>
  </sheets>
  <externalReferences>
    <externalReference r:id="rId7"/>
  </externalReferences>
  <definedNames>
    <definedName name="_3162" localSheetId="5">DADOS!$C$12:$D$59</definedName>
    <definedName name="_xlnm.Print_Area" localSheetId="0">'5-STB'!$B$2:$P$112</definedName>
    <definedName name="_xlnm.Print_Area" localSheetId="1">'6-STE'!$B$2:$Q$112</definedName>
    <definedName name="_xlnm.Print_Area" localSheetId="2">'7-TRAN'!$B$2:$Q$111</definedName>
    <definedName name="_xlnm.Print_Area" localSheetId="3">'8-DIP-DIE'!$B$2:$Q$106</definedName>
    <definedName name="_xlnm.Print_Area" localSheetId="4">CONSOLIDADA!$C$1:$F$10</definedName>
  </definedNames>
  <calcPr calcId="152511"/>
</workbook>
</file>

<file path=xl/calcChain.xml><?xml version="1.0" encoding="utf-8"?>
<calcChain xmlns="http://schemas.openxmlformats.org/spreadsheetml/2006/main">
  <c r="O17" i="6" l="1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K12" i="9" s="1"/>
  <c r="P54" i="9"/>
  <c r="P55" i="9"/>
  <c r="P56" i="9"/>
  <c r="P57" i="9"/>
  <c r="P15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O15" i="9"/>
  <c r="D12" i="13" l="1"/>
  <c r="O9" i="13"/>
  <c r="J9" i="13"/>
  <c r="O8" i="13"/>
  <c r="K8" i="13"/>
  <c r="J8" i="13"/>
  <c r="O7" i="13"/>
  <c r="K7" i="13"/>
  <c r="J7" i="13"/>
  <c r="L4" i="13"/>
  <c r="J3" i="13"/>
  <c r="J3" i="19" l="1"/>
  <c r="J4" i="19" l="1"/>
  <c r="J5" i="19" l="1"/>
  <c r="J6" i="19" l="1"/>
  <c r="B194" i="9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22" i="7"/>
  <c r="O83" i="6"/>
  <c r="B62" i="6"/>
  <c r="B62" i="7"/>
  <c r="B63" i="8"/>
  <c r="B61" i="9"/>
  <c r="O84" i="9"/>
  <c r="O83" i="9"/>
  <c r="O82" i="9"/>
  <c r="O81" i="9"/>
  <c r="O80" i="9"/>
  <c r="O79" i="9"/>
  <c r="O78" i="9"/>
  <c r="O77" i="9"/>
  <c r="O76" i="9"/>
  <c r="O75" i="9"/>
  <c r="O74" i="9"/>
  <c r="O73" i="9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U27" i="7"/>
  <c r="S27" i="7"/>
  <c r="T27" i="7" s="1"/>
  <c r="U26" i="7"/>
  <c r="S26" i="7"/>
  <c r="T26" i="7" s="1"/>
  <c r="U25" i="7"/>
  <c r="S25" i="7"/>
  <c r="T25" i="7" s="1"/>
  <c r="U24" i="7"/>
  <c r="S24" i="7"/>
  <c r="T24" i="7" s="1"/>
  <c r="U23" i="7"/>
  <c r="S23" i="7"/>
  <c r="T23" i="7" s="1"/>
  <c r="U22" i="7"/>
  <c r="S22" i="7"/>
  <c r="T22" i="7" s="1"/>
  <c r="O93" i="6"/>
  <c r="O92" i="6"/>
  <c r="O91" i="6"/>
  <c r="O90" i="6"/>
  <c r="O89" i="6"/>
  <c r="O88" i="6"/>
  <c r="O87" i="6"/>
  <c r="O86" i="6"/>
  <c r="O85" i="6"/>
  <c r="O84" i="6"/>
  <c r="O82" i="6"/>
  <c r="O81" i="6"/>
  <c r="O80" i="6"/>
  <c r="O79" i="6"/>
  <c r="O78" i="6"/>
  <c r="B106" i="9"/>
  <c r="S187" i="7"/>
  <c r="T187" i="7" s="1"/>
  <c r="S186" i="7"/>
  <c r="T186" i="7" s="1"/>
  <c r="U188" i="7"/>
  <c r="T188" i="7"/>
  <c r="U187" i="7"/>
  <c r="U186" i="7"/>
  <c r="U46" i="7"/>
  <c r="U45" i="7"/>
  <c r="U47" i="7"/>
  <c r="U44" i="7"/>
  <c r="U48" i="7"/>
  <c r="U43" i="7"/>
  <c r="S48" i="7"/>
  <c r="T48" i="7" s="1"/>
  <c r="S47" i="7"/>
  <c r="T47" i="7" s="1"/>
  <c r="S46" i="7"/>
  <c r="T46" i="7" s="1"/>
  <c r="S45" i="7"/>
  <c r="T45" i="7" s="1"/>
  <c r="S44" i="7"/>
  <c r="T44" i="7" s="1"/>
  <c r="S43" i="7"/>
  <c r="T43" i="7" s="1"/>
  <c r="O71" i="9"/>
  <c r="O64" i="9"/>
  <c r="O65" i="9"/>
  <c r="O66" i="9"/>
  <c r="O67" i="9"/>
  <c r="O68" i="9"/>
  <c r="O69" i="9"/>
  <c r="O70" i="9"/>
  <c r="O72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63" i="9"/>
  <c r="O68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77" i="6"/>
  <c r="O76" i="6"/>
  <c r="O75" i="6"/>
  <c r="O74" i="6"/>
  <c r="O73" i="6"/>
  <c r="O72" i="6"/>
  <c r="O71" i="6"/>
  <c r="O70" i="6"/>
  <c r="O69" i="6"/>
  <c r="O67" i="6"/>
  <c r="O66" i="6"/>
  <c r="O65" i="6"/>
  <c r="O16" i="6"/>
  <c r="P78" i="8"/>
  <c r="P77" i="8"/>
  <c r="P76" i="8"/>
  <c r="P75" i="8"/>
  <c r="P74" i="8"/>
  <c r="P73" i="8"/>
  <c r="P72" i="8"/>
  <c r="P86" i="8"/>
  <c r="P85" i="8"/>
  <c r="P84" i="8"/>
  <c r="P83" i="8"/>
  <c r="P82" i="8"/>
  <c r="P81" i="8"/>
  <c r="P80" i="8"/>
  <c r="P79" i="8"/>
  <c r="P71" i="8"/>
  <c r="P70" i="8"/>
  <c r="P69" i="8"/>
  <c r="P68" i="8"/>
  <c r="P67" i="8"/>
  <c r="P66" i="8"/>
  <c r="P65" i="8"/>
  <c r="O188" i="9"/>
  <c r="IE188" i="9"/>
  <c r="IF188" i="9" s="1"/>
  <c r="O189" i="9"/>
  <c r="IE189" i="9"/>
  <c r="IF189" i="9" s="1"/>
  <c r="P16" i="8"/>
  <c r="P189" i="8"/>
  <c r="IH189" i="8"/>
  <c r="II189" i="8" s="1"/>
  <c r="P190" i="8"/>
  <c r="IH190" i="8"/>
  <c r="II190" i="8" s="1"/>
  <c r="P191" i="8"/>
  <c r="IH191" i="8"/>
  <c r="II191" i="8" s="1"/>
  <c r="P192" i="8"/>
  <c r="IH192" i="8"/>
  <c r="II192" i="8" s="1"/>
  <c r="IH193" i="8"/>
  <c r="M187" i="7"/>
  <c r="M188" i="7"/>
  <c r="O188" i="7" s="1"/>
  <c r="M189" i="7"/>
  <c r="M190" i="7"/>
  <c r="O192" i="6"/>
  <c r="O193" i="6"/>
  <c r="O194" i="6"/>
  <c r="J7" i="19" l="1"/>
  <c r="D13" i="8"/>
  <c r="G9" i="13" s="1"/>
  <c r="D12" i="6"/>
  <c r="G7" i="13" s="1"/>
  <c r="B61" i="7"/>
  <c r="O82" i="7"/>
  <c r="O83" i="7"/>
  <c r="O86" i="7"/>
  <c r="O87" i="7"/>
  <c r="O90" i="7"/>
  <c r="O91" i="7"/>
  <c r="O94" i="7"/>
  <c r="O95" i="7"/>
  <c r="O80" i="7"/>
  <c r="O81" i="7"/>
  <c r="O84" i="7"/>
  <c r="O85" i="7"/>
  <c r="O88" i="7"/>
  <c r="O89" i="7"/>
  <c r="O92" i="7"/>
  <c r="O93" i="7"/>
  <c r="O22" i="7"/>
  <c r="O189" i="7"/>
  <c r="O190" i="7"/>
  <c r="H8" i="13"/>
  <c r="D12" i="9"/>
  <c r="G8" i="13" s="1"/>
  <c r="O65" i="7"/>
  <c r="O67" i="7"/>
  <c r="O69" i="7"/>
  <c r="O71" i="7"/>
  <c r="O72" i="7"/>
  <c r="O73" i="7"/>
  <c r="O75" i="7"/>
  <c r="O77" i="7"/>
  <c r="O79" i="7"/>
  <c r="O97" i="7"/>
  <c r="O99" i="7"/>
  <c r="O101" i="7"/>
  <c r="O103" i="7"/>
  <c r="O105" i="7"/>
  <c r="O107" i="7"/>
  <c r="O109" i="7"/>
  <c r="O66" i="7"/>
  <c r="O68" i="7"/>
  <c r="O70" i="7"/>
  <c r="O74" i="7"/>
  <c r="O76" i="7"/>
  <c r="O78" i="7"/>
  <c r="O96" i="7"/>
  <c r="O98" i="7"/>
  <c r="O100" i="7"/>
  <c r="O102" i="7"/>
  <c r="O104" i="7"/>
  <c r="O106" i="7"/>
  <c r="O108" i="7"/>
  <c r="P193" i="8"/>
  <c r="O187" i="7"/>
  <c r="O195" i="6"/>
  <c r="B112" i="7" l="1"/>
  <c r="B194" i="7" s="1"/>
  <c r="B61" i="8"/>
  <c r="G10" i="13"/>
  <c r="J8" i="19"/>
  <c r="D17" i="7"/>
  <c r="H7" i="13" s="1"/>
  <c r="O191" i="7"/>
  <c r="B60" i="9" l="1"/>
  <c r="B17" i="13" s="1"/>
  <c r="B111" i="8"/>
  <c r="B196" i="8" s="1"/>
  <c r="J9" i="19"/>
  <c r="H10" i="13" l="1"/>
  <c r="J10" i="19"/>
  <c r="J11" i="19" l="1"/>
  <c r="J12" i="19" l="1"/>
  <c r="J13" i="19" l="1"/>
  <c r="J14" i="19" l="1"/>
  <c r="J15" i="19" l="1"/>
  <c r="J16" i="19" l="1"/>
  <c r="J17" i="19" l="1"/>
  <c r="J18" i="19" l="1"/>
  <c r="J19" i="19" l="1"/>
  <c r="J20" i="19" l="1"/>
  <c r="J21" i="19" l="1"/>
  <c r="J22" i="19" l="1"/>
  <c r="J23" i="19" l="1"/>
  <c r="J24" i="19" l="1"/>
  <c r="J25" i="19" l="1"/>
  <c r="J26" i="19" l="1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<sst xmlns="http://schemas.openxmlformats.org/spreadsheetml/2006/main" count="344" uniqueCount="215">
  <si>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</si>
  <si>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</si>
  <si>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</si>
  <si>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</si>
  <si>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</si>
  <si>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</si>
  <si>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</si>
  <si>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</si>
  <si>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</si>
  <si>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</si>
  <si>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>1a</t>
  </si>
  <si>
    <t xml:space="preserve"> </t>
  </si>
  <si>
    <t xml:space="preserve"> OBSERVAÇÕES:</t>
  </si>
  <si>
    <t>USD</t>
  </si>
  <si>
    <t>TAXA:</t>
  </si>
  <si>
    <t>EUR</t>
  </si>
  <si>
    <r>
      <t>CÂMBIO</t>
    </r>
    <r>
      <rPr>
        <b/>
        <sz val="10"/>
        <rFont val="Tahoma"/>
        <family val="2"/>
      </rPr>
      <t xml:space="preserve"> </t>
    </r>
    <r>
      <rPr>
        <b/>
        <sz val="10"/>
        <color indexed="10"/>
        <rFont val="Tahoma"/>
        <family val="2"/>
      </rPr>
      <t>(DIGITE A SIGLA DA MOEDA E O VALOR DE SUA TAXA EM DÓLAR)</t>
    </r>
  </si>
  <si>
    <t xml:space="preserve"> OBSERVAÇÕES: </t>
  </si>
  <si>
    <t>GBP</t>
  </si>
  <si>
    <t>Despesas com frete, embalagem, documentação</t>
  </si>
  <si>
    <t>2a</t>
  </si>
  <si>
    <t>moeda de origem</t>
  </si>
  <si>
    <t>TAXA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</si>
  <si>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</si>
  <si>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</si>
  <si>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</si>
  <si>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</si>
  <si>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</si>
  <si>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</si>
  <si>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</si>
  <si>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</si>
  <si>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>SERVIÇOS DE TERCEIROS A SEREM CONTRATADOS NO EXTERIOR (STE)</t>
  </si>
  <si>
    <t>- JUSTIFIQUE EM ANEXO A UTILIDADE DOS SERVIÇOS  SOLICITADOS PARA O DESENVOLVIMENTO DO PROJETO DE PESQUISA</t>
  </si>
  <si>
    <t>FORMULÁRIO 6 - INSTRUÇÕES PARA PREENCHIMENTO – LEIA ATENTAMENTE AS INSTRUÇÕES ABAIXO.</t>
  </si>
  <si>
    <t>- Somente são analisadas solicitações de recursos para serviços especializados e de curta duração. Não incluir salários de qualquer natureza, bolsas no País ou no exterior,</t>
  </si>
  <si>
    <t xml:space="preserve">  serviços administrativos ou contratos  para manutenção de equipamentos. </t>
  </si>
  <si>
    <r>
      <t xml:space="preserve">1) Para a contratação de recursos humanos de apoio à pesquisa, </t>
    </r>
    <r>
      <rPr>
        <b/>
        <sz val="10"/>
        <rFont val="Tahoma"/>
        <family val="2"/>
      </rPr>
      <t>ver Programa FAPESP de Capacitação Técnica</t>
    </r>
    <r>
      <rPr>
        <sz val="10"/>
        <rFont val="Tahoma"/>
        <family val="2"/>
      </rPr>
      <t xml:space="preserve">;  </t>
    </r>
  </si>
  <si>
    <t xml:space="preserve">2) Justifique em anexo a utilidade de cada um dos serviços solicitados para o desenvolvimento do projeto de pesquisa proposto;  </t>
  </si>
  <si>
    <t xml:space="preserve">3) Todo o valor remetido ao exterior é deduzido dos recursos concedidos. </t>
  </si>
  <si>
    <t xml:space="preserve">EXEMPLO </t>
  </si>
  <si>
    <t>Reparo de equipamento a ser feito pela empresa... Na Alemanha</t>
  </si>
  <si>
    <t>Análise de amostras de ... a  serem realizadas pelo Laboratório, ... na Inglaterra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</si>
  <si>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</si>
  <si>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</si>
  <si>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</si>
  <si>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</si>
  <si>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</si>
  <si>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</si>
  <si>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</si>
  <si>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</si>
  <si>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</si>
  <si>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</si>
  <si>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</si>
  <si>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</si>
  <si>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</si>
  <si>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</si>
  <si>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</si>
  <si>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</si>
  <si>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</si>
  <si>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</si>
  <si>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</si>
  <si>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</si>
  <si>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</si>
  <si>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</si>
  <si>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</si>
  <si>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</si>
  <si>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</si>
  <si>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</si>
  <si>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</si>
  <si>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</si>
  <si>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</si>
  <si>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MOEDA 1:</t>
  </si>
  <si>
    <t>MOEDA 3:</t>
  </si>
  <si>
    <t>MOEDA 4:</t>
  </si>
  <si>
    <t>MOEDA 5:</t>
  </si>
  <si>
    <t>MOEDA 2:</t>
  </si>
  <si>
    <t>IMPRESSÃO OBRIGATÓRIA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</si>
  <si>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</si>
  <si>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</si>
  <si>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</si>
  <si>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</si>
  <si>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</si>
  <si>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</si>
  <si>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</si>
  <si>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</si>
  <si>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</si>
  <si>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</si>
  <si>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</si>
  <si>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</si>
  <si>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</si>
  <si>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</si>
  <si>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</si>
  <si>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</si>
  <si>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</si>
  <si>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</si>
  <si>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</si>
  <si>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</si>
  <si>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</si>
  <si>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MOEDA 6:</t>
  </si>
  <si>
    <t>custo do item moeda original</t>
  </si>
  <si>
    <t>custo do item US$</t>
  </si>
  <si>
    <t>PROCESSO: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</si>
  <si>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</si>
  <si>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</si>
  <si>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</si>
  <si>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</si>
  <si>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</si>
  <si>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</si>
  <si>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</si>
  <si>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</si>
  <si>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 </t>
    </r>
  </si>
  <si>
    <r>
      <t xml:space="preserve">- Coluna </t>
    </r>
    <r>
      <rPr>
        <b/>
        <sz val="10"/>
        <rFont val="Tahoma"/>
        <family val="2"/>
      </rPr>
      <t xml:space="preserve">(quant.) </t>
    </r>
    <r>
      <rPr>
        <sz val="10"/>
        <rFont val="Tahoma"/>
        <family val="2"/>
      </rPr>
      <t xml:space="preserve">- quantidade de cada serviço, quando possível. </t>
    </r>
  </si>
  <si>
    <r>
      <t xml:space="preserve">- Coluna </t>
    </r>
    <r>
      <rPr>
        <b/>
        <sz val="10"/>
        <rFont val="Tahoma"/>
        <family val="2"/>
      </rPr>
      <t>(moeda de origem)</t>
    </r>
    <r>
      <rPr>
        <sz val="10"/>
        <rFont val="Tahoma"/>
        <family val="2"/>
      </rPr>
      <t xml:space="preserve"> - indique a moeda de origem. </t>
    </r>
  </si>
  <si>
    <r>
      <t xml:space="preserve">- Coluna </t>
    </r>
    <r>
      <rPr>
        <b/>
        <sz val="10"/>
        <rFont val="Tahoma"/>
        <family val="2"/>
      </rPr>
      <t>(custo do item - moeda original)</t>
    </r>
    <r>
      <rPr>
        <sz val="10"/>
        <rFont val="Tahoma"/>
        <family val="2"/>
      </rPr>
      <t xml:space="preserve"> - custo total, na moeda de origem,  de cada item solicitado. </t>
    </r>
  </si>
  <si>
    <r>
      <t xml:space="preserve">- </t>
    </r>
    <r>
      <rPr>
        <sz val="10"/>
        <rFont val="Tahoma"/>
        <family val="2"/>
      </rPr>
      <t xml:space="preserve">Coluna </t>
    </r>
    <r>
      <rPr>
        <b/>
        <sz val="10"/>
        <rFont val="Tahoma"/>
        <family val="2"/>
      </rPr>
      <t xml:space="preserve">(FAPESP)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para uso exclusivo da FAPESP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</si>
  <si>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</si>
  <si>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</si>
  <si>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</si>
  <si>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</si>
  <si>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</si>
  <si>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</si>
  <si>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</si>
  <si>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</si>
  <si>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</si>
  <si>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  toda a descrição  </t>
    </r>
    <r>
      <rPr>
        <b/>
        <sz val="10"/>
        <rFont val="Tahoma"/>
        <family val="2"/>
      </rPr>
      <t xml:space="preserve">deve ser feita em  PORTUGUÊS, (ver exemplo abaixo).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</si>
  <si>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</t>
    </r>
    <r>
      <rPr>
        <b/>
        <sz val="10"/>
        <color indexed="10"/>
        <rFont val="Tahoma"/>
        <family val="2"/>
      </rPr>
      <t xml:space="preserve"> Descreva despesas cobradas pelo executor (ex.: embalagem, documentação, etc),</t>
    </r>
    <r>
      <rPr>
        <sz val="10"/>
        <rFont val="Tahoma"/>
        <family val="2"/>
      </rPr>
      <t xml:space="preserve"> </t>
    </r>
  </si>
  <si>
    <r>
      <t xml:space="preserve">- Coluna </t>
    </r>
    <r>
      <rPr>
        <b/>
        <sz val="10"/>
        <rFont val="Tahoma"/>
        <family val="2"/>
      </rPr>
      <t xml:space="preserve">(preço do item) </t>
    </r>
    <r>
      <rPr>
        <sz val="10"/>
        <rFont val="Tahoma"/>
        <family val="2"/>
      </rPr>
      <t xml:space="preserve">- valor unitário na moeda de origem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 xml:space="preserve">indicar moeda na </t>
    </r>
    <r>
      <rPr>
        <b/>
        <sz val="10"/>
        <rFont val="Tahoma"/>
        <family val="2"/>
      </rPr>
      <t>coluna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 xml:space="preserve">anterior). </t>
    </r>
  </si>
  <si>
    <r>
      <t xml:space="preserve">- Coluna </t>
    </r>
    <r>
      <rPr>
        <b/>
        <sz val="10"/>
        <rFont val="Tahoma"/>
        <family val="2"/>
      </rPr>
      <t>(custo do item - US$)</t>
    </r>
    <r>
      <rPr>
        <sz val="10"/>
        <rFont val="Tahoma"/>
        <family val="2"/>
      </rPr>
      <t xml:space="preserve"> -  conversão </t>
    </r>
    <r>
      <rPr>
        <b/>
        <sz val="10"/>
        <rFont val="Tahoma"/>
        <family val="2"/>
      </rPr>
      <t>automática</t>
    </r>
    <r>
      <rPr>
        <sz val="10"/>
        <rFont val="Tahoma"/>
        <family val="2"/>
      </rPr>
      <t xml:space="preserve"> para o dólar americano, do valor lançado na Coluna </t>
    </r>
    <r>
      <rPr>
        <b/>
        <sz val="10"/>
        <rFont val="Tahoma"/>
        <family val="2"/>
      </rPr>
      <t>custo do item</t>
    </r>
    <r>
      <rPr>
        <sz val="10"/>
        <rFont val="Tahoma"/>
        <family val="2"/>
      </rPr>
      <t>.</t>
    </r>
    <r>
      <rPr>
        <b/>
        <sz val="10"/>
        <rFont val="Tahoma"/>
        <family val="2"/>
      </rPr>
      <t xml:space="preserve"> </t>
    </r>
  </si>
  <si>
    <t>5- SERVIÇOS DE TERCEIROS NO BRASIL</t>
  </si>
  <si>
    <t>6- SERVIÇOS DE TERCEIROS NO EXTERIOR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</si>
  <si>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</si>
  <si>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</si>
  <si>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</si>
  <si>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</si>
  <si>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</si>
  <si>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</si>
  <si>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</si>
  <si>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</si>
  <si>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</si>
  <si>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</si>
  <si>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</si>
  <si>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</si>
  <si>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</si>
  <si>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</si>
  <si>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</si>
  <si>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</si>
  <si>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</si>
  <si>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</si>
  <si>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</si>
  <si>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</si>
  <si>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</si>
  <si>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</si>
  <si>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</si>
  <si>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</si>
  <si>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</si>
  <si>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</si>
  <si>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</si>
  <si>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</si>
  <si>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</si>
  <si>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</si>
  <si>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</si>
  <si>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</si>
  <si>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</si>
  <si>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</si>
  <si>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</si>
  <si>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</si>
  <si>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</si>
  <si>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</si>
  <si>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</si>
  <si>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</si>
  <si>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</si>
  <si>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</si>
  <si>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</si>
  <si>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</si>
  <si>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</si>
  <si>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</si>
  <si>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</si>
  <si>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</si>
  <si>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</si>
  <si>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</si>
  <si>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</si>
  <si>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</si>
  <si>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</si>
  <si>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</si>
  <si>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</si>
  <si>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</si>
  <si>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</si>
  <si>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</si>
  <si>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</si>
  <si>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</si>
  <si>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</si>
  <si>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</si>
  <si>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</si>
  <si>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</si>
  <si>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</si>
  <si>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</si>
  <si>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</si>
  <si>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</si>
  <si>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</si>
  <si>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</si>
  <si>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</si>
  <si>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</si>
  <si>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</si>
  <si>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</si>
  <si>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</si>
  <si>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</si>
  <si>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</si>
  <si>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</si>
  <si>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r>
      <t>TABELA INFORMATIVA PARA OS CÁLCULOS (</t>
    </r>
    <r>
      <rPr>
        <b/>
        <u/>
        <sz val="16"/>
        <color rgb="FF0000CC"/>
        <rFont val="Arial"/>
        <family val="2"/>
      </rPr>
      <t>www.fapesp.br/rt</t>
    </r>
    <r>
      <rPr>
        <b/>
        <sz val="20"/>
        <rFont val="Arial"/>
        <family val="2"/>
      </rPr>
      <t xml:space="preserve">) </t>
    </r>
  </si>
  <si>
    <t>Reserva Técnica para infraestrutura Direta do Projeto</t>
  </si>
  <si>
    <t>MODALIDADE</t>
  </si>
  <si>
    <t>Reserva Técnica para Infraestrutura Institucional de Pesquisa</t>
  </si>
  <si>
    <t>Valor</t>
  </si>
  <si>
    <t>Desembolso</t>
  </si>
  <si>
    <t>FAPESP,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</si>
</sst>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0"/>
    <numFmt numFmtId="169" formatCode="[$US$]\ #,##0.00"/>
    <numFmt numFmtId="170" formatCode="&quot;US$&quot;\ #,##0.00"/>
    <numFmt numFmtId="171" formatCode="[$USD]\ #,##0.00"/>
    <numFmt numFmtId="172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indexed="9"/>
      <name val="Arial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10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color indexed="8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1"/>
      <color indexed="10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6"/>
      <color rgb="FFFFFF00"/>
      <name val="Franklin Gothic Medium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u/>
      <sz val="16"/>
      <color rgb="FF0000CC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8" fillId="0" borderId="0" xfId="0" applyFont="1"/>
    <xf numFmtId="0" fontId="10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9" fillId="0" borderId="0" xfId="0" applyFont="1" applyAlignment="1" applyProtection="1"/>
    <xf numFmtId="0" fontId="9" fillId="0" borderId="0" xfId="0" applyFont="1" applyProtection="1"/>
    <xf numFmtId="0" fontId="0" fillId="0" borderId="0" xfId="0" applyProtection="1"/>
    <xf numFmtId="0" fontId="16" fillId="0" borderId="0" xfId="0" applyFont="1" applyAlignment="1" applyProtection="1"/>
    <xf numFmtId="0" fontId="10" fillId="0" borderId="0" xfId="0" applyFont="1" applyProtection="1"/>
    <xf numFmtId="0" fontId="0" fillId="0" borderId="0" xfId="0" applyFill="1" applyProtection="1"/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quotePrefix="1" applyFont="1" applyAlignment="1" applyProtection="1"/>
    <xf numFmtId="0" fontId="8" fillId="0" borderId="0" xfId="0" quotePrefix="1" applyFont="1" applyAlignment="1" applyProtection="1"/>
    <xf numFmtId="0" fontId="2" fillId="2" borderId="10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2" fillId="0" borderId="0" xfId="0" applyFont="1" applyFill="1" applyBorder="1"/>
    <xf numFmtId="0" fontId="8" fillId="0" borderId="0" xfId="0" applyFont="1" applyAlignment="1" applyProtection="1"/>
    <xf numFmtId="0" fontId="8" fillId="0" borderId="0" xfId="0" applyFont="1" applyProtection="1"/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8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6" fillId="0" borderId="0" xfId="0" applyFont="1" applyAlignment="1"/>
    <xf numFmtId="0" fontId="22" fillId="0" borderId="9" xfId="0" applyFont="1" applyBorder="1" applyAlignment="1">
      <alignment horizontal="center" vertical="center" shrinkToFit="1"/>
    </xf>
    <xf numFmtId="0" fontId="25" fillId="0" borderId="11" xfId="0" applyFont="1" applyBorder="1" applyAlignment="1" applyProtection="1">
      <alignment horizontal="center" vertical="center" shrinkToFit="1"/>
      <protection hidden="1"/>
    </xf>
    <xf numFmtId="168" fontId="19" fillId="0" borderId="15" xfId="0" applyNumberFormat="1" applyFont="1" applyBorder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9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/>
    <xf numFmtId="4" fontId="12" fillId="2" borderId="10" xfId="0" applyNumberFormat="1" applyFont="1" applyFill="1" applyBorder="1" applyAlignment="1" applyProtection="1">
      <alignment horizontal="center" shrinkToFit="1"/>
      <protection hidden="1"/>
    </xf>
    <xf numFmtId="0" fontId="19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2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2" fillId="0" borderId="0" xfId="0" quotePrefix="1" applyFont="1" applyAlignment="1"/>
    <xf numFmtId="0" fontId="0" fillId="0" borderId="0" xfId="0" applyBorder="1"/>
    <xf numFmtId="0" fontId="19" fillId="0" borderId="4" xfId="0" applyFont="1" applyBorder="1" applyAlignment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quotePrefix="1" applyFont="1" applyAlignment="1" applyProtection="1"/>
    <xf numFmtId="0" fontId="19" fillId="0" borderId="4" xfId="0" applyFont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Border="1"/>
    <xf numFmtId="0" fontId="19" fillId="0" borderId="0" xfId="0" applyFont="1" applyBorder="1" applyAlignment="1">
      <alignment horizontal="left"/>
    </xf>
    <xf numFmtId="164" fontId="12" fillId="0" borderId="9" xfId="2" applyNumberFormat="1" applyFont="1" applyBorder="1" applyAlignment="1" applyProtection="1">
      <alignment horizontal="right" vertical="center" shrinkToFit="1"/>
      <protection hidden="1"/>
    </xf>
    <xf numFmtId="39" fontId="2" fillId="0" borderId="15" xfId="2" applyNumberFormat="1" applyFont="1" applyBorder="1" applyAlignment="1" applyProtection="1">
      <alignment horizontal="right" vertical="center" shrinkToFit="1"/>
      <protection locked="0" hidden="1"/>
    </xf>
    <xf numFmtId="0" fontId="8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3" borderId="0" xfId="0" applyFont="1" applyFill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/>
    <xf numFmtId="39" fontId="2" fillId="0" borderId="0" xfId="0" applyNumberFormat="1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4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164" fontId="12" fillId="0" borderId="10" xfId="2" applyNumberFormat="1" applyFont="1" applyBorder="1" applyAlignment="1" applyProtection="1">
      <alignment horizontal="right" vertical="center"/>
    </xf>
    <xf numFmtId="0" fontId="10" fillId="4" borderId="0" xfId="0" applyFont="1" applyFill="1" applyProtection="1"/>
    <xf numFmtId="0" fontId="0" fillId="4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8" fillId="0" borderId="0" xfId="0" applyNumberFormat="1" applyFont="1" applyBorder="1" applyAlignment="1" applyProtection="1">
      <alignment horizontal="right" shrinkToFit="1"/>
      <protection hidden="1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2" fillId="4" borderId="0" xfId="0" applyFont="1" applyFill="1" applyBorder="1" applyAlignment="1" applyProtection="1">
      <alignment shrinkToFit="1"/>
      <protection hidden="1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41" fillId="0" borderId="0" xfId="0" applyFont="1" applyProtection="1"/>
    <xf numFmtId="164" fontId="21" fillId="0" borderId="9" xfId="2" applyNumberFormat="1" applyFont="1" applyBorder="1" applyAlignment="1" applyProtection="1">
      <alignment horizontal="right" vertical="center" shrinkToFit="1"/>
      <protection hidden="1"/>
    </xf>
    <xf numFmtId="164" fontId="22" fillId="0" borderId="9" xfId="2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/>
    <xf numFmtId="0" fontId="42" fillId="0" borderId="0" xfId="0" applyFont="1"/>
    <xf numFmtId="0" fontId="2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7" fillId="4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37" fillId="4" borderId="0" xfId="0" applyFont="1" applyFill="1" applyProtection="1">
      <protection hidden="1"/>
    </xf>
    <xf numFmtId="0" fontId="19" fillId="0" borderId="0" xfId="0" applyFont="1" applyAlignment="1" applyProtection="1">
      <alignment horizontal="left"/>
    </xf>
    <xf numFmtId="0" fontId="15" fillId="2" borderId="10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2" fillId="0" borderId="10" xfId="3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0" fillId="0" borderId="0" xfId="0"/>
    <xf numFmtId="39" fontId="2" fillId="0" borderId="9" xfId="2" applyNumberFormat="1" applyFont="1" applyBorder="1" applyAlignment="1" applyProtection="1">
      <alignment horizontal="right" vertical="center" shrinkToFit="1"/>
      <protection hidden="1"/>
    </xf>
    <xf numFmtId="0" fontId="19" fillId="0" borderId="4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9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23" fillId="0" borderId="0" xfId="0" applyFont="1" applyAlignment="1"/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Protection="1"/>
    <xf numFmtId="0" fontId="19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12" fillId="0" borderId="10" xfId="0" applyFont="1" applyBorder="1" applyAlignment="1" applyProtection="1">
      <alignment horizontal="left" vertical="center"/>
    </xf>
    <xf numFmtId="164" fontId="12" fillId="0" borderId="10" xfId="2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2" fillId="0" borderId="10" xfId="3" applyNumberFormat="1" applyFont="1" applyBorder="1" applyAlignment="1" applyProtection="1">
      <alignment horizontal="right" vertical="center" shrinkToFit="1"/>
      <protection hidden="1"/>
    </xf>
    <xf numFmtId="169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37" fillId="4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8" fillId="0" borderId="0" xfId="0" applyFont="1" applyFill="1" applyProtection="1">
      <protection hidden="1"/>
    </xf>
    <xf numFmtId="0" fontId="40" fillId="4" borderId="0" xfId="0" applyFont="1" applyFill="1" applyProtection="1">
      <protection hidden="1"/>
    </xf>
    <xf numFmtId="0" fontId="38" fillId="4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39" fillId="4" borderId="0" xfId="0" applyFont="1" applyFill="1" applyAlignment="1" applyProtection="1">
      <protection hidden="1"/>
    </xf>
    <xf numFmtId="0" fontId="9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9" fillId="0" borderId="4" xfId="0" applyFont="1" applyBorder="1" applyAlignment="1">
      <alignment horizontal="right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8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8" fillId="5" borderId="9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169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Protection="1">
      <protection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1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left"/>
    </xf>
    <xf numFmtId="0" fontId="19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18" fillId="0" borderId="0" xfId="0" applyFont="1" applyBorder="1"/>
    <xf numFmtId="0" fontId="8" fillId="0" borderId="0" xfId="0" applyFont="1" applyBorder="1"/>
    <xf numFmtId="0" fontId="45" fillId="0" borderId="10" xfId="0" applyFont="1" applyBorder="1" applyAlignment="1"/>
    <xf numFmtId="0" fontId="2" fillId="0" borderId="10" xfId="0" applyFont="1" applyBorder="1"/>
    <xf numFmtId="168" fontId="2" fillId="0" borderId="0" xfId="0" applyNumberFormat="1" applyFont="1"/>
    <xf numFmtId="0" fontId="46" fillId="0" borderId="10" xfId="0" applyFont="1" applyBorder="1"/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locked="0"/>
    </xf>
    <xf numFmtId="0" fontId="2" fillId="0" borderId="5" xfId="0" applyFont="1" applyBorder="1" applyProtection="1">
      <protection hidden="1"/>
    </xf>
    <xf numFmtId="0" fontId="45" fillId="0" borderId="0" xfId="0" applyFont="1" applyBorder="1" applyAlignment="1"/>
    <xf numFmtId="168" fontId="2" fillId="0" borderId="0" xfId="0" applyNumberFormat="1" applyFont="1" applyBorder="1"/>
    <xf numFmtId="0" fontId="46" fillId="0" borderId="0" xfId="0" applyFont="1" applyBorder="1"/>
    <xf numFmtId="0" fontId="46" fillId="0" borderId="0" xfId="0" applyFo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0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4" borderId="0" xfId="0" applyFont="1" applyFill="1"/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14" fontId="9" fillId="4" borderId="10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Protection="1">
      <protection hidden="1"/>
    </xf>
    <xf numFmtId="166" fontId="2" fillId="4" borderId="10" xfId="2" applyFont="1" applyFill="1" applyBorder="1" applyAlignment="1" applyProtection="1">
      <alignment vertical="center"/>
      <protection hidden="1"/>
    </xf>
    <xf numFmtId="165" fontId="1" fillId="4" borderId="10" xfId="0" applyNumberFormat="1" applyFont="1" applyFill="1" applyBorder="1" applyAlignment="1" applyProtection="1">
      <alignment vertical="center"/>
      <protection hidden="1"/>
    </xf>
    <xf numFmtId="165" fontId="1" fillId="4" borderId="0" xfId="0" applyNumberFormat="1" applyFont="1" applyFill="1" applyBorder="1" applyProtection="1"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4" borderId="0" xfId="0" applyFont="1" applyFill="1" applyBorder="1"/>
    <xf numFmtId="0" fontId="1" fillId="4" borderId="0" xfId="0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Protection="1">
      <protection hidden="1"/>
    </xf>
    <xf numFmtId="165" fontId="1" fillId="4" borderId="0" xfId="0" applyNumberFormat="1" applyFont="1" applyFill="1" applyBorder="1" applyAlignment="1">
      <alignment horizontal="right" vertical="center" wrapText="1"/>
    </xf>
    <xf numFmtId="167" fontId="1" fillId="4" borderId="0" xfId="3" applyFont="1" applyFill="1" applyBorder="1" applyProtection="1">
      <protection hidden="1"/>
    </xf>
    <xf numFmtId="0" fontId="1" fillId="4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6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36" fillId="4" borderId="0" xfId="1" applyFill="1" applyBorder="1" applyAlignment="1" applyProtection="1">
      <protection hidden="1"/>
    </xf>
    <xf numFmtId="9" fontId="1" fillId="4" borderId="0" xfId="4" applyFont="1" applyFill="1" applyBorder="1" applyAlignment="1">
      <alignment horizontal="right" vertical="center" wrapText="1"/>
    </xf>
    <xf numFmtId="3" fontId="1" fillId="4" borderId="0" xfId="0" applyNumberFormat="1" applyFont="1" applyFill="1" applyBorder="1" applyProtection="1">
      <protection hidden="1"/>
    </xf>
    <xf numFmtId="0" fontId="44" fillId="6" borderId="0" xfId="0" applyFont="1" applyFill="1" applyAlignment="1">
      <alignment horizontal="center" vertical="center"/>
    </xf>
    <xf numFmtId="0" fontId="30" fillId="7" borderId="9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42" fillId="0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51" fillId="0" borderId="0" xfId="0" applyFont="1" applyFill="1" applyBorder="1" applyAlignment="1">
      <alignment horizontal="center" vertical="center" textRotation="255"/>
    </xf>
    <xf numFmtId="0" fontId="1" fillId="4" borderId="0" xfId="0" applyFont="1" applyFill="1" applyAlignment="1">
      <alignment horizontal="center" vertical="center"/>
    </xf>
    <xf numFmtId="14" fontId="0" fillId="0" borderId="0" xfId="0" applyNumberFormat="1"/>
    <xf numFmtId="0" fontId="53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54" fillId="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43" fillId="0" borderId="10" xfId="2" applyNumberFormat="1" applyFont="1" applyBorder="1" applyAlignment="1" applyProtection="1">
      <alignment vertical="center" shrinkToFit="1"/>
      <protection hidden="1"/>
    </xf>
    <xf numFmtId="171" fontId="24" fillId="0" borderId="25" xfId="2" applyNumberFormat="1" applyFont="1" applyBorder="1" applyAlignment="1" applyProtection="1">
      <alignment vertical="center" shrinkToFit="1"/>
      <protection hidden="1"/>
    </xf>
    <xf numFmtId="166" fontId="48" fillId="4" borderId="10" xfId="2" applyFont="1" applyFill="1" applyBorder="1" applyAlignment="1">
      <alignment horizontal="center" vertical="center" wrapText="1"/>
    </xf>
    <xf numFmtId="171" fontId="24" fillId="0" borderId="10" xfId="2" applyNumberFormat="1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/>
    </xf>
    <xf numFmtId="164" fontId="34" fillId="0" borderId="10" xfId="2" applyNumberFormat="1" applyFont="1" applyBorder="1" applyAlignment="1" applyProtection="1">
      <alignment vertical="center" shrinkToFit="1"/>
      <protection hidden="1"/>
    </xf>
    <xf numFmtId="171" fontId="55" fillId="0" borderId="25" xfId="2" applyNumberFormat="1" applyFont="1" applyBorder="1" applyAlignment="1" applyProtection="1">
      <alignment vertical="center" shrinkToFit="1"/>
      <protection hidden="1"/>
    </xf>
    <xf numFmtId="171" fontId="16" fillId="9" borderId="26" xfId="2" applyNumberFormat="1" applyFont="1" applyFill="1" applyBorder="1" applyAlignment="1" applyProtection="1">
      <alignment vertical="center" shrinkToFit="1"/>
      <protection hidden="1"/>
    </xf>
    <xf numFmtId="0" fontId="48" fillId="4" borderId="0" xfId="0" applyFont="1" applyFill="1" applyAlignment="1">
      <alignment horizontal="center" wrapText="1"/>
    </xf>
    <xf numFmtId="166" fontId="54" fillId="4" borderId="29" xfId="2" applyFont="1" applyFill="1" applyBorder="1" applyAlignment="1">
      <alignment horizontal="center" vertical="center" wrapText="1"/>
    </xf>
    <xf numFmtId="164" fontId="49" fillId="0" borderId="35" xfId="0" applyNumberFormat="1" applyFont="1" applyBorder="1" applyAlignment="1" applyProtection="1">
      <alignment vertical="center" shrinkToFit="1"/>
      <protection hidden="1"/>
    </xf>
    <xf numFmtId="171" fontId="56" fillId="0" borderId="36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2" fontId="56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9" fillId="0" borderId="0" xfId="0" applyFont="1" applyBorder="1" applyAlignment="1"/>
    <xf numFmtId="0" fontId="0" fillId="0" borderId="0" xfId="0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4" borderId="0" xfId="0" quotePrefix="1" applyFont="1" applyFill="1" applyAlignment="1">
      <alignment horizontal="center"/>
    </xf>
    <xf numFmtId="0" fontId="5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3" fillId="7" borderId="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20" fillId="0" borderId="9" xfId="0" applyFont="1" applyBorder="1" applyAlignment="1" applyProtection="1">
      <alignment horizontal="left" vertical="center" shrinkToFit="1"/>
    </xf>
    <xf numFmtId="0" fontId="20" fillId="0" borderId="11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4" fontId="2" fillId="0" borderId="11" xfId="3" applyNumberFormat="1" applyFont="1" applyBorder="1" applyAlignment="1" applyProtection="1">
      <alignment horizontal="right" vertical="center" shrinkToFit="1"/>
      <protection hidden="1"/>
    </xf>
    <xf numFmtId="4" fontId="2" fillId="0" borderId="15" xfId="3" applyNumberFormat="1" applyFont="1" applyBorder="1" applyAlignment="1" applyProtection="1">
      <alignment horizontal="right" vertical="center" shrinkToFit="1"/>
      <protection hidden="1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4" fontId="2" fillId="0" borderId="9" xfId="3" applyNumberFormat="1" applyFont="1" applyBorder="1" applyAlignment="1" applyProtection="1">
      <alignment horizontal="right" vertical="center" shrinkToFit="1"/>
      <protection hidden="1"/>
    </xf>
    <xf numFmtId="0" fontId="2" fillId="0" borderId="15" xfId="0" applyFont="1" applyBorder="1" applyAlignment="1" applyProtection="1">
      <alignment horizontal="right" vertical="center" shrinkToFit="1"/>
      <protection hidden="1"/>
    </xf>
    <xf numFmtId="0" fontId="13" fillId="0" borderId="9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horizontal="left" vertical="center" shrinkToFit="1"/>
    </xf>
    <xf numFmtId="0" fontId="13" fillId="0" borderId="15" xfId="0" applyFont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8" fillId="10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170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>
      <alignment horizontal="left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19" fillId="0" borderId="4" xfId="0" applyFont="1" applyBorder="1" applyAlignment="1">
      <alignment horizontal="left"/>
    </xf>
    <xf numFmtId="0" fontId="5" fillId="0" borderId="10" xfId="0" quotePrefix="1" applyFont="1" applyBorder="1" applyAlignment="1" applyProtection="1">
      <alignment horizontal="left" vertical="center"/>
    </xf>
    <xf numFmtId="0" fontId="8" fillId="0" borderId="0" xfId="0" applyFont="1" applyAlignment="1">
      <alignment horizontal="right"/>
    </xf>
    <xf numFmtId="0" fontId="3" fillId="7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7" fillId="2" borderId="9" xfId="0" applyFont="1" applyFill="1" applyBorder="1" applyAlignment="1" applyProtection="1">
      <alignment horizontal="center"/>
    </xf>
    <xf numFmtId="0" fontId="17" fillId="2" borderId="11" xfId="0" applyFont="1" applyFill="1" applyBorder="1" applyAlignment="1" applyProtection="1">
      <alignment horizontal="center"/>
    </xf>
    <xf numFmtId="0" fontId="17" fillId="2" borderId="15" xfId="0" applyFont="1" applyFill="1" applyBorder="1" applyAlignment="1" applyProtection="1">
      <alignment horizontal="center"/>
    </xf>
    <xf numFmtId="0" fontId="12" fillId="0" borderId="9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166" fontId="54" fillId="4" borderId="30" xfId="2" applyFont="1" applyFill="1" applyBorder="1" applyAlignment="1">
      <alignment horizontal="center" vertical="center" wrapText="1"/>
    </xf>
    <xf numFmtId="166" fontId="54" fillId="4" borderId="31" xfId="2" applyFont="1" applyFill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50" fillId="8" borderId="20" xfId="0" applyFont="1" applyFill="1" applyBorder="1" applyAlignment="1">
      <alignment horizontal="center" vertical="center" textRotation="255"/>
    </xf>
    <xf numFmtId="0" fontId="50" fillId="8" borderId="21" xfId="0" applyFont="1" applyFill="1" applyBorder="1" applyAlignment="1">
      <alignment horizontal="center" vertical="center" textRotation="255"/>
    </xf>
    <xf numFmtId="0" fontId="50" fillId="8" borderId="37" xfId="0" applyFont="1" applyFill="1" applyBorder="1" applyAlignment="1">
      <alignment horizontal="center" vertical="center" textRotation="255"/>
    </xf>
    <xf numFmtId="166" fontId="52" fillId="7" borderId="11" xfId="0" applyNumberFormat="1" applyFont="1" applyFill="1" applyBorder="1" applyAlignment="1">
      <alignment horizontal="center" vertical="center" shrinkToFit="1"/>
    </xf>
    <xf numFmtId="0" fontId="52" fillId="7" borderId="11" xfId="0" applyFont="1" applyFill="1" applyBorder="1" applyAlignment="1">
      <alignment horizontal="center" vertical="center" shrinkToFit="1"/>
    </xf>
    <xf numFmtId="0" fontId="52" fillId="7" borderId="15" xfId="0" applyFont="1" applyFill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4" borderId="10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 textRotation="255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165" fontId="36" fillId="4" borderId="0" xfId="1" applyNumberFormat="1" applyFill="1" applyBorder="1" applyAlignment="1" applyProtection="1">
      <alignment horizontal="left" vertical="center" wrapText="1"/>
    </xf>
    <xf numFmtId="165" fontId="1" fillId="4" borderId="0" xfId="0" applyNumberFormat="1" applyFont="1" applyFill="1" applyBorder="1" applyAlignment="1">
      <alignment horizontal="left" vertical="center" wrapText="1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41">
    <dxf>
      <font>
        <color theme="0"/>
      </font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gray0625">
          <bgColor indexed="9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C0C0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C0C0C0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6-ST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'6-STE'!A185"/><Relationship Id="rId6" Type="http://schemas.openxmlformats.org/officeDocument/2006/relationships/hyperlink" Target="http://www4.bcb.gov.br/pec/conversao/conversao.asp?id=convmoeda" TargetMode="External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47625</xdr:rowOff>
    </xdr:from>
    <xdr:to>
      <xdr:col>16</xdr:col>
      <xdr:colOff>0</xdr:colOff>
      <xdr:row>12</xdr:row>
      <xdr:rowOff>19050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6848475" y="1657350"/>
          <a:ext cx="2752725" cy="628650"/>
          <a:chOff x="719" y="174"/>
          <a:chExt cx="289" cy="66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719" y="175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719" y="174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0" name="Freeform 6"/>
          <xdr:cNvSpPr>
            <a:spLocks/>
          </xdr:cNvSpPr>
        </xdr:nvSpPr>
        <xdr:spPr bwMode="auto">
          <a:xfrm>
            <a:off x="720" y="176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774" y="184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958" y="187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805" y="208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974" y="211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13</xdr:col>
      <xdr:colOff>133350</xdr:colOff>
      <xdr:row>0</xdr:row>
      <xdr:rowOff>314325</xdr:rowOff>
    </xdr:to>
    <xdr:pic>
      <xdr:nvPicPr>
        <xdr:cNvPr id="35204" name="Picture 18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157</xdr:row>
      <xdr:rowOff>19050</xdr:rowOff>
    </xdr:from>
    <xdr:to>
      <xdr:col>11</xdr:col>
      <xdr:colOff>628650</xdr:colOff>
      <xdr:row>158</xdr:row>
      <xdr:rowOff>57150</xdr:rowOff>
    </xdr:to>
    <xdr:pic>
      <xdr:nvPicPr>
        <xdr:cNvPr id="3520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8603575"/>
          <a:ext cx="4238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19049</xdr:colOff>
      <xdr:row>1</xdr:row>
      <xdr:rowOff>0</xdr:rowOff>
    </xdr:from>
    <xdr:to>
      <xdr:col>8</xdr:col>
      <xdr:colOff>600074</xdr:colOff>
      <xdr:row>4</xdr:row>
      <xdr:rowOff>104775</xdr:rowOff>
    </xdr:to>
    <xdr:pic>
      <xdr:nvPicPr>
        <xdr:cNvPr id="3520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49" y="400050"/>
          <a:ext cx="484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400050</xdr:colOff>
      <xdr:row>16</xdr:row>
      <xdr:rowOff>28575</xdr:rowOff>
    </xdr:from>
    <xdr:to>
      <xdr:col>10</xdr:col>
      <xdr:colOff>161925</xdr:colOff>
      <xdr:row>16</xdr:row>
      <xdr:rowOff>247651</xdr:rowOff>
    </xdr:to>
    <xdr:grpSp>
      <xdr:nvGrpSpPr>
        <xdr:cNvPr id="10" name="Grupo 9"/>
        <xdr:cNvGrpSpPr/>
      </xdr:nvGrpSpPr>
      <xdr:grpSpPr>
        <a:xfrm>
          <a:off x="3448050" y="3009900"/>
          <a:ext cx="2276475" cy="219076"/>
          <a:chOff x="3295650" y="2514600"/>
          <a:chExt cx="2343150" cy="219075"/>
        </a:xfrm>
      </xdr:grpSpPr>
      <xdr:pic>
        <xdr:nvPicPr>
          <xdr:cNvPr id="11" name="Picture 678">
            <a:hlinkClick xmlns:r="http://schemas.openxmlformats.org/officeDocument/2006/relationships" r:id="rId6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3790950" y="2514600"/>
            <a:ext cx="18478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3295650" y="2533650"/>
            <a:ext cx="457200" cy="17145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12</xdr:col>
      <xdr:colOff>47625</xdr:colOff>
      <xdr:row>8</xdr:row>
      <xdr:rowOff>47625</xdr:rowOff>
    </xdr:from>
    <xdr:to>
      <xdr:col>16</xdr:col>
      <xdr:colOff>0</xdr:colOff>
      <xdr:row>11</xdr:row>
      <xdr:rowOff>209550</xdr:rowOff>
    </xdr:to>
    <xdr:grpSp>
      <xdr:nvGrpSpPr>
        <xdr:cNvPr id="2051" name="Group 3"/>
        <xdr:cNvGrpSpPr>
          <a:grpSpLocks noChangeAspect="1"/>
        </xdr:cNvGrpSpPr>
      </xdr:nvGrpSpPr>
      <xdr:grpSpPr bwMode="auto">
        <a:xfrm>
          <a:off x="7096125" y="1666875"/>
          <a:ext cx="2752725" cy="628650"/>
          <a:chOff x="745" y="175"/>
          <a:chExt cx="289" cy="66"/>
        </a:xfrm>
      </xdr:grpSpPr>
      <xdr:sp macro="" textlink="">
        <xdr:nvSpPr>
          <xdr:cNvPr id="2050" name="AutoShape 2"/>
          <xdr:cNvSpPr>
            <a:spLocks noChangeAspect="1" noChangeArrowheads="1" noTextEdit="1"/>
          </xdr:cNvSpPr>
        </xdr:nvSpPr>
        <xdr:spPr bwMode="auto">
          <a:xfrm>
            <a:off x="745" y="176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745" y="175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53" name="Freeform 5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54" name="Freeform 6"/>
          <xdr:cNvSpPr>
            <a:spLocks/>
          </xdr:cNvSpPr>
        </xdr:nvSpPr>
        <xdr:spPr bwMode="auto">
          <a:xfrm>
            <a:off x="746" y="177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800" y="185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984" y="18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836" y="211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1000" y="21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19050</xdr:rowOff>
    </xdr:from>
    <xdr:to>
      <xdr:col>17</xdr:col>
      <xdr:colOff>0</xdr:colOff>
      <xdr:row>13</xdr:row>
      <xdr:rowOff>0</xdr:rowOff>
    </xdr:to>
    <xdr:grpSp>
      <xdr:nvGrpSpPr>
        <xdr:cNvPr id="3075" name="Group 3"/>
        <xdr:cNvGrpSpPr>
          <a:grpSpLocks noChangeAspect="1"/>
        </xdr:cNvGrpSpPr>
      </xdr:nvGrpSpPr>
      <xdr:grpSpPr bwMode="auto">
        <a:xfrm>
          <a:off x="6772275" y="1724025"/>
          <a:ext cx="2752725" cy="628650"/>
          <a:chOff x="711" y="181"/>
          <a:chExt cx="289" cy="66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711" y="182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711" y="181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77" name="Freeform 5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78" name="Freeform 6"/>
          <xdr:cNvSpPr>
            <a:spLocks/>
          </xdr:cNvSpPr>
        </xdr:nvSpPr>
        <xdr:spPr bwMode="auto">
          <a:xfrm>
            <a:off x="712" y="183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766" y="191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50" y="194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796" y="216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66" y="218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57150</xdr:rowOff>
    </xdr:from>
    <xdr:to>
      <xdr:col>17</xdr:col>
      <xdr:colOff>9525</xdr:colOff>
      <xdr:row>12</xdr:row>
      <xdr:rowOff>28575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7239000" y="1704975"/>
          <a:ext cx="2752725" cy="628650"/>
          <a:chOff x="760" y="179"/>
          <a:chExt cx="289" cy="66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760" y="180"/>
            <a:ext cx="289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760" y="17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101" name="Freeform 5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02" name="Freeform 6"/>
          <xdr:cNvSpPr>
            <a:spLocks/>
          </xdr:cNvSpPr>
        </xdr:nvSpPr>
        <xdr:spPr bwMode="auto">
          <a:xfrm>
            <a:off x="761" y="181"/>
            <a:ext cx="288" cy="64"/>
          </a:xfrm>
          <a:custGeom>
            <a:avLst/>
            <a:gdLst>
              <a:gd name="T0" fmla="*/ 0 w 288"/>
              <a:gd name="T1" fmla="*/ 0 h 64"/>
              <a:gd name="T2" fmla="*/ 48 w 288"/>
              <a:gd name="T3" fmla="*/ 0 h 64"/>
              <a:gd name="T4" fmla="*/ 48 w 288"/>
              <a:gd name="T5" fmla="*/ 0 h 64"/>
              <a:gd name="T6" fmla="*/ 120 w 288"/>
              <a:gd name="T7" fmla="*/ 0 h 64"/>
              <a:gd name="T8" fmla="*/ 288 w 288"/>
              <a:gd name="T9" fmla="*/ 0 h 64"/>
              <a:gd name="T10" fmla="*/ 288 w 288"/>
              <a:gd name="T11" fmla="*/ 37 h 64"/>
              <a:gd name="T12" fmla="*/ 288 w 288"/>
              <a:gd name="T13" fmla="*/ 37 h 64"/>
              <a:gd name="T14" fmla="*/ 288 w 288"/>
              <a:gd name="T15" fmla="*/ 53 h 64"/>
              <a:gd name="T16" fmla="*/ 288 w 288"/>
              <a:gd name="T17" fmla="*/ 64 h 64"/>
              <a:gd name="T18" fmla="*/ 120 w 288"/>
              <a:gd name="T19" fmla="*/ 64 h 64"/>
              <a:gd name="T20" fmla="*/ 85 w 288"/>
              <a:gd name="T21" fmla="*/ 64 h 64"/>
              <a:gd name="T22" fmla="*/ 48 w 288"/>
              <a:gd name="T23" fmla="*/ 64 h 64"/>
              <a:gd name="T24" fmla="*/ 0 w 288"/>
              <a:gd name="T25" fmla="*/ 64 h 64"/>
              <a:gd name="T26" fmla="*/ 0 w 288"/>
              <a:gd name="T27" fmla="*/ 53 h 64"/>
              <a:gd name="T28" fmla="*/ 0 w 288"/>
              <a:gd name="T29" fmla="*/ 37 h 64"/>
              <a:gd name="T30" fmla="*/ 0 w 288"/>
              <a:gd name="T31" fmla="*/ 37 h 64"/>
              <a:gd name="T32" fmla="*/ 0 w 288"/>
              <a:gd name="T33" fmla="*/ 0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64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7"/>
                </a:lnTo>
                <a:lnTo>
                  <a:pt x="288" y="37"/>
                </a:lnTo>
                <a:lnTo>
                  <a:pt x="288" y="53"/>
                </a:lnTo>
                <a:lnTo>
                  <a:pt x="288" y="64"/>
                </a:lnTo>
                <a:lnTo>
                  <a:pt x="120" y="64"/>
                </a:lnTo>
                <a:lnTo>
                  <a:pt x="85" y="64"/>
                </a:lnTo>
                <a:lnTo>
                  <a:pt x="48" y="64"/>
                </a:lnTo>
                <a:lnTo>
                  <a:pt x="0" y="64"/>
                </a:lnTo>
                <a:lnTo>
                  <a:pt x="0" y="53"/>
                </a:lnTo>
                <a:lnTo>
                  <a:pt x="0" y="37"/>
                </a:lnTo>
                <a:lnTo>
                  <a:pt x="0" y="3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815" y="189"/>
            <a:ext cx="18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999" y="192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848" y="214"/>
            <a:ext cx="1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1015" y="216"/>
            <a:ext cx="4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6</xdr:col>
      <xdr:colOff>819150</xdr:colOff>
      <xdr:row>2</xdr:row>
      <xdr:rowOff>257175</xdr:rowOff>
    </xdr:from>
    <xdr:to>
      <xdr:col>8</xdr:col>
      <xdr:colOff>9525</xdr:colOff>
      <xdr:row>4</xdr:row>
      <xdr:rowOff>0</xdr:rowOff>
    </xdr:to>
    <xdr:grpSp>
      <xdr:nvGrpSpPr>
        <xdr:cNvPr id="5123" name="Group 3"/>
        <xdr:cNvGrpSpPr>
          <a:grpSpLocks noChangeAspect="1"/>
        </xdr:cNvGrpSpPr>
      </xdr:nvGrpSpPr>
      <xdr:grpSpPr bwMode="auto">
        <a:xfrm>
          <a:off x="7124700" y="695325"/>
          <a:ext cx="2752725" cy="561975"/>
          <a:chOff x="747" y="62"/>
          <a:chExt cx="289" cy="59"/>
        </a:xfrm>
      </xdr:grpSpPr>
      <xdr:sp macro="" textlink="">
        <xdr:nvSpPr>
          <xdr:cNvPr id="5122" name="AutoShape 2"/>
          <xdr:cNvSpPr>
            <a:spLocks noChangeAspect="1" noChangeArrowheads="1" noTextEdit="1"/>
          </xdr:cNvSpPr>
        </xdr:nvSpPr>
        <xdr:spPr bwMode="auto">
          <a:xfrm>
            <a:off x="747" y="63"/>
            <a:ext cx="289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747" y="62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25" name="Freeform 5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26" name="Freeform 6"/>
          <xdr:cNvSpPr>
            <a:spLocks/>
          </xdr:cNvSpPr>
        </xdr:nvSpPr>
        <xdr:spPr bwMode="auto">
          <a:xfrm>
            <a:off x="748" y="64"/>
            <a:ext cx="288" cy="57"/>
          </a:xfrm>
          <a:custGeom>
            <a:avLst/>
            <a:gdLst>
              <a:gd name="T0" fmla="*/ 0 w 288"/>
              <a:gd name="T1" fmla="*/ 0 h 57"/>
              <a:gd name="T2" fmla="*/ 48 w 288"/>
              <a:gd name="T3" fmla="*/ 0 h 57"/>
              <a:gd name="T4" fmla="*/ 48 w 288"/>
              <a:gd name="T5" fmla="*/ 0 h 57"/>
              <a:gd name="T6" fmla="*/ 120 w 288"/>
              <a:gd name="T7" fmla="*/ 0 h 57"/>
              <a:gd name="T8" fmla="*/ 288 w 288"/>
              <a:gd name="T9" fmla="*/ 0 h 57"/>
              <a:gd name="T10" fmla="*/ 288 w 288"/>
              <a:gd name="T11" fmla="*/ 33 h 57"/>
              <a:gd name="T12" fmla="*/ 288 w 288"/>
              <a:gd name="T13" fmla="*/ 33 h 57"/>
              <a:gd name="T14" fmla="*/ 288 w 288"/>
              <a:gd name="T15" fmla="*/ 47 h 57"/>
              <a:gd name="T16" fmla="*/ 288 w 288"/>
              <a:gd name="T17" fmla="*/ 57 h 57"/>
              <a:gd name="T18" fmla="*/ 120 w 288"/>
              <a:gd name="T19" fmla="*/ 57 h 57"/>
              <a:gd name="T20" fmla="*/ 85 w 288"/>
              <a:gd name="T21" fmla="*/ 57 h 57"/>
              <a:gd name="T22" fmla="*/ 48 w 288"/>
              <a:gd name="T23" fmla="*/ 57 h 57"/>
              <a:gd name="T24" fmla="*/ 0 w 288"/>
              <a:gd name="T25" fmla="*/ 57 h 57"/>
              <a:gd name="T26" fmla="*/ 0 w 288"/>
              <a:gd name="T27" fmla="*/ 47 h 57"/>
              <a:gd name="T28" fmla="*/ 0 w 288"/>
              <a:gd name="T29" fmla="*/ 33 h 57"/>
              <a:gd name="T30" fmla="*/ 0 w 288"/>
              <a:gd name="T31" fmla="*/ 33 h 57"/>
              <a:gd name="T32" fmla="*/ 0 w 288"/>
              <a:gd name="T33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88" h="57">
                <a:moveTo>
                  <a:pt x="0" y="0"/>
                </a:moveTo>
                <a:lnTo>
                  <a:pt x="48" y="0"/>
                </a:lnTo>
                <a:lnTo>
                  <a:pt x="48" y="0"/>
                </a:lnTo>
                <a:lnTo>
                  <a:pt x="120" y="0"/>
                </a:lnTo>
                <a:lnTo>
                  <a:pt x="288" y="0"/>
                </a:lnTo>
                <a:lnTo>
                  <a:pt x="288" y="33"/>
                </a:lnTo>
                <a:lnTo>
                  <a:pt x="288" y="33"/>
                </a:lnTo>
                <a:lnTo>
                  <a:pt x="288" y="47"/>
                </a:lnTo>
                <a:lnTo>
                  <a:pt x="288" y="57"/>
                </a:lnTo>
                <a:lnTo>
                  <a:pt x="120" y="57"/>
                </a:lnTo>
                <a:lnTo>
                  <a:pt x="85" y="57"/>
                </a:lnTo>
                <a:lnTo>
                  <a:pt x="48" y="57"/>
                </a:lnTo>
                <a:lnTo>
                  <a:pt x="0" y="57"/>
                </a:lnTo>
                <a:lnTo>
                  <a:pt x="0" y="47"/>
                </a:lnTo>
                <a:lnTo>
                  <a:pt x="0" y="33"/>
                </a:lnTo>
                <a:lnTo>
                  <a:pt x="0" y="33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27" name="Rectangle 7"/>
          <xdr:cNvSpPr>
            <a:spLocks noChangeArrowheads="1"/>
          </xdr:cNvSpPr>
        </xdr:nvSpPr>
        <xdr:spPr bwMode="auto">
          <a:xfrm>
            <a:off x="802" y="71"/>
            <a:ext cx="17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Chamada de Propostas </a:t>
            </a:r>
          </a:p>
        </xdr:txBody>
      </xdr:sp>
      <xdr:sp macro="" textlink="">
        <xdr:nvSpPr>
          <xdr:cNvPr id="5128" name="Rectangle 8"/>
          <xdr:cNvSpPr>
            <a:spLocks noChangeArrowheads="1"/>
          </xdr:cNvSpPr>
        </xdr:nvSpPr>
        <xdr:spPr bwMode="auto">
          <a:xfrm>
            <a:off x="986" y="74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sp macro="" textlink="">
        <xdr:nvSpPr>
          <xdr:cNvPr id="5129" name="Rectangle 9"/>
          <xdr:cNvSpPr>
            <a:spLocks noChangeArrowheads="1"/>
          </xdr:cNvSpPr>
        </xdr:nvSpPr>
        <xdr:spPr bwMode="auto">
          <a:xfrm>
            <a:off x="841" y="92"/>
            <a:ext cx="10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300" b="1" i="0" u="none" strike="noStrike" baseline="0">
                <a:solidFill>
                  <a:srgbClr val="000000"/>
                </a:solidFill>
                <a:latin typeface="Calibri"/>
              </a:rPr>
              <a:t>FAPESP / BNRL</a:t>
            </a:r>
          </a:p>
        </xdr:txBody>
      </xdr:sp>
      <xdr:sp macro="" textlink="">
        <xdr:nvSpPr>
          <xdr:cNvPr id="5130" name="Rectangle 10"/>
          <xdr:cNvSpPr>
            <a:spLocks noChangeArrowheads="1"/>
          </xdr:cNvSpPr>
        </xdr:nvSpPr>
        <xdr:spPr bwMode="auto">
          <a:xfrm>
            <a:off x="1002" y="95"/>
            <a:ext cx="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pt-BR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pesp.br/GAIC/FORMUL&#193;RIOS/2013/MAIO/FORMUL&#193;RIOS/FORMUL&#193;RIOS%20SEM%20VINCULO%20COM%20O%20EXCEL/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" style="95" customWidth="1"/>
    <col min="4" max="4" width="9.28515625" style="95" customWidth="1"/>
    <col min="5" max="5" width="11.5703125" style="95" customWidth="1"/>
    <col min="6" max="6" width="8" style="36" customWidth="1"/>
    <col min="7" max="7" width="7.7109375" style="36" customWidth="1"/>
    <col min="8" max="8" width="6" style="36" customWidth="1"/>
    <col min="9" max="10" width="10.28515625" style="36" customWidth="1"/>
    <col min="11" max="11" width="7.5703125" style="36" customWidth="1"/>
    <col min="12" max="12" width="6" style="36" customWidth="1"/>
    <col min="13" max="13" width="9.140625" style="95" customWidth="1"/>
    <col min="14" max="14" width="14.5703125" style="36" customWidth="1"/>
    <col min="15" max="15" width="16.28515625" style="101" customWidth="1"/>
    <col min="16" max="16" width="14.140625" style="19" customWidth="1"/>
    <col min="17" max="17" width="1.85546875" style="213" customWidth="1"/>
    <col min="18" max="20" width="7.5703125" style="34" hidden="1" customWidth="1"/>
    <col min="21" max="245" width="0" style="34" hidden="1" customWidth="1"/>
    <col min="246" max="16384" width="9.140625" style="34" hidden="1"/>
  </cols>
  <sheetData>
    <row r="1" spans="1:244" s="28" customFormat="1" ht="31.5" customHeight="1">
      <c r="A1" s="208" t="s">
        <v>42</v>
      </c>
      <c r="B1" s="44"/>
      <c r="C1" s="54"/>
      <c r="D1" s="54"/>
      <c r="E1" s="54"/>
      <c r="F1" s="44"/>
      <c r="G1" s="44"/>
      <c r="H1" s="44"/>
      <c r="I1" s="44"/>
      <c r="J1" s="44"/>
      <c r="K1" s="44"/>
      <c r="L1" s="44"/>
      <c r="M1" s="54"/>
      <c r="N1" s="44"/>
      <c r="O1" s="44"/>
      <c r="P1" s="44"/>
      <c r="Q1" s="209"/>
    </row>
    <row r="2" spans="1:244" s="28" customFormat="1" ht="12.75" customHeight="1">
      <c r="A2" s="219"/>
      <c r="B2" s="44"/>
      <c r="C2" s="54"/>
      <c r="D2" s="54"/>
      <c r="E2" s="54"/>
      <c r="F2" s="44"/>
      <c r="G2" s="44"/>
      <c r="H2" s="44"/>
      <c r="I2" s="44"/>
      <c r="J2" s="44"/>
      <c r="K2" s="44"/>
      <c r="L2" s="44"/>
      <c r="M2" s="54"/>
      <c r="N2" s="44"/>
      <c r="O2" s="44"/>
      <c r="P2" s="44"/>
      <c r="Q2" s="209"/>
    </row>
    <row r="3" spans="1:244" s="28" customFormat="1" ht="12.75" customHeight="1">
      <c r="A3" s="219"/>
      <c r="B3" s="44"/>
      <c r="C3" s="54"/>
      <c r="D3" s="54"/>
      <c r="E3" s="54"/>
      <c r="F3" s="44"/>
      <c r="G3" s="44"/>
      <c r="H3" s="44"/>
      <c r="I3" s="44"/>
      <c r="J3" s="44"/>
      <c r="K3" s="44"/>
      <c r="L3" s="44"/>
      <c r="M3" s="54"/>
      <c r="N3" s="44"/>
      <c r="O3" s="44"/>
      <c r="P3" s="44"/>
      <c r="Q3" s="209"/>
    </row>
    <row r="4" spans="1:244" s="28" customFormat="1" ht="12.75" customHeight="1">
      <c r="A4" s="219"/>
      <c r="B4" s="44"/>
      <c r="C4" s="54"/>
      <c r="D4" s="54"/>
      <c r="E4" s="54"/>
      <c r="F4" s="44"/>
      <c r="G4" s="44"/>
      <c r="H4" s="44"/>
      <c r="I4" s="44"/>
      <c r="J4" s="44"/>
      <c r="K4" s="44"/>
      <c r="L4" s="44"/>
      <c r="M4" s="54"/>
      <c r="N4" s="44"/>
      <c r="O4" s="44"/>
      <c r="P4" s="44"/>
      <c r="Q4" s="209"/>
    </row>
    <row r="5" spans="1:244" s="28" customFormat="1" ht="12.75" customHeight="1">
      <c r="A5" s="219"/>
      <c r="B5" s="44"/>
      <c r="C5" s="54"/>
      <c r="D5" s="54"/>
      <c r="E5" s="54"/>
      <c r="F5" s="44"/>
      <c r="G5" s="44"/>
      <c r="H5" s="44"/>
      <c r="I5" s="44"/>
      <c r="J5" s="44"/>
      <c r="K5" s="44"/>
      <c r="L5" s="44"/>
      <c r="M5" s="54"/>
      <c r="N5" s="44"/>
      <c r="O5" s="44"/>
      <c r="P5" s="44"/>
      <c r="Q5" s="209"/>
    </row>
    <row r="6" spans="1:244" s="4" customFormat="1" ht="19.5" customHeight="1">
      <c r="A6" s="220"/>
      <c r="B6" s="194" t="s">
        <v>128</v>
      </c>
      <c r="C6" s="151"/>
      <c r="D6" s="151"/>
      <c r="E6" s="151"/>
      <c r="F6" s="151"/>
      <c r="G6" s="151"/>
      <c r="H6" s="151"/>
      <c r="I6" s="151"/>
      <c r="J6" s="151"/>
      <c r="P6" s="44"/>
      <c r="R6" s="38"/>
      <c r="S6" s="38"/>
      <c r="T6" s="38"/>
      <c r="U6" s="38"/>
      <c r="V6" s="38"/>
      <c r="W6" s="38"/>
      <c r="X6" s="44"/>
    </row>
    <row r="7" spans="1:244" s="28" customFormat="1" ht="5.25" customHeight="1">
      <c r="A7" s="219"/>
      <c r="B7" s="4"/>
      <c r="C7" s="44"/>
      <c r="D7" s="55"/>
      <c r="E7" s="55"/>
      <c r="F7" s="56"/>
      <c r="G7" s="56"/>
      <c r="H7" s="56"/>
      <c r="I7" s="56"/>
      <c r="J7" s="56"/>
      <c r="K7" s="56"/>
      <c r="L7" s="56"/>
      <c r="M7" s="55"/>
      <c r="N7" s="56"/>
      <c r="O7" s="56"/>
      <c r="P7" s="56"/>
      <c r="Q7" s="209"/>
    </row>
    <row r="8" spans="1:244" s="2" customFormat="1" ht="19.5" customHeight="1">
      <c r="A8" s="156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231"/>
      <c r="R8" s="255"/>
    </row>
    <row r="9" spans="1:244" s="28" customFormat="1" ht="6" customHeight="1">
      <c r="A9" s="237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1"/>
      <c r="N9" s="192"/>
      <c r="O9" s="56"/>
      <c r="P9" s="56"/>
      <c r="Q9" s="209"/>
    </row>
    <row r="10" spans="1:244" s="28" customFormat="1" ht="19.5" customHeight="1">
      <c r="A10" s="219"/>
      <c r="B10" s="183" t="s">
        <v>0</v>
      </c>
      <c r="C10" s="183"/>
      <c r="D10" s="184"/>
      <c r="E10" s="387"/>
      <c r="F10" s="387"/>
      <c r="G10" s="387"/>
      <c r="H10" s="56"/>
      <c r="I10" s="56"/>
      <c r="J10" s="386"/>
      <c r="K10" s="386"/>
      <c r="L10" s="386"/>
      <c r="M10" s="386"/>
      <c r="N10" s="386"/>
      <c r="O10" s="386"/>
      <c r="P10" s="386"/>
      <c r="Q10" s="209"/>
    </row>
    <row r="11" spans="1:244" s="2" customFormat="1" ht="6.75" customHeight="1">
      <c r="A11" s="156"/>
      <c r="B11" s="5"/>
      <c r="C11" s="6"/>
      <c r="D11" s="7"/>
      <c r="E11" s="7"/>
      <c r="F11" s="27"/>
      <c r="G11" s="27"/>
      <c r="H11" s="27"/>
      <c r="I11" s="27"/>
      <c r="J11" s="386"/>
      <c r="K11" s="386"/>
      <c r="L11" s="386"/>
      <c r="M11" s="386"/>
      <c r="N11" s="386"/>
      <c r="O11" s="386"/>
      <c r="P11" s="386"/>
      <c r="Q11" s="219"/>
    </row>
    <row r="12" spans="1:244" s="28" customFormat="1" ht="19.5" customHeight="1">
      <c r="A12" s="219"/>
      <c r="B12" s="376" t="s">
        <v>79</v>
      </c>
      <c r="C12" s="377"/>
      <c r="D12" s="401" t="str">
        <f>IF(SUM(O16:O58,O65:O109)=0,"",SUM(O16:O58,O65:O109))</f>
        <v/>
      </c>
      <c r="E12" s="401"/>
      <c r="F12" s="401"/>
      <c r="G12" s="60"/>
      <c r="H12" s="60"/>
      <c r="J12" s="386"/>
      <c r="K12" s="386"/>
      <c r="L12" s="386"/>
      <c r="M12" s="386"/>
      <c r="N12" s="386"/>
      <c r="O12" s="386"/>
      <c r="P12" s="386"/>
      <c r="Q12" s="209"/>
    </row>
    <row r="13" spans="1:244" s="31" customFormat="1" ht="6" customHeight="1">
      <c r="A13" s="230"/>
      <c r="B13" s="47"/>
      <c r="C13" s="68"/>
      <c r="D13" s="74"/>
      <c r="E13" s="68"/>
      <c r="F13" s="69"/>
      <c r="G13" s="69"/>
      <c r="H13" s="69"/>
      <c r="I13" s="69"/>
      <c r="J13" s="69"/>
      <c r="K13" s="69"/>
      <c r="L13" s="69"/>
      <c r="M13" s="68"/>
      <c r="N13" s="69"/>
      <c r="O13" s="69"/>
      <c r="P13" s="60"/>
      <c r="Q13" s="212"/>
      <c r="R13" s="30"/>
      <c r="S13" s="30"/>
      <c r="T13" s="30"/>
      <c r="U13" s="30"/>
      <c r="V13" s="30"/>
      <c r="W13" s="30"/>
      <c r="X13" s="30"/>
      <c r="Y13" s="30"/>
    </row>
    <row r="14" spans="1:244" s="33" customFormat="1" ht="15.75" customHeight="1">
      <c r="A14" s="221"/>
      <c r="B14" s="378" t="s">
        <v>1</v>
      </c>
      <c r="C14" s="379"/>
      <c r="D14" s="367" t="s">
        <v>6</v>
      </c>
      <c r="E14" s="382" t="s">
        <v>7</v>
      </c>
      <c r="F14" s="383"/>
      <c r="G14" s="383"/>
      <c r="H14" s="383"/>
      <c r="I14" s="383"/>
      <c r="J14" s="383"/>
      <c r="K14" s="383"/>
      <c r="L14" s="383"/>
      <c r="M14" s="383"/>
      <c r="N14" s="367" t="s">
        <v>3</v>
      </c>
      <c r="O14" s="369" t="s">
        <v>4</v>
      </c>
      <c r="P14" s="367" t="s">
        <v>2</v>
      </c>
      <c r="Q14" s="232"/>
      <c r="R14" s="32"/>
      <c r="S14" s="32"/>
      <c r="T14" s="32"/>
      <c r="U14" s="32"/>
      <c r="V14" s="32"/>
      <c r="W14" s="32"/>
      <c r="X14" s="32"/>
      <c r="Y14" s="32"/>
    </row>
    <row r="15" spans="1:244" s="33" customFormat="1" ht="14.25" customHeight="1">
      <c r="A15" s="221"/>
      <c r="B15" s="380"/>
      <c r="C15" s="381"/>
      <c r="D15" s="368"/>
      <c r="E15" s="384"/>
      <c r="F15" s="385"/>
      <c r="G15" s="385"/>
      <c r="H15" s="385"/>
      <c r="I15" s="385"/>
      <c r="J15" s="385"/>
      <c r="K15" s="385"/>
      <c r="L15" s="385"/>
      <c r="M15" s="385"/>
      <c r="N15" s="368"/>
      <c r="O15" s="370"/>
      <c r="P15" s="368"/>
      <c r="Q15" s="233"/>
      <c r="R15" s="32"/>
      <c r="S15" s="32"/>
      <c r="T15" s="32"/>
      <c r="U15" s="32"/>
      <c r="V15" s="32"/>
      <c r="W15" s="32"/>
      <c r="X15" s="32"/>
      <c r="Y15" s="32"/>
    </row>
    <row r="16" spans="1:244" ht="24.75" customHeight="1">
      <c r="A16" s="158"/>
      <c r="B16" s="371"/>
      <c r="C16" s="372"/>
      <c r="D16" s="73"/>
      <c r="E16" s="373"/>
      <c r="F16" s="374"/>
      <c r="G16" s="374"/>
      <c r="H16" s="374"/>
      <c r="I16" s="374"/>
      <c r="J16" s="374"/>
      <c r="K16" s="374"/>
      <c r="L16" s="374"/>
      <c r="M16" s="374"/>
      <c r="N16" s="186"/>
      <c r="O16" s="135" t="str">
        <f t="shared" ref="O16:O58" si="0">IF(N16*D16=0,"",N16*D16)</f>
        <v/>
      </c>
      <c r="P16" s="79"/>
      <c r="Q16" s="234"/>
      <c r="R16" s="28"/>
      <c r="S16" s="28"/>
      <c r="T16" s="28"/>
      <c r="U16" s="28"/>
      <c r="V16" s="28"/>
      <c r="W16" s="28"/>
      <c r="X16" s="28"/>
      <c r="Y16" s="28"/>
      <c r="II16" s="35"/>
      <c r="IJ16" s="36"/>
    </row>
    <row r="17" spans="1:244" ht="24" customHeight="1">
      <c r="A17" s="158"/>
      <c r="B17" s="371"/>
      <c r="C17" s="372"/>
      <c r="D17" s="73"/>
      <c r="E17" s="373"/>
      <c r="F17" s="374"/>
      <c r="G17" s="374"/>
      <c r="H17" s="374"/>
      <c r="I17" s="374"/>
      <c r="J17" s="374"/>
      <c r="K17" s="374"/>
      <c r="L17" s="374"/>
      <c r="M17" s="374"/>
      <c r="N17" s="186"/>
      <c r="O17" s="135" t="str">
        <f t="shared" si="0"/>
        <v/>
      </c>
      <c r="P17" s="79"/>
      <c r="Q17" s="234"/>
      <c r="R17" s="28"/>
      <c r="S17" s="28"/>
      <c r="T17" s="28"/>
      <c r="U17" s="28"/>
      <c r="V17" s="28"/>
      <c r="W17" s="28"/>
      <c r="X17" s="28"/>
      <c r="Y17" s="28"/>
      <c r="II17" s="35"/>
      <c r="IJ17" s="36"/>
    </row>
    <row r="18" spans="1:244" ht="24" customHeight="1">
      <c r="A18" s="158"/>
      <c r="B18" s="371"/>
      <c r="C18" s="372"/>
      <c r="D18" s="73"/>
      <c r="E18" s="373"/>
      <c r="F18" s="374"/>
      <c r="G18" s="374"/>
      <c r="H18" s="374"/>
      <c r="I18" s="374"/>
      <c r="J18" s="374"/>
      <c r="K18" s="374"/>
      <c r="L18" s="374"/>
      <c r="M18" s="374"/>
      <c r="N18" s="186"/>
      <c r="O18" s="135" t="str">
        <f t="shared" si="0"/>
        <v/>
      </c>
      <c r="P18" s="79"/>
      <c r="Q18" s="234"/>
      <c r="R18" s="28"/>
      <c r="S18" s="28"/>
      <c r="T18" s="28"/>
      <c r="U18" s="28"/>
      <c r="V18" s="28"/>
      <c r="W18" s="28"/>
      <c r="X18" s="28"/>
      <c r="Y18" s="28"/>
    </row>
    <row r="19" spans="1:244" ht="24" customHeight="1">
      <c r="A19" s="158"/>
      <c r="B19" s="371"/>
      <c r="C19" s="372"/>
      <c r="D19" s="73"/>
      <c r="E19" s="373"/>
      <c r="F19" s="374"/>
      <c r="G19" s="374"/>
      <c r="H19" s="374"/>
      <c r="I19" s="374"/>
      <c r="J19" s="374"/>
      <c r="K19" s="374"/>
      <c r="L19" s="374"/>
      <c r="M19" s="374"/>
      <c r="N19" s="186"/>
      <c r="O19" s="135" t="str">
        <f t="shared" si="0"/>
        <v/>
      </c>
      <c r="P19" s="79"/>
      <c r="Q19" s="234"/>
      <c r="R19" s="28"/>
      <c r="S19" s="28"/>
      <c r="T19" s="28"/>
      <c r="U19" s="28"/>
      <c r="V19" s="28"/>
      <c r="W19" s="28"/>
      <c r="X19" s="28"/>
      <c r="Y19" s="28"/>
    </row>
    <row r="20" spans="1:244" ht="24" customHeight="1">
      <c r="A20" s="158"/>
      <c r="B20" s="371"/>
      <c r="C20" s="372"/>
      <c r="D20" s="73"/>
      <c r="E20" s="373"/>
      <c r="F20" s="374"/>
      <c r="G20" s="374"/>
      <c r="H20" s="374"/>
      <c r="I20" s="374"/>
      <c r="J20" s="374"/>
      <c r="K20" s="374"/>
      <c r="L20" s="374"/>
      <c r="M20" s="374"/>
      <c r="N20" s="186"/>
      <c r="O20" s="135" t="str">
        <f t="shared" si="0"/>
        <v/>
      </c>
      <c r="P20" s="79"/>
      <c r="Q20" s="234"/>
      <c r="R20" s="28"/>
      <c r="S20" s="28"/>
      <c r="T20" s="28"/>
      <c r="U20" s="28"/>
      <c r="V20" s="28"/>
      <c r="W20" s="28"/>
      <c r="X20" s="28"/>
      <c r="Y20" s="28"/>
    </row>
    <row r="21" spans="1:244" ht="24" customHeight="1">
      <c r="A21" s="158"/>
      <c r="B21" s="371"/>
      <c r="C21" s="372"/>
      <c r="D21" s="73"/>
      <c r="E21" s="373"/>
      <c r="F21" s="374"/>
      <c r="G21" s="374"/>
      <c r="H21" s="374"/>
      <c r="I21" s="374"/>
      <c r="J21" s="374"/>
      <c r="K21" s="374"/>
      <c r="L21" s="374"/>
      <c r="M21" s="374"/>
      <c r="N21" s="186"/>
      <c r="O21" s="135" t="str">
        <f t="shared" si="0"/>
        <v/>
      </c>
      <c r="P21" s="79"/>
      <c r="Q21" s="234"/>
      <c r="R21" s="28"/>
      <c r="S21" s="28"/>
      <c r="T21" s="28"/>
      <c r="U21" s="28"/>
      <c r="V21" s="28"/>
      <c r="W21" s="28"/>
      <c r="X21" s="28"/>
      <c r="Y21" s="28"/>
    </row>
    <row r="22" spans="1:244" ht="24" customHeight="1">
      <c r="A22" s="158"/>
      <c r="B22" s="371"/>
      <c r="C22" s="372"/>
      <c r="D22" s="73"/>
      <c r="E22" s="373"/>
      <c r="F22" s="374"/>
      <c r="G22" s="374"/>
      <c r="H22" s="374"/>
      <c r="I22" s="374"/>
      <c r="J22" s="374"/>
      <c r="K22" s="374"/>
      <c r="L22" s="374"/>
      <c r="M22" s="374"/>
      <c r="N22" s="186"/>
      <c r="O22" s="135" t="str">
        <f t="shared" si="0"/>
        <v/>
      </c>
      <c r="P22" s="79"/>
      <c r="Q22" s="234"/>
      <c r="R22" s="28"/>
      <c r="S22" s="28"/>
      <c r="T22" s="28"/>
      <c r="U22" s="28"/>
      <c r="V22" s="28"/>
      <c r="W22" s="28"/>
      <c r="X22" s="28"/>
      <c r="Y22" s="28"/>
    </row>
    <row r="23" spans="1:244" ht="24" customHeight="1">
      <c r="A23" s="158"/>
      <c r="B23" s="371"/>
      <c r="C23" s="372"/>
      <c r="D23" s="73"/>
      <c r="E23" s="373"/>
      <c r="F23" s="374"/>
      <c r="G23" s="374"/>
      <c r="H23" s="374"/>
      <c r="I23" s="374"/>
      <c r="J23" s="374"/>
      <c r="K23" s="374"/>
      <c r="L23" s="374"/>
      <c r="M23" s="374"/>
      <c r="N23" s="186"/>
      <c r="O23" s="135" t="str">
        <f t="shared" si="0"/>
        <v/>
      </c>
      <c r="P23" s="79"/>
      <c r="Q23" s="234"/>
      <c r="R23" s="28"/>
      <c r="S23" s="28"/>
      <c r="T23" s="28"/>
      <c r="U23" s="28"/>
      <c r="V23" s="28"/>
      <c r="W23" s="28"/>
      <c r="X23" s="28"/>
      <c r="Y23" s="28"/>
    </row>
    <row r="24" spans="1:244" ht="24" customHeight="1">
      <c r="A24" s="158"/>
      <c r="B24" s="371"/>
      <c r="C24" s="372"/>
      <c r="D24" s="73"/>
      <c r="E24" s="373"/>
      <c r="F24" s="374"/>
      <c r="G24" s="374"/>
      <c r="H24" s="374"/>
      <c r="I24" s="374"/>
      <c r="J24" s="374"/>
      <c r="K24" s="374"/>
      <c r="L24" s="374"/>
      <c r="M24" s="374"/>
      <c r="N24" s="186"/>
      <c r="O24" s="135" t="str">
        <f t="shared" si="0"/>
        <v/>
      </c>
      <c r="P24" s="79"/>
      <c r="Q24" s="234"/>
      <c r="R24" s="28"/>
      <c r="S24" s="28"/>
      <c r="T24" s="28"/>
      <c r="U24" s="28"/>
      <c r="V24" s="28"/>
      <c r="W24" s="28"/>
      <c r="X24" s="28"/>
      <c r="Y24" s="28"/>
      <c r="II24" s="36"/>
      <c r="IJ24" s="36"/>
    </row>
    <row r="25" spans="1:244" ht="24" customHeight="1">
      <c r="A25" s="158"/>
      <c r="B25" s="371"/>
      <c r="C25" s="372"/>
      <c r="D25" s="73"/>
      <c r="E25" s="373"/>
      <c r="F25" s="374"/>
      <c r="G25" s="374"/>
      <c r="H25" s="374"/>
      <c r="I25" s="374"/>
      <c r="J25" s="374"/>
      <c r="K25" s="374"/>
      <c r="L25" s="374"/>
      <c r="M25" s="374"/>
      <c r="N25" s="186"/>
      <c r="O25" s="135" t="str">
        <f t="shared" si="0"/>
        <v/>
      </c>
      <c r="P25" s="79"/>
      <c r="Q25" s="234"/>
      <c r="R25" s="28"/>
      <c r="S25" s="28"/>
      <c r="T25" s="28"/>
      <c r="U25" s="28"/>
      <c r="V25" s="28"/>
      <c r="W25" s="28"/>
      <c r="X25" s="28"/>
      <c r="Y25" s="28"/>
    </row>
    <row r="26" spans="1:244" ht="24" customHeight="1">
      <c r="A26" s="158"/>
      <c r="B26" s="371"/>
      <c r="C26" s="372"/>
      <c r="D26" s="73"/>
      <c r="E26" s="373"/>
      <c r="F26" s="374"/>
      <c r="G26" s="374"/>
      <c r="H26" s="374"/>
      <c r="I26" s="374"/>
      <c r="J26" s="374"/>
      <c r="K26" s="374"/>
      <c r="L26" s="374"/>
      <c r="M26" s="374"/>
      <c r="N26" s="186"/>
      <c r="O26" s="135" t="str">
        <f t="shared" si="0"/>
        <v/>
      </c>
      <c r="P26" s="79"/>
      <c r="Q26" s="234"/>
      <c r="R26" s="28"/>
      <c r="S26" s="28"/>
      <c r="T26" s="28"/>
      <c r="U26" s="28"/>
      <c r="V26" s="28"/>
      <c r="W26" s="28"/>
      <c r="X26" s="28"/>
      <c r="Y26" s="28"/>
    </row>
    <row r="27" spans="1:244" ht="24" customHeight="1">
      <c r="A27" s="158"/>
      <c r="B27" s="371"/>
      <c r="C27" s="372"/>
      <c r="D27" s="73"/>
      <c r="E27" s="373"/>
      <c r="F27" s="374"/>
      <c r="G27" s="374"/>
      <c r="H27" s="374"/>
      <c r="I27" s="374"/>
      <c r="J27" s="374"/>
      <c r="K27" s="374"/>
      <c r="L27" s="374"/>
      <c r="M27" s="374"/>
      <c r="N27" s="186"/>
      <c r="O27" s="135" t="str">
        <f t="shared" si="0"/>
        <v/>
      </c>
      <c r="P27" s="79"/>
      <c r="Q27" s="234"/>
      <c r="R27" s="28"/>
      <c r="S27" s="28"/>
      <c r="T27" s="28"/>
      <c r="U27" s="28"/>
      <c r="V27" s="28"/>
      <c r="W27" s="28"/>
      <c r="X27" s="28"/>
      <c r="Y27" s="28"/>
      <c r="II27" s="36"/>
      <c r="IJ27" s="36"/>
    </row>
    <row r="28" spans="1:244" ht="24" customHeight="1">
      <c r="A28" s="158"/>
      <c r="B28" s="371"/>
      <c r="C28" s="372"/>
      <c r="D28" s="73"/>
      <c r="E28" s="373"/>
      <c r="F28" s="374"/>
      <c r="G28" s="374"/>
      <c r="H28" s="374"/>
      <c r="I28" s="374"/>
      <c r="J28" s="374"/>
      <c r="K28" s="374"/>
      <c r="L28" s="374"/>
      <c r="M28" s="374"/>
      <c r="N28" s="186"/>
      <c r="O28" s="135" t="str">
        <f t="shared" si="0"/>
        <v/>
      </c>
      <c r="P28" s="79"/>
      <c r="Q28" s="234"/>
      <c r="R28" s="28"/>
      <c r="S28" s="28"/>
      <c r="T28" s="28"/>
      <c r="U28" s="28"/>
      <c r="V28" s="28"/>
      <c r="W28" s="28"/>
      <c r="X28" s="28"/>
      <c r="Y28" s="28"/>
    </row>
    <row r="29" spans="1:244" ht="24" customHeight="1">
      <c r="A29" s="158"/>
      <c r="B29" s="371"/>
      <c r="C29" s="372"/>
      <c r="D29" s="73"/>
      <c r="E29" s="373"/>
      <c r="F29" s="374"/>
      <c r="G29" s="374"/>
      <c r="H29" s="374"/>
      <c r="I29" s="374"/>
      <c r="J29" s="374"/>
      <c r="K29" s="374"/>
      <c r="L29" s="374"/>
      <c r="M29" s="374"/>
      <c r="N29" s="186"/>
      <c r="O29" s="135" t="str">
        <f t="shared" si="0"/>
        <v/>
      </c>
      <c r="P29" s="79"/>
      <c r="Q29" s="234"/>
      <c r="R29" s="28"/>
      <c r="S29" s="28"/>
      <c r="T29" s="28"/>
      <c r="U29" s="28"/>
      <c r="V29" s="28"/>
      <c r="W29" s="28"/>
      <c r="X29" s="28"/>
      <c r="Y29" s="28"/>
    </row>
    <row r="30" spans="1:244" ht="24" customHeight="1">
      <c r="A30" s="158"/>
      <c r="B30" s="371"/>
      <c r="C30" s="372"/>
      <c r="D30" s="73"/>
      <c r="E30" s="373"/>
      <c r="F30" s="374"/>
      <c r="G30" s="374"/>
      <c r="H30" s="374"/>
      <c r="I30" s="374"/>
      <c r="J30" s="374"/>
      <c r="K30" s="374"/>
      <c r="L30" s="374"/>
      <c r="M30" s="374"/>
      <c r="N30" s="186"/>
      <c r="O30" s="135" t="str">
        <f t="shared" si="0"/>
        <v/>
      </c>
      <c r="P30" s="79"/>
      <c r="Q30" s="234"/>
      <c r="R30" s="28"/>
      <c r="S30" s="28"/>
      <c r="T30" s="28"/>
      <c r="U30" s="28"/>
      <c r="V30" s="28"/>
      <c r="W30" s="28"/>
      <c r="X30" s="28"/>
      <c r="Y30" s="28"/>
    </row>
    <row r="31" spans="1:244" ht="24" customHeight="1">
      <c r="A31" s="158"/>
      <c r="B31" s="371"/>
      <c r="C31" s="372"/>
      <c r="D31" s="73"/>
      <c r="E31" s="373"/>
      <c r="F31" s="374"/>
      <c r="G31" s="374"/>
      <c r="H31" s="374"/>
      <c r="I31" s="374"/>
      <c r="J31" s="374"/>
      <c r="K31" s="374"/>
      <c r="L31" s="374"/>
      <c r="M31" s="374"/>
      <c r="N31" s="186"/>
      <c r="O31" s="135" t="str">
        <f t="shared" si="0"/>
        <v/>
      </c>
      <c r="P31" s="79"/>
      <c r="Q31" s="234"/>
      <c r="R31" s="28"/>
      <c r="S31" s="28"/>
      <c r="T31" s="28"/>
      <c r="U31" s="28"/>
      <c r="V31" s="28"/>
      <c r="W31" s="28"/>
      <c r="X31" s="28"/>
      <c r="Y31" s="28"/>
    </row>
    <row r="32" spans="1:244" ht="24" customHeight="1">
      <c r="A32" s="158"/>
      <c r="B32" s="371"/>
      <c r="C32" s="372"/>
      <c r="D32" s="73"/>
      <c r="E32" s="373"/>
      <c r="F32" s="374"/>
      <c r="G32" s="374"/>
      <c r="H32" s="374"/>
      <c r="I32" s="374"/>
      <c r="J32" s="374"/>
      <c r="K32" s="374"/>
      <c r="L32" s="374"/>
      <c r="M32" s="374"/>
      <c r="N32" s="186"/>
      <c r="O32" s="135" t="str">
        <f t="shared" si="0"/>
        <v/>
      </c>
      <c r="P32" s="79"/>
      <c r="Q32" s="234"/>
      <c r="R32" s="28"/>
      <c r="S32" s="28"/>
      <c r="T32" s="28"/>
      <c r="U32" s="28"/>
      <c r="V32" s="28"/>
      <c r="W32" s="28"/>
      <c r="X32" s="28"/>
      <c r="Y32" s="28"/>
    </row>
    <row r="33" spans="1:244" ht="24" customHeight="1">
      <c r="A33" s="158"/>
      <c r="B33" s="371"/>
      <c r="C33" s="372"/>
      <c r="D33" s="73"/>
      <c r="E33" s="373"/>
      <c r="F33" s="374"/>
      <c r="G33" s="374"/>
      <c r="H33" s="374"/>
      <c r="I33" s="374"/>
      <c r="J33" s="374"/>
      <c r="K33" s="374"/>
      <c r="L33" s="374"/>
      <c r="M33" s="374"/>
      <c r="N33" s="186"/>
      <c r="O33" s="135" t="str">
        <f t="shared" si="0"/>
        <v/>
      </c>
      <c r="P33" s="79"/>
      <c r="Q33" s="234"/>
      <c r="R33" s="28"/>
      <c r="S33" s="28"/>
      <c r="T33" s="28"/>
      <c r="U33" s="28"/>
      <c r="V33" s="28"/>
      <c r="W33" s="28"/>
      <c r="X33" s="28"/>
      <c r="Y33" s="28"/>
    </row>
    <row r="34" spans="1:244" ht="24" customHeight="1">
      <c r="A34" s="158"/>
      <c r="B34" s="371"/>
      <c r="C34" s="372"/>
      <c r="D34" s="73"/>
      <c r="E34" s="373"/>
      <c r="F34" s="374"/>
      <c r="G34" s="374"/>
      <c r="H34" s="374"/>
      <c r="I34" s="374"/>
      <c r="J34" s="374"/>
      <c r="K34" s="374"/>
      <c r="L34" s="374"/>
      <c r="M34" s="374"/>
      <c r="N34" s="186"/>
      <c r="O34" s="135" t="str">
        <f t="shared" si="0"/>
        <v/>
      </c>
      <c r="P34" s="79"/>
      <c r="Q34" s="234"/>
      <c r="R34" s="28"/>
      <c r="S34" s="28"/>
      <c r="T34" s="28"/>
      <c r="U34" s="28"/>
      <c r="V34" s="28"/>
      <c r="W34" s="28"/>
      <c r="X34" s="28"/>
      <c r="Y34" s="28"/>
    </row>
    <row r="35" spans="1:244" ht="24" customHeight="1">
      <c r="A35" s="158"/>
      <c r="B35" s="371"/>
      <c r="C35" s="372"/>
      <c r="D35" s="73"/>
      <c r="E35" s="373"/>
      <c r="F35" s="374"/>
      <c r="G35" s="374"/>
      <c r="H35" s="374"/>
      <c r="I35" s="374"/>
      <c r="J35" s="374"/>
      <c r="K35" s="374"/>
      <c r="L35" s="374"/>
      <c r="M35" s="374"/>
      <c r="N35" s="186"/>
      <c r="O35" s="135" t="str">
        <f t="shared" si="0"/>
        <v/>
      </c>
      <c r="P35" s="79"/>
      <c r="Q35" s="234"/>
      <c r="R35" s="28"/>
      <c r="S35" s="28"/>
      <c r="T35" s="28"/>
      <c r="U35" s="28"/>
      <c r="V35" s="28"/>
      <c r="W35" s="28"/>
      <c r="X35" s="28"/>
      <c r="Y35" s="28"/>
    </row>
    <row r="36" spans="1:244" ht="24" customHeight="1">
      <c r="A36" s="158"/>
      <c r="B36" s="371"/>
      <c r="C36" s="372"/>
      <c r="D36" s="73"/>
      <c r="E36" s="373"/>
      <c r="F36" s="374"/>
      <c r="G36" s="374"/>
      <c r="H36" s="374"/>
      <c r="I36" s="374"/>
      <c r="J36" s="374"/>
      <c r="K36" s="374"/>
      <c r="L36" s="374"/>
      <c r="M36" s="374"/>
      <c r="N36" s="186"/>
      <c r="O36" s="135" t="str">
        <f t="shared" si="0"/>
        <v/>
      </c>
      <c r="P36" s="79"/>
      <c r="Q36" s="234"/>
      <c r="R36" s="28"/>
      <c r="S36" s="28"/>
      <c r="T36" s="28"/>
      <c r="U36" s="28"/>
      <c r="V36" s="28"/>
      <c r="W36" s="28"/>
      <c r="X36" s="28"/>
      <c r="Y36" s="28"/>
    </row>
    <row r="37" spans="1:244" ht="24" customHeight="1">
      <c r="A37" s="158"/>
      <c r="B37" s="371"/>
      <c r="C37" s="372"/>
      <c r="D37" s="73"/>
      <c r="E37" s="373"/>
      <c r="F37" s="374"/>
      <c r="G37" s="374"/>
      <c r="H37" s="374"/>
      <c r="I37" s="374"/>
      <c r="J37" s="374"/>
      <c r="K37" s="374"/>
      <c r="L37" s="374"/>
      <c r="M37" s="374"/>
      <c r="N37" s="186"/>
      <c r="O37" s="135" t="str">
        <f t="shared" si="0"/>
        <v/>
      </c>
      <c r="P37" s="79"/>
      <c r="Q37" s="234"/>
      <c r="R37" s="28"/>
      <c r="S37" s="28"/>
      <c r="T37" s="28"/>
      <c r="U37" s="28"/>
      <c r="V37" s="28"/>
      <c r="W37" s="28"/>
      <c r="X37" s="28"/>
      <c r="Y37" s="28"/>
      <c r="II37" s="35"/>
      <c r="IJ37" s="36"/>
    </row>
    <row r="38" spans="1:244" ht="24" customHeight="1">
      <c r="A38" s="158"/>
      <c r="B38" s="371"/>
      <c r="C38" s="372"/>
      <c r="D38" s="73"/>
      <c r="E38" s="373"/>
      <c r="F38" s="374"/>
      <c r="G38" s="374"/>
      <c r="H38" s="374"/>
      <c r="I38" s="374"/>
      <c r="J38" s="374"/>
      <c r="K38" s="374"/>
      <c r="L38" s="374"/>
      <c r="M38" s="374"/>
      <c r="N38" s="186"/>
      <c r="O38" s="135" t="str">
        <f t="shared" si="0"/>
        <v/>
      </c>
      <c r="P38" s="79"/>
      <c r="Q38" s="234"/>
      <c r="R38" s="28"/>
      <c r="S38" s="28"/>
      <c r="T38" s="28"/>
      <c r="U38" s="28"/>
      <c r="V38" s="28"/>
      <c r="W38" s="28"/>
      <c r="X38" s="28"/>
      <c r="Y38" s="28"/>
      <c r="II38" s="35"/>
      <c r="IJ38" s="36"/>
    </row>
    <row r="39" spans="1:244" ht="24" customHeight="1">
      <c r="A39" s="158"/>
      <c r="B39" s="371"/>
      <c r="C39" s="372"/>
      <c r="D39" s="73"/>
      <c r="E39" s="373"/>
      <c r="F39" s="374"/>
      <c r="G39" s="374"/>
      <c r="H39" s="374"/>
      <c r="I39" s="374"/>
      <c r="J39" s="374"/>
      <c r="K39" s="374"/>
      <c r="L39" s="374"/>
      <c r="M39" s="374"/>
      <c r="N39" s="186"/>
      <c r="O39" s="135" t="str">
        <f t="shared" si="0"/>
        <v/>
      </c>
      <c r="P39" s="79"/>
      <c r="Q39" s="234"/>
      <c r="R39" s="28"/>
      <c r="S39" s="28"/>
      <c r="T39" s="28"/>
      <c r="U39" s="28"/>
      <c r="V39" s="28"/>
      <c r="W39" s="28"/>
      <c r="X39" s="28"/>
      <c r="Y39" s="28"/>
    </row>
    <row r="40" spans="1:244" ht="24" customHeight="1">
      <c r="A40" s="158"/>
      <c r="B40" s="371"/>
      <c r="C40" s="372"/>
      <c r="D40" s="73"/>
      <c r="E40" s="373"/>
      <c r="F40" s="374"/>
      <c r="G40" s="374"/>
      <c r="H40" s="374"/>
      <c r="I40" s="374"/>
      <c r="J40" s="374"/>
      <c r="K40" s="374"/>
      <c r="L40" s="374"/>
      <c r="M40" s="374"/>
      <c r="N40" s="186"/>
      <c r="O40" s="135" t="str">
        <f t="shared" si="0"/>
        <v/>
      </c>
      <c r="P40" s="79"/>
      <c r="Q40" s="234"/>
      <c r="R40" s="28"/>
      <c r="S40" s="28"/>
      <c r="T40" s="28"/>
      <c r="U40" s="28"/>
      <c r="V40" s="28"/>
      <c r="W40" s="28"/>
      <c r="X40" s="28"/>
      <c r="Y40" s="28"/>
    </row>
    <row r="41" spans="1:244" ht="24" customHeight="1">
      <c r="A41" s="158"/>
      <c r="B41" s="371"/>
      <c r="C41" s="372"/>
      <c r="D41" s="73"/>
      <c r="E41" s="373"/>
      <c r="F41" s="374"/>
      <c r="G41" s="374"/>
      <c r="H41" s="374"/>
      <c r="I41" s="374"/>
      <c r="J41" s="374"/>
      <c r="K41" s="374"/>
      <c r="L41" s="374"/>
      <c r="M41" s="374"/>
      <c r="N41" s="186"/>
      <c r="O41" s="135" t="str">
        <f t="shared" si="0"/>
        <v/>
      </c>
      <c r="P41" s="79"/>
      <c r="Q41" s="234"/>
      <c r="R41" s="28"/>
      <c r="S41" s="28"/>
      <c r="T41" s="28"/>
      <c r="U41" s="28"/>
      <c r="V41" s="28"/>
      <c r="W41" s="28"/>
      <c r="X41" s="28"/>
      <c r="Y41" s="28"/>
    </row>
    <row r="42" spans="1:244" ht="24" customHeight="1">
      <c r="A42" s="158"/>
      <c r="B42" s="371"/>
      <c r="C42" s="372"/>
      <c r="D42" s="73"/>
      <c r="E42" s="373"/>
      <c r="F42" s="374"/>
      <c r="G42" s="374"/>
      <c r="H42" s="374"/>
      <c r="I42" s="374"/>
      <c r="J42" s="374"/>
      <c r="K42" s="374"/>
      <c r="L42" s="374"/>
      <c r="M42" s="374"/>
      <c r="N42" s="186"/>
      <c r="O42" s="135" t="str">
        <f t="shared" si="0"/>
        <v/>
      </c>
      <c r="P42" s="79"/>
      <c r="Q42" s="234"/>
      <c r="R42" s="28"/>
      <c r="S42" s="28"/>
      <c r="T42" s="28"/>
      <c r="U42" s="28"/>
      <c r="V42" s="28"/>
      <c r="W42" s="28"/>
      <c r="X42" s="28"/>
      <c r="Y42" s="28"/>
    </row>
    <row r="43" spans="1:244" ht="24" customHeight="1">
      <c r="A43" s="158"/>
      <c r="B43" s="371"/>
      <c r="C43" s="372"/>
      <c r="D43" s="73"/>
      <c r="E43" s="373"/>
      <c r="F43" s="374"/>
      <c r="G43" s="374"/>
      <c r="H43" s="374"/>
      <c r="I43" s="374"/>
      <c r="J43" s="374"/>
      <c r="K43" s="374"/>
      <c r="L43" s="374"/>
      <c r="M43" s="374"/>
      <c r="N43" s="186"/>
      <c r="O43" s="135" t="str">
        <f t="shared" si="0"/>
        <v/>
      </c>
      <c r="P43" s="79"/>
      <c r="Q43" s="234"/>
      <c r="R43" s="28"/>
      <c r="S43" s="28"/>
      <c r="T43" s="28"/>
      <c r="U43" s="28"/>
      <c r="V43" s="28"/>
      <c r="W43" s="28"/>
      <c r="X43" s="28"/>
      <c r="Y43" s="28"/>
    </row>
    <row r="44" spans="1:244" ht="24" customHeight="1">
      <c r="A44" s="158"/>
      <c r="B44" s="371"/>
      <c r="C44" s="372"/>
      <c r="D44" s="73"/>
      <c r="E44" s="373"/>
      <c r="F44" s="374"/>
      <c r="G44" s="374"/>
      <c r="H44" s="374"/>
      <c r="I44" s="374"/>
      <c r="J44" s="374"/>
      <c r="K44" s="374"/>
      <c r="L44" s="374"/>
      <c r="M44" s="374"/>
      <c r="N44" s="186"/>
      <c r="O44" s="135" t="str">
        <f t="shared" si="0"/>
        <v/>
      </c>
      <c r="P44" s="79"/>
      <c r="Q44" s="234"/>
      <c r="R44" s="28"/>
      <c r="S44" s="28"/>
      <c r="T44" s="28"/>
      <c r="U44" s="28"/>
      <c r="V44" s="28"/>
      <c r="W44" s="28"/>
      <c r="X44" s="28"/>
      <c r="Y44" s="28"/>
    </row>
    <row r="45" spans="1:244" ht="24" customHeight="1">
      <c r="A45" s="158"/>
      <c r="B45" s="371"/>
      <c r="C45" s="372"/>
      <c r="D45" s="73"/>
      <c r="E45" s="373"/>
      <c r="F45" s="374"/>
      <c r="G45" s="374"/>
      <c r="H45" s="374"/>
      <c r="I45" s="374"/>
      <c r="J45" s="374"/>
      <c r="K45" s="374"/>
      <c r="L45" s="374"/>
      <c r="M45" s="374"/>
      <c r="N45" s="186"/>
      <c r="O45" s="135" t="str">
        <f t="shared" si="0"/>
        <v/>
      </c>
      <c r="P45" s="79"/>
      <c r="Q45" s="234"/>
      <c r="R45" s="28"/>
      <c r="S45" s="28"/>
      <c r="T45" s="28"/>
      <c r="U45" s="28"/>
      <c r="V45" s="28"/>
      <c r="W45" s="28"/>
      <c r="X45" s="28"/>
      <c r="Y45" s="28"/>
      <c r="II45" s="36"/>
      <c r="IJ45" s="36"/>
    </row>
    <row r="46" spans="1:244" ht="24" customHeight="1">
      <c r="A46" s="158"/>
      <c r="B46" s="371"/>
      <c r="C46" s="372"/>
      <c r="D46" s="73"/>
      <c r="E46" s="373"/>
      <c r="F46" s="374"/>
      <c r="G46" s="374"/>
      <c r="H46" s="374"/>
      <c r="I46" s="374"/>
      <c r="J46" s="374"/>
      <c r="K46" s="374"/>
      <c r="L46" s="374"/>
      <c r="M46" s="374"/>
      <c r="N46" s="186"/>
      <c r="O46" s="135" t="str">
        <f t="shared" si="0"/>
        <v/>
      </c>
      <c r="P46" s="79"/>
      <c r="Q46" s="234"/>
      <c r="R46" s="28"/>
      <c r="S46" s="28"/>
      <c r="T46" s="28"/>
      <c r="U46" s="28"/>
      <c r="V46" s="28"/>
      <c r="W46" s="28"/>
      <c r="X46" s="28"/>
      <c r="Y46" s="28"/>
    </row>
    <row r="47" spans="1:244" ht="24" customHeight="1">
      <c r="A47" s="158"/>
      <c r="B47" s="371"/>
      <c r="C47" s="372"/>
      <c r="D47" s="73"/>
      <c r="E47" s="373"/>
      <c r="F47" s="374"/>
      <c r="G47" s="374"/>
      <c r="H47" s="374"/>
      <c r="I47" s="374"/>
      <c r="J47" s="374"/>
      <c r="K47" s="374"/>
      <c r="L47" s="374"/>
      <c r="M47" s="374"/>
      <c r="N47" s="186"/>
      <c r="O47" s="135" t="str">
        <f t="shared" si="0"/>
        <v/>
      </c>
      <c r="P47" s="79"/>
      <c r="Q47" s="234"/>
      <c r="R47" s="28"/>
      <c r="S47" s="28"/>
      <c r="T47" s="28"/>
      <c r="U47" s="28"/>
      <c r="V47" s="28"/>
      <c r="W47" s="28"/>
      <c r="X47" s="28"/>
      <c r="Y47" s="28"/>
    </row>
    <row r="48" spans="1:244" ht="24" customHeight="1">
      <c r="A48" s="158"/>
      <c r="B48" s="371"/>
      <c r="C48" s="372"/>
      <c r="D48" s="73"/>
      <c r="E48" s="373"/>
      <c r="F48" s="374"/>
      <c r="G48" s="374"/>
      <c r="H48" s="374"/>
      <c r="I48" s="374"/>
      <c r="J48" s="374"/>
      <c r="K48" s="374"/>
      <c r="L48" s="374"/>
      <c r="M48" s="374"/>
      <c r="N48" s="186"/>
      <c r="O48" s="135" t="str">
        <f t="shared" si="0"/>
        <v/>
      </c>
      <c r="P48" s="79"/>
      <c r="Q48" s="234"/>
      <c r="R48" s="28"/>
      <c r="S48" s="28"/>
      <c r="T48" s="28"/>
      <c r="U48" s="28"/>
      <c r="V48" s="28"/>
      <c r="W48" s="28"/>
      <c r="X48" s="28"/>
      <c r="Y48" s="28"/>
      <c r="II48" s="36"/>
      <c r="IJ48" s="36"/>
    </row>
    <row r="49" spans="1:25" ht="24" customHeight="1">
      <c r="A49" s="158"/>
      <c r="B49" s="371"/>
      <c r="C49" s="372"/>
      <c r="D49" s="73"/>
      <c r="E49" s="373"/>
      <c r="F49" s="374"/>
      <c r="G49" s="374"/>
      <c r="H49" s="374"/>
      <c r="I49" s="374"/>
      <c r="J49" s="374"/>
      <c r="K49" s="374"/>
      <c r="L49" s="374"/>
      <c r="M49" s="374"/>
      <c r="N49" s="186"/>
      <c r="O49" s="135" t="str">
        <f t="shared" si="0"/>
        <v/>
      </c>
      <c r="P49" s="79"/>
      <c r="Q49" s="234"/>
      <c r="R49" s="28"/>
      <c r="S49" s="28"/>
      <c r="T49" s="28"/>
      <c r="U49" s="28"/>
      <c r="V49" s="28"/>
      <c r="W49" s="28"/>
      <c r="X49" s="28"/>
      <c r="Y49" s="28"/>
    </row>
    <row r="50" spans="1:25" ht="24" customHeight="1">
      <c r="A50" s="158"/>
      <c r="B50" s="371"/>
      <c r="C50" s="372"/>
      <c r="D50" s="73"/>
      <c r="E50" s="373"/>
      <c r="F50" s="374"/>
      <c r="G50" s="374"/>
      <c r="H50" s="374"/>
      <c r="I50" s="374"/>
      <c r="J50" s="374"/>
      <c r="K50" s="374"/>
      <c r="L50" s="374"/>
      <c r="M50" s="374"/>
      <c r="N50" s="186"/>
      <c r="O50" s="135" t="str">
        <f t="shared" si="0"/>
        <v/>
      </c>
      <c r="P50" s="79"/>
      <c r="Q50" s="234"/>
      <c r="R50" s="28"/>
      <c r="S50" s="28"/>
      <c r="T50" s="28"/>
      <c r="U50" s="28"/>
      <c r="V50" s="28"/>
      <c r="W50" s="28"/>
      <c r="X50" s="28"/>
      <c r="Y50" s="28"/>
    </row>
    <row r="51" spans="1:25" ht="24" customHeight="1">
      <c r="A51" s="158"/>
      <c r="B51" s="371"/>
      <c r="C51" s="372"/>
      <c r="D51" s="73"/>
      <c r="E51" s="373"/>
      <c r="F51" s="374"/>
      <c r="G51" s="374"/>
      <c r="H51" s="374"/>
      <c r="I51" s="374"/>
      <c r="J51" s="374"/>
      <c r="K51" s="374"/>
      <c r="L51" s="374"/>
      <c r="M51" s="374"/>
      <c r="N51" s="186"/>
      <c r="O51" s="135" t="str">
        <f t="shared" si="0"/>
        <v/>
      </c>
      <c r="P51" s="79"/>
      <c r="Q51" s="234"/>
      <c r="R51" s="28"/>
      <c r="S51" s="28"/>
      <c r="T51" s="28"/>
      <c r="U51" s="28"/>
      <c r="V51" s="28"/>
      <c r="W51" s="28"/>
      <c r="X51" s="28"/>
      <c r="Y51" s="28"/>
    </row>
    <row r="52" spans="1:25" ht="24" customHeight="1">
      <c r="A52" s="158"/>
      <c r="B52" s="371"/>
      <c r="C52" s="372"/>
      <c r="D52" s="73"/>
      <c r="E52" s="373"/>
      <c r="F52" s="374"/>
      <c r="G52" s="374"/>
      <c r="H52" s="374"/>
      <c r="I52" s="374"/>
      <c r="J52" s="374"/>
      <c r="K52" s="374"/>
      <c r="L52" s="374"/>
      <c r="M52" s="374"/>
      <c r="N52" s="186"/>
      <c r="O52" s="135" t="str">
        <f t="shared" si="0"/>
        <v/>
      </c>
      <c r="P52" s="79"/>
      <c r="Q52" s="234"/>
      <c r="R52" s="28"/>
      <c r="S52" s="28"/>
      <c r="T52" s="28"/>
      <c r="U52" s="28"/>
      <c r="V52" s="28"/>
      <c r="W52" s="28"/>
      <c r="X52" s="28"/>
      <c r="Y52" s="28"/>
    </row>
    <row r="53" spans="1:25" ht="24" customHeight="1">
      <c r="A53" s="158"/>
      <c r="B53" s="371"/>
      <c r="C53" s="372"/>
      <c r="D53" s="73"/>
      <c r="E53" s="373"/>
      <c r="F53" s="374"/>
      <c r="G53" s="374"/>
      <c r="H53" s="374"/>
      <c r="I53" s="374"/>
      <c r="J53" s="374"/>
      <c r="K53" s="374"/>
      <c r="L53" s="374"/>
      <c r="M53" s="374"/>
      <c r="N53" s="186"/>
      <c r="O53" s="135" t="str">
        <f t="shared" si="0"/>
        <v/>
      </c>
      <c r="P53" s="79"/>
      <c r="Q53" s="234"/>
      <c r="R53" s="28"/>
      <c r="S53" s="28"/>
      <c r="T53" s="28"/>
      <c r="U53" s="28"/>
      <c r="V53" s="28"/>
      <c r="W53" s="28"/>
      <c r="X53" s="28"/>
      <c r="Y53" s="28"/>
    </row>
    <row r="54" spans="1:25" ht="24" customHeight="1">
      <c r="A54" s="158"/>
      <c r="B54" s="371"/>
      <c r="C54" s="372"/>
      <c r="D54" s="73"/>
      <c r="E54" s="373"/>
      <c r="F54" s="374"/>
      <c r="G54" s="374"/>
      <c r="H54" s="374"/>
      <c r="I54" s="374"/>
      <c r="J54" s="374"/>
      <c r="K54" s="374"/>
      <c r="L54" s="374"/>
      <c r="M54" s="374"/>
      <c r="N54" s="186"/>
      <c r="O54" s="135" t="str">
        <f t="shared" si="0"/>
        <v/>
      </c>
      <c r="P54" s="79"/>
      <c r="Q54" s="234"/>
      <c r="R54" s="28"/>
      <c r="S54" s="28"/>
      <c r="T54" s="28"/>
      <c r="U54" s="28"/>
      <c r="V54" s="28"/>
      <c r="W54" s="28"/>
      <c r="X54" s="28"/>
      <c r="Y54" s="28"/>
    </row>
    <row r="55" spans="1:25" ht="24" customHeight="1">
      <c r="A55" s="158"/>
      <c r="B55" s="371"/>
      <c r="C55" s="372"/>
      <c r="D55" s="73"/>
      <c r="E55" s="373"/>
      <c r="F55" s="374"/>
      <c r="G55" s="374"/>
      <c r="H55" s="374"/>
      <c r="I55" s="374"/>
      <c r="J55" s="374"/>
      <c r="K55" s="374"/>
      <c r="L55" s="374"/>
      <c r="M55" s="374"/>
      <c r="N55" s="186"/>
      <c r="O55" s="135" t="str">
        <f t="shared" si="0"/>
        <v/>
      </c>
      <c r="P55" s="79"/>
      <c r="Q55" s="234"/>
      <c r="R55" s="28"/>
      <c r="S55" s="28"/>
      <c r="T55" s="28"/>
      <c r="U55" s="28"/>
      <c r="V55" s="28"/>
      <c r="W55" s="28"/>
      <c r="X55" s="28"/>
      <c r="Y55" s="28"/>
    </row>
    <row r="56" spans="1:25" ht="24" customHeight="1">
      <c r="A56" s="158"/>
      <c r="B56" s="371"/>
      <c r="C56" s="372"/>
      <c r="D56" s="73"/>
      <c r="E56" s="373"/>
      <c r="F56" s="374"/>
      <c r="G56" s="374"/>
      <c r="H56" s="374"/>
      <c r="I56" s="374"/>
      <c r="J56" s="374"/>
      <c r="K56" s="374"/>
      <c r="L56" s="374"/>
      <c r="M56" s="374"/>
      <c r="N56" s="186"/>
      <c r="O56" s="135" t="str">
        <f t="shared" si="0"/>
        <v/>
      </c>
      <c r="P56" s="79"/>
      <c r="Q56" s="234"/>
      <c r="R56" s="28"/>
      <c r="S56" s="28"/>
      <c r="T56" s="28"/>
      <c r="U56" s="28"/>
      <c r="V56" s="28"/>
      <c r="W56" s="28"/>
      <c r="X56" s="28"/>
      <c r="Y56" s="28"/>
    </row>
    <row r="57" spans="1:25" ht="24" customHeight="1">
      <c r="A57" s="158"/>
      <c r="B57" s="371"/>
      <c r="C57" s="372"/>
      <c r="D57" s="73"/>
      <c r="E57" s="373"/>
      <c r="F57" s="374"/>
      <c r="G57" s="374"/>
      <c r="H57" s="374"/>
      <c r="I57" s="374"/>
      <c r="J57" s="374"/>
      <c r="K57" s="374"/>
      <c r="L57" s="374"/>
      <c r="M57" s="374"/>
      <c r="N57" s="186"/>
      <c r="O57" s="135" t="str">
        <f t="shared" si="0"/>
        <v/>
      </c>
      <c r="P57" s="79"/>
      <c r="Q57" s="234"/>
      <c r="R57" s="28"/>
      <c r="S57" s="28"/>
      <c r="T57" s="28"/>
      <c r="U57" s="28"/>
      <c r="V57" s="28"/>
      <c r="W57" s="28"/>
      <c r="X57" s="28"/>
      <c r="Y57" s="28"/>
    </row>
    <row r="58" spans="1:25" ht="24" customHeight="1">
      <c r="A58" s="158"/>
      <c r="B58" s="371"/>
      <c r="C58" s="372"/>
      <c r="D58" s="73"/>
      <c r="E58" s="373"/>
      <c r="F58" s="374"/>
      <c r="G58" s="374"/>
      <c r="H58" s="374"/>
      <c r="I58" s="374"/>
      <c r="J58" s="374"/>
      <c r="K58" s="374"/>
      <c r="L58" s="374"/>
      <c r="M58" s="374"/>
      <c r="N58" s="186"/>
      <c r="O58" s="135" t="str">
        <f t="shared" si="0"/>
        <v/>
      </c>
      <c r="P58" s="79"/>
      <c r="Q58" s="234"/>
      <c r="R58" s="28"/>
      <c r="S58" s="28"/>
      <c r="T58" s="28"/>
      <c r="U58" s="28"/>
      <c r="V58" s="28"/>
      <c r="W58" s="28"/>
      <c r="X58" s="28"/>
      <c r="Y58" s="28"/>
    </row>
    <row r="59" spans="1:25" s="37" customFormat="1" ht="6" customHeight="1">
      <c r="A59" s="217"/>
      <c r="B59" s="52"/>
      <c r="C59" s="74"/>
      <c r="D59" s="74"/>
      <c r="E59" s="74"/>
      <c r="F59" s="70"/>
      <c r="G59" s="70"/>
      <c r="H59" s="70"/>
      <c r="I59" s="70"/>
      <c r="J59" s="70"/>
      <c r="K59" s="70"/>
      <c r="L59" s="70"/>
      <c r="M59" s="74"/>
      <c r="N59" s="76"/>
      <c r="O59" s="18"/>
      <c r="P59"/>
      <c r="Q59" s="235"/>
      <c r="R59" s="29"/>
      <c r="S59" s="29"/>
      <c r="T59" s="29"/>
      <c r="U59" s="29"/>
      <c r="V59" s="29"/>
      <c r="W59" s="29"/>
      <c r="X59" s="29"/>
      <c r="Y59" s="29"/>
    </row>
    <row r="60" spans="1:25" s="33" customFormat="1" ht="21.75" customHeight="1">
      <c r="A60" s="221"/>
      <c r="B60" s="128" t="s">
        <v>25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251"/>
      <c r="Q60" s="236"/>
      <c r="R60" s="32"/>
      <c r="S60" s="32"/>
      <c r="T60" s="32"/>
      <c r="U60" s="32"/>
      <c r="V60" s="32"/>
      <c r="W60" s="32"/>
      <c r="X60" s="32"/>
      <c r="Y60" s="32"/>
    </row>
    <row r="61" spans="1:25" ht="12.75" customHeight="1">
      <c r="A61" s="217"/>
      <c r="B61" s="89" t="s">
        <v>214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375">
        <v>1</v>
      </c>
      <c r="P61" s="375"/>
      <c r="Q61" s="223"/>
      <c r="R61" s="28"/>
      <c r="S61" s="28"/>
      <c r="T61" s="28"/>
      <c r="U61" s="28"/>
      <c r="V61" s="28"/>
      <c r="W61" s="28"/>
      <c r="X61" s="28"/>
      <c r="Y61" s="28"/>
    </row>
    <row r="62" spans="1:25" ht="18">
      <c r="A62" s="217"/>
      <c r="B62" s="194" t="str">
        <f>B6</f>
        <v>5- SERVIÇOS DE TERCEIROS NO BRASIL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209"/>
      <c r="R62" s="28"/>
      <c r="S62" s="28"/>
      <c r="T62" s="28"/>
      <c r="U62" s="28"/>
      <c r="V62" s="28"/>
      <c r="W62" s="28"/>
      <c r="X62" s="28"/>
      <c r="Y62" s="28"/>
    </row>
    <row r="63" spans="1:25" s="19" customFormat="1" ht="15.75" customHeight="1">
      <c r="A63" s="217"/>
      <c r="B63" s="378" t="s">
        <v>9</v>
      </c>
      <c r="C63" s="379"/>
      <c r="D63" s="367" t="s">
        <v>24</v>
      </c>
      <c r="E63" s="382" t="s">
        <v>7</v>
      </c>
      <c r="F63" s="383"/>
      <c r="G63" s="383"/>
      <c r="H63" s="383"/>
      <c r="I63" s="383"/>
      <c r="J63" s="383"/>
      <c r="K63" s="383"/>
      <c r="L63" s="383"/>
      <c r="M63" s="383"/>
      <c r="N63" s="367" t="s">
        <v>3</v>
      </c>
      <c r="O63" s="369" t="s">
        <v>4</v>
      </c>
      <c r="P63" s="367" t="s">
        <v>2</v>
      </c>
      <c r="Q63" s="153"/>
      <c r="R63" s="2"/>
      <c r="S63" s="2"/>
      <c r="T63" s="2"/>
      <c r="U63" s="2"/>
      <c r="V63" s="2"/>
      <c r="W63" s="2"/>
      <c r="X63" s="2"/>
      <c r="Y63" s="2"/>
    </row>
    <row r="64" spans="1:25" s="49" customFormat="1" ht="14.25" customHeight="1">
      <c r="A64" s="221"/>
      <c r="B64" s="380"/>
      <c r="C64" s="381"/>
      <c r="D64" s="368"/>
      <c r="E64" s="384"/>
      <c r="F64" s="385"/>
      <c r="G64" s="385"/>
      <c r="H64" s="385"/>
      <c r="I64" s="385"/>
      <c r="J64" s="385"/>
      <c r="K64" s="385"/>
      <c r="L64" s="385"/>
      <c r="M64" s="385"/>
      <c r="N64" s="368"/>
      <c r="O64" s="370"/>
      <c r="P64" s="368"/>
      <c r="Q64" s="154"/>
      <c r="R64" s="48"/>
      <c r="S64" s="48"/>
      <c r="T64" s="48"/>
      <c r="U64" s="48"/>
      <c r="V64" s="48"/>
      <c r="W64" s="48"/>
      <c r="X64" s="48"/>
      <c r="Y64" s="48"/>
    </row>
    <row r="65" spans="1:244" ht="24" customHeight="1">
      <c r="A65" s="158"/>
      <c r="B65" s="371"/>
      <c r="C65" s="372"/>
      <c r="D65" s="73"/>
      <c r="E65" s="373"/>
      <c r="F65" s="374"/>
      <c r="G65" s="374"/>
      <c r="H65" s="374"/>
      <c r="I65" s="374"/>
      <c r="J65" s="374"/>
      <c r="K65" s="374"/>
      <c r="L65" s="374"/>
      <c r="M65" s="374"/>
      <c r="N65" s="186"/>
      <c r="O65" s="135" t="str">
        <f t="shared" ref="O65:O109" si="1">IF(N65*D65=0,"",N65*D65)</f>
        <v/>
      </c>
      <c r="P65" s="79"/>
      <c r="Q65" s="234"/>
      <c r="R65" s="28"/>
      <c r="S65" s="28"/>
      <c r="T65" s="28"/>
      <c r="U65" s="28"/>
      <c r="V65" s="28"/>
      <c r="W65" s="28"/>
      <c r="X65" s="28"/>
      <c r="Y65" s="28"/>
      <c r="II65" s="35"/>
      <c r="IJ65" s="36"/>
    </row>
    <row r="66" spans="1:244" ht="24" customHeight="1">
      <c r="A66" s="158"/>
      <c r="B66" s="371"/>
      <c r="C66" s="372"/>
      <c r="D66" s="73"/>
      <c r="E66" s="373"/>
      <c r="F66" s="374"/>
      <c r="G66" s="374"/>
      <c r="H66" s="374"/>
      <c r="I66" s="374"/>
      <c r="J66" s="374"/>
      <c r="K66" s="374"/>
      <c r="L66" s="374"/>
      <c r="M66" s="374"/>
      <c r="N66" s="186"/>
      <c r="O66" s="135" t="str">
        <f t="shared" si="1"/>
        <v/>
      </c>
      <c r="P66" s="79"/>
      <c r="Q66" s="234"/>
      <c r="R66" s="28"/>
      <c r="S66" s="28"/>
      <c r="T66" s="28"/>
      <c r="U66" s="28"/>
      <c r="V66" s="28"/>
      <c r="W66" s="28"/>
      <c r="X66" s="28"/>
      <c r="Y66" s="28"/>
    </row>
    <row r="67" spans="1:244" ht="24" customHeight="1">
      <c r="A67" s="158"/>
      <c r="B67" s="371"/>
      <c r="C67" s="372"/>
      <c r="D67" s="73"/>
      <c r="E67" s="373"/>
      <c r="F67" s="374"/>
      <c r="G67" s="374"/>
      <c r="H67" s="374"/>
      <c r="I67" s="374"/>
      <c r="J67" s="374"/>
      <c r="K67" s="374"/>
      <c r="L67" s="374"/>
      <c r="M67" s="374"/>
      <c r="N67" s="186"/>
      <c r="O67" s="135" t="str">
        <f t="shared" si="1"/>
        <v/>
      </c>
      <c r="P67" s="79"/>
      <c r="Q67" s="234"/>
      <c r="R67" s="28"/>
      <c r="S67" s="28"/>
      <c r="T67" s="28"/>
      <c r="U67" s="28"/>
      <c r="V67" s="28"/>
      <c r="W67" s="28"/>
      <c r="X67" s="28"/>
      <c r="Y67" s="28"/>
    </row>
    <row r="68" spans="1:244" ht="24" customHeight="1">
      <c r="A68" s="158"/>
      <c r="B68" s="371"/>
      <c r="C68" s="372"/>
      <c r="D68" s="73"/>
      <c r="E68" s="373"/>
      <c r="F68" s="374"/>
      <c r="G68" s="374"/>
      <c r="H68" s="374"/>
      <c r="I68" s="374"/>
      <c r="J68" s="374"/>
      <c r="K68" s="374"/>
      <c r="L68" s="374"/>
      <c r="M68" s="374"/>
      <c r="N68" s="186"/>
      <c r="O68" s="135" t="str">
        <f t="shared" si="1"/>
        <v/>
      </c>
      <c r="P68" s="79"/>
      <c r="Q68" s="234"/>
      <c r="R68" s="28"/>
      <c r="S68" s="28"/>
      <c r="T68" s="28"/>
      <c r="U68" s="28"/>
      <c r="V68" s="28"/>
      <c r="W68" s="28"/>
      <c r="X68" s="28"/>
      <c r="Y68" s="28"/>
    </row>
    <row r="69" spans="1:244" ht="24" customHeight="1">
      <c r="A69" s="158"/>
      <c r="B69" s="371"/>
      <c r="C69" s="372"/>
      <c r="D69" s="73"/>
      <c r="E69" s="373"/>
      <c r="F69" s="374"/>
      <c r="G69" s="374"/>
      <c r="H69" s="374"/>
      <c r="I69" s="374"/>
      <c r="J69" s="374"/>
      <c r="K69" s="374"/>
      <c r="L69" s="374"/>
      <c r="M69" s="374"/>
      <c r="N69" s="186"/>
      <c r="O69" s="135" t="str">
        <f t="shared" si="1"/>
        <v/>
      </c>
      <c r="P69" s="79"/>
      <c r="Q69" s="234"/>
      <c r="R69" s="28"/>
      <c r="S69" s="28"/>
      <c r="T69" s="28"/>
      <c r="U69" s="28"/>
      <c r="V69" s="28"/>
      <c r="W69" s="28"/>
      <c r="X69" s="28"/>
      <c r="Y69" s="28"/>
      <c r="II69" s="36"/>
      <c r="IJ69" s="36"/>
    </row>
    <row r="70" spans="1:244" ht="24" customHeight="1">
      <c r="A70" s="158"/>
      <c r="B70" s="371"/>
      <c r="C70" s="372"/>
      <c r="D70" s="73"/>
      <c r="E70" s="373"/>
      <c r="F70" s="374"/>
      <c r="G70" s="374"/>
      <c r="H70" s="374"/>
      <c r="I70" s="374"/>
      <c r="J70" s="374"/>
      <c r="K70" s="374"/>
      <c r="L70" s="374"/>
      <c r="M70" s="374"/>
      <c r="N70" s="186"/>
      <c r="O70" s="135" t="str">
        <f t="shared" si="1"/>
        <v/>
      </c>
      <c r="P70" s="79"/>
      <c r="Q70" s="234"/>
      <c r="R70" s="28"/>
      <c r="S70" s="28"/>
      <c r="T70" s="28"/>
      <c r="U70" s="28"/>
      <c r="V70" s="28"/>
      <c r="W70" s="28"/>
      <c r="X70" s="28"/>
      <c r="Y70" s="28"/>
    </row>
    <row r="71" spans="1:244" ht="24" customHeight="1">
      <c r="A71" s="158"/>
      <c r="B71" s="371"/>
      <c r="C71" s="372"/>
      <c r="D71" s="73"/>
      <c r="E71" s="373"/>
      <c r="F71" s="374"/>
      <c r="G71" s="374"/>
      <c r="H71" s="374"/>
      <c r="I71" s="374"/>
      <c r="J71" s="374"/>
      <c r="K71" s="374"/>
      <c r="L71" s="374"/>
      <c r="M71" s="374"/>
      <c r="N71" s="186"/>
      <c r="O71" s="135" t="str">
        <f t="shared" si="1"/>
        <v/>
      </c>
      <c r="P71" s="79"/>
      <c r="Q71" s="234"/>
      <c r="R71" s="28"/>
      <c r="S71" s="28"/>
      <c r="T71" s="28"/>
      <c r="U71" s="28"/>
      <c r="V71" s="28"/>
      <c r="W71" s="28"/>
      <c r="X71" s="28"/>
      <c r="Y71" s="28"/>
    </row>
    <row r="72" spans="1:244" ht="24" customHeight="1">
      <c r="A72" s="158"/>
      <c r="B72" s="371"/>
      <c r="C72" s="372"/>
      <c r="D72" s="73"/>
      <c r="E72" s="373"/>
      <c r="F72" s="374"/>
      <c r="G72" s="374"/>
      <c r="H72" s="374"/>
      <c r="I72" s="374"/>
      <c r="J72" s="374"/>
      <c r="K72" s="374"/>
      <c r="L72" s="374"/>
      <c r="M72" s="374"/>
      <c r="N72" s="186"/>
      <c r="O72" s="135" t="str">
        <f t="shared" si="1"/>
        <v/>
      </c>
      <c r="P72" s="79"/>
      <c r="Q72" s="234"/>
      <c r="R72" s="28"/>
      <c r="S72" s="28"/>
      <c r="T72" s="28"/>
      <c r="U72" s="28"/>
      <c r="V72" s="28"/>
      <c r="W72" s="28"/>
      <c r="X72" s="28"/>
      <c r="Y72" s="28"/>
    </row>
    <row r="73" spans="1:244" ht="24" customHeight="1">
      <c r="A73" s="158"/>
      <c r="B73" s="371"/>
      <c r="C73" s="372"/>
      <c r="D73" s="73"/>
      <c r="E73" s="373"/>
      <c r="F73" s="374"/>
      <c r="G73" s="374"/>
      <c r="H73" s="374"/>
      <c r="I73" s="374"/>
      <c r="J73" s="374"/>
      <c r="K73" s="374"/>
      <c r="L73" s="374"/>
      <c r="M73" s="374"/>
      <c r="N73" s="186"/>
      <c r="O73" s="135" t="str">
        <f t="shared" si="1"/>
        <v/>
      </c>
      <c r="P73" s="79"/>
      <c r="Q73" s="234"/>
      <c r="R73" s="28"/>
      <c r="S73" s="28"/>
      <c r="T73" s="28"/>
      <c r="U73" s="28"/>
      <c r="V73" s="28"/>
      <c r="W73" s="28"/>
      <c r="X73" s="28"/>
      <c r="Y73" s="28"/>
    </row>
    <row r="74" spans="1:244" ht="24" customHeight="1">
      <c r="A74" s="158"/>
      <c r="B74" s="371"/>
      <c r="C74" s="372"/>
      <c r="D74" s="73"/>
      <c r="E74" s="373"/>
      <c r="F74" s="374"/>
      <c r="G74" s="374"/>
      <c r="H74" s="374"/>
      <c r="I74" s="374"/>
      <c r="J74" s="374"/>
      <c r="K74" s="374"/>
      <c r="L74" s="374"/>
      <c r="M74" s="374"/>
      <c r="N74" s="186"/>
      <c r="O74" s="135" t="str">
        <f t="shared" si="1"/>
        <v/>
      </c>
      <c r="P74" s="79"/>
      <c r="Q74" s="234"/>
      <c r="R74" s="28"/>
      <c r="S74" s="28"/>
      <c r="T74" s="28"/>
      <c r="U74" s="28"/>
      <c r="V74" s="28"/>
      <c r="W74" s="28"/>
      <c r="X74" s="28"/>
      <c r="Y74" s="28"/>
    </row>
    <row r="75" spans="1:244" ht="24" customHeight="1">
      <c r="A75" s="158"/>
      <c r="B75" s="371"/>
      <c r="C75" s="372"/>
      <c r="D75" s="73"/>
      <c r="E75" s="373"/>
      <c r="F75" s="374"/>
      <c r="G75" s="374"/>
      <c r="H75" s="374"/>
      <c r="I75" s="374"/>
      <c r="J75" s="374"/>
      <c r="K75" s="374"/>
      <c r="L75" s="374"/>
      <c r="M75" s="374"/>
      <c r="N75" s="186"/>
      <c r="O75" s="135" t="str">
        <f t="shared" si="1"/>
        <v/>
      </c>
      <c r="P75" s="79"/>
      <c r="Q75" s="234"/>
      <c r="R75" s="28"/>
      <c r="S75" s="28"/>
      <c r="T75" s="28"/>
      <c r="U75" s="28"/>
      <c r="V75" s="28"/>
      <c r="W75" s="28"/>
      <c r="X75" s="28"/>
      <c r="Y75" s="28"/>
    </row>
    <row r="76" spans="1:244" ht="24" customHeight="1">
      <c r="A76" s="158"/>
      <c r="B76" s="371"/>
      <c r="C76" s="372"/>
      <c r="D76" s="73"/>
      <c r="E76" s="373"/>
      <c r="F76" s="374"/>
      <c r="G76" s="374"/>
      <c r="H76" s="374"/>
      <c r="I76" s="374"/>
      <c r="J76" s="374"/>
      <c r="K76" s="374"/>
      <c r="L76" s="374"/>
      <c r="M76" s="374"/>
      <c r="N76" s="186"/>
      <c r="O76" s="135" t="str">
        <f t="shared" si="1"/>
        <v/>
      </c>
      <c r="P76" s="79"/>
      <c r="Q76" s="234"/>
      <c r="R76" s="28"/>
      <c r="S76" s="28"/>
      <c r="T76" s="28"/>
      <c r="U76" s="28"/>
      <c r="V76" s="28"/>
      <c r="W76" s="28"/>
      <c r="X76" s="28"/>
      <c r="Y76" s="28"/>
    </row>
    <row r="77" spans="1:244" ht="24" customHeight="1">
      <c r="A77" s="158"/>
      <c r="B77" s="371"/>
      <c r="C77" s="372"/>
      <c r="D77" s="73"/>
      <c r="E77" s="373"/>
      <c r="F77" s="374"/>
      <c r="G77" s="374"/>
      <c r="H77" s="374"/>
      <c r="I77" s="374"/>
      <c r="J77" s="374"/>
      <c r="K77" s="374"/>
      <c r="L77" s="374"/>
      <c r="M77" s="374"/>
      <c r="N77" s="186"/>
      <c r="O77" s="135" t="str">
        <f t="shared" si="1"/>
        <v/>
      </c>
      <c r="P77" s="79"/>
      <c r="Q77" s="234"/>
      <c r="R77" s="28"/>
      <c r="S77" s="28"/>
      <c r="T77" s="28"/>
      <c r="U77" s="28"/>
      <c r="V77" s="28"/>
      <c r="W77" s="28"/>
      <c r="X77" s="28"/>
      <c r="Y77" s="28"/>
    </row>
    <row r="78" spans="1:244" ht="24" customHeight="1">
      <c r="A78" s="158"/>
      <c r="B78" s="371"/>
      <c r="C78" s="372"/>
      <c r="D78" s="73"/>
      <c r="E78" s="373"/>
      <c r="F78" s="374"/>
      <c r="G78" s="374"/>
      <c r="H78" s="374"/>
      <c r="I78" s="374"/>
      <c r="J78" s="374"/>
      <c r="K78" s="374"/>
      <c r="L78" s="374"/>
      <c r="M78" s="374"/>
      <c r="N78" s="186"/>
      <c r="O78" s="135" t="str">
        <f t="shared" si="1"/>
        <v/>
      </c>
      <c r="P78" s="79"/>
      <c r="Q78" s="234"/>
      <c r="R78" s="28"/>
      <c r="S78" s="28"/>
      <c r="T78" s="28"/>
      <c r="U78" s="28"/>
      <c r="V78" s="28"/>
      <c r="W78" s="28"/>
      <c r="X78" s="28"/>
      <c r="Y78" s="28"/>
      <c r="II78" s="35"/>
      <c r="IJ78" s="36"/>
    </row>
    <row r="79" spans="1:244" ht="24" customHeight="1">
      <c r="A79" s="158"/>
      <c r="B79" s="371"/>
      <c r="C79" s="372"/>
      <c r="D79" s="73"/>
      <c r="E79" s="373"/>
      <c r="F79" s="374"/>
      <c r="G79" s="374"/>
      <c r="H79" s="374"/>
      <c r="I79" s="374"/>
      <c r="J79" s="374"/>
      <c r="K79" s="374"/>
      <c r="L79" s="374"/>
      <c r="M79" s="374"/>
      <c r="N79" s="186"/>
      <c r="O79" s="135" t="str">
        <f t="shared" si="1"/>
        <v/>
      </c>
      <c r="P79" s="79"/>
      <c r="Q79" s="234"/>
      <c r="R79" s="28"/>
      <c r="S79" s="28"/>
      <c r="T79" s="28"/>
      <c r="U79" s="28"/>
      <c r="V79" s="28"/>
      <c r="W79" s="28"/>
      <c r="X79" s="28"/>
      <c r="Y79" s="28"/>
      <c r="II79" s="35"/>
      <c r="IJ79" s="36"/>
    </row>
    <row r="80" spans="1:244" ht="24" customHeight="1">
      <c r="A80" s="158"/>
      <c r="B80" s="371"/>
      <c r="C80" s="372"/>
      <c r="D80" s="73"/>
      <c r="E80" s="373"/>
      <c r="F80" s="374"/>
      <c r="G80" s="374"/>
      <c r="H80" s="374"/>
      <c r="I80" s="374"/>
      <c r="J80" s="374"/>
      <c r="K80" s="374"/>
      <c r="L80" s="374"/>
      <c r="M80" s="374"/>
      <c r="N80" s="186"/>
      <c r="O80" s="135" t="str">
        <f t="shared" si="1"/>
        <v/>
      </c>
      <c r="P80" s="79"/>
      <c r="Q80" s="234"/>
      <c r="R80" s="28"/>
      <c r="S80" s="28"/>
      <c r="T80" s="28"/>
      <c r="U80" s="28"/>
      <c r="V80" s="28"/>
      <c r="W80" s="28"/>
      <c r="X80" s="28"/>
      <c r="Y80" s="28"/>
    </row>
    <row r="81" spans="1:244" ht="24" customHeight="1">
      <c r="A81" s="158"/>
      <c r="B81" s="371"/>
      <c r="C81" s="372"/>
      <c r="D81" s="73"/>
      <c r="E81" s="373"/>
      <c r="F81" s="374"/>
      <c r="G81" s="374"/>
      <c r="H81" s="374"/>
      <c r="I81" s="374"/>
      <c r="J81" s="374"/>
      <c r="K81" s="374"/>
      <c r="L81" s="374"/>
      <c r="M81" s="374"/>
      <c r="N81" s="186"/>
      <c r="O81" s="135" t="str">
        <f t="shared" si="1"/>
        <v/>
      </c>
      <c r="P81" s="79"/>
      <c r="Q81" s="234"/>
      <c r="R81" s="28"/>
      <c r="S81" s="28"/>
      <c r="T81" s="28"/>
      <c r="U81" s="28"/>
      <c r="V81" s="28"/>
      <c r="W81" s="28"/>
      <c r="X81" s="28"/>
      <c r="Y81" s="28"/>
    </row>
    <row r="82" spans="1:244" ht="24" customHeight="1">
      <c r="A82" s="158"/>
      <c r="B82" s="371"/>
      <c r="C82" s="372"/>
      <c r="D82" s="73"/>
      <c r="E82" s="373"/>
      <c r="F82" s="374"/>
      <c r="G82" s="374"/>
      <c r="H82" s="374"/>
      <c r="I82" s="374"/>
      <c r="J82" s="374"/>
      <c r="K82" s="374"/>
      <c r="L82" s="374"/>
      <c r="M82" s="374"/>
      <c r="N82" s="186"/>
      <c r="O82" s="135" t="str">
        <f t="shared" si="1"/>
        <v/>
      </c>
      <c r="P82" s="79"/>
      <c r="Q82" s="234"/>
      <c r="R82" s="28"/>
      <c r="S82" s="28"/>
      <c r="T82" s="28"/>
      <c r="U82" s="28"/>
      <c r="V82" s="28"/>
      <c r="W82" s="28"/>
      <c r="X82" s="28"/>
      <c r="Y82" s="28"/>
    </row>
    <row r="83" spans="1:244" ht="24" customHeight="1">
      <c r="A83" s="158"/>
      <c r="B83" s="371"/>
      <c r="C83" s="372"/>
      <c r="D83" s="73"/>
      <c r="E83" s="373"/>
      <c r="F83" s="374"/>
      <c r="G83" s="374"/>
      <c r="H83" s="374"/>
      <c r="I83" s="374"/>
      <c r="J83" s="374"/>
      <c r="K83" s="374"/>
      <c r="L83" s="374"/>
      <c r="M83" s="374"/>
      <c r="N83" s="186"/>
      <c r="O83" s="135" t="str">
        <f t="shared" si="1"/>
        <v/>
      </c>
      <c r="P83" s="79"/>
      <c r="Q83" s="234"/>
      <c r="R83" s="28"/>
      <c r="S83" s="28"/>
      <c r="T83" s="28"/>
      <c r="U83" s="28"/>
      <c r="V83" s="28"/>
      <c r="W83" s="28"/>
      <c r="X83" s="28"/>
      <c r="Y83" s="28"/>
    </row>
    <row r="84" spans="1:244" ht="24" customHeight="1">
      <c r="A84" s="158"/>
      <c r="B84" s="371"/>
      <c r="C84" s="372"/>
      <c r="D84" s="73"/>
      <c r="E84" s="373"/>
      <c r="F84" s="374"/>
      <c r="G84" s="374"/>
      <c r="H84" s="374"/>
      <c r="I84" s="374"/>
      <c r="J84" s="374"/>
      <c r="K84" s="374"/>
      <c r="L84" s="374"/>
      <c r="M84" s="374"/>
      <c r="N84" s="186"/>
      <c r="O84" s="135" t="str">
        <f t="shared" si="1"/>
        <v/>
      </c>
      <c r="P84" s="79"/>
      <c r="Q84" s="234"/>
      <c r="R84" s="28"/>
      <c r="S84" s="28"/>
      <c r="T84" s="28"/>
      <c r="U84" s="28"/>
      <c r="V84" s="28"/>
      <c r="W84" s="28"/>
      <c r="X84" s="28"/>
      <c r="Y84" s="28"/>
      <c r="II84" s="36"/>
      <c r="IJ84" s="36"/>
    </row>
    <row r="85" spans="1:244" ht="24" customHeight="1">
      <c r="A85" s="158"/>
      <c r="B85" s="371"/>
      <c r="C85" s="372"/>
      <c r="D85" s="73"/>
      <c r="E85" s="373"/>
      <c r="F85" s="374"/>
      <c r="G85" s="374"/>
      <c r="H85" s="374"/>
      <c r="I85" s="374"/>
      <c r="J85" s="374"/>
      <c r="K85" s="374"/>
      <c r="L85" s="374"/>
      <c r="M85" s="374"/>
      <c r="N85" s="186"/>
      <c r="O85" s="135" t="str">
        <f t="shared" si="1"/>
        <v/>
      </c>
      <c r="P85" s="79"/>
      <c r="Q85" s="234"/>
      <c r="R85" s="28"/>
      <c r="S85" s="28"/>
      <c r="T85" s="28"/>
      <c r="U85" s="28"/>
      <c r="V85" s="28"/>
      <c r="W85" s="28"/>
      <c r="X85" s="28"/>
      <c r="Y85" s="28"/>
    </row>
    <row r="86" spans="1:244" ht="24" customHeight="1">
      <c r="A86" s="158"/>
      <c r="B86" s="371"/>
      <c r="C86" s="372"/>
      <c r="D86" s="73"/>
      <c r="E86" s="373"/>
      <c r="F86" s="374"/>
      <c r="G86" s="374"/>
      <c r="H86" s="374"/>
      <c r="I86" s="374"/>
      <c r="J86" s="374"/>
      <c r="K86" s="374"/>
      <c r="L86" s="374"/>
      <c r="M86" s="374"/>
      <c r="N86" s="186"/>
      <c r="O86" s="135" t="str">
        <f t="shared" si="1"/>
        <v/>
      </c>
      <c r="P86" s="79"/>
      <c r="Q86" s="234"/>
      <c r="R86" s="28"/>
      <c r="S86" s="28"/>
      <c r="T86" s="28"/>
      <c r="U86" s="28"/>
      <c r="V86" s="28"/>
      <c r="W86" s="28"/>
      <c r="X86" s="28"/>
      <c r="Y86" s="28"/>
    </row>
    <row r="87" spans="1:244" ht="24" customHeight="1">
      <c r="A87" s="158"/>
      <c r="B87" s="371"/>
      <c r="C87" s="372"/>
      <c r="D87" s="73"/>
      <c r="E87" s="373"/>
      <c r="F87" s="374"/>
      <c r="G87" s="374"/>
      <c r="H87" s="374"/>
      <c r="I87" s="374"/>
      <c r="J87" s="374"/>
      <c r="K87" s="374"/>
      <c r="L87" s="374"/>
      <c r="M87" s="374"/>
      <c r="N87" s="186"/>
      <c r="O87" s="135" t="str">
        <f t="shared" si="1"/>
        <v/>
      </c>
      <c r="P87" s="79"/>
      <c r="Q87" s="234"/>
      <c r="R87" s="28"/>
      <c r="S87" s="28"/>
      <c r="T87" s="28"/>
      <c r="U87" s="28"/>
      <c r="V87" s="28"/>
      <c r="W87" s="28"/>
      <c r="X87" s="28"/>
      <c r="Y87" s="28"/>
      <c r="II87" s="36"/>
      <c r="IJ87" s="36"/>
    </row>
    <row r="88" spans="1:244" ht="24" customHeight="1">
      <c r="A88" s="158"/>
      <c r="B88" s="371"/>
      <c r="C88" s="372"/>
      <c r="D88" s="73"/>
      <c r="E88" s="373"/>
      <c r="F88" s="374"/>
      <c r="G88" s="374"/>
      <c r="H88" s="374"/>
      <c r="I88" s="374"/>
      <c r="J88" s="374"/>
      <c r="K88" s="374"/>
      <c r="L88" s="374"/>
      <c r="M88" s="374"/>
      <c r="N88" s="186"/>
      <c r="O88" s="135" t="str">
        <f t="shared" si="1"/>
        <v/>
      </c>
      <c r="P88" s="79"/>
      <c r="Q88" s="234"/>
      <c r="R88" s="28"/>
      <c r="S88" s="28"/>
      <c r="T88" s="28"/>
      <c r="U88" s="28"/>
      <c r="V88" s="28"/>
      <c r="W88" s="28"/>
      <c r="X88" s="28"/>
      <c r="Y88" s="28"/>
    </row>
    <row r="89" spans="1:244" ht="24" customHeight="1">
      <c r="A89" s="158"/>
      <c r="B89" s="371"/>
      <c r="C89" s="372"/>
      <c r="D89" s="73"/>
      <c r="E89" s="373"/>
      <c r="F89" s="374"/>
      <c r="G89" s="374"/>
      <c r="H89" s="374"/>
      <c r="I89" s="374"/>
      <c r="J89" s="374"/>
      <c r="K89" s="374"/>
      <c r="L89" s="374"/>
      <c r="M89" s="374"/>
      <c r="N89" s="186"/>
      <c r="O89" s="135" t="str">
        <f t="shared" si="1"/>
        <v/>
      </c>
      <c r="P89" s="79"/>
      <c r="Q89" s="234"/>
      <c r="R89" s="28"/>
      <c r="S89" s="28"/>
      <c r="T89" s="28"/>
      <c r="U89" s="28"/>
      <c r="V89" s="28"/>
      <c r="W89" s="28"/>
      <c r="X89" s="28"/>
      <c r="Y89" s="28"/>
    </row>
    <row r="90" spans="1:244" ht="24" customHeight="1">
      <c r="A90" s="158"/>
      <c r="B90" s="371"/>
      <c r="C90" s="372"/>
      <c r="D90" s="73"/>
      <c r="E90" s="373"/>
      <c r="F90" s="374"/>
      <c r="G90" s="374"/>
      <c r="H90" s="374"/>
      <c r="I90" s="374"/>
      <c r="J90" s="374"/>
      <c r="K90" s="374"/>
      <c r="L90" s="374"/>
      <c r="M90" s="374"/>
      <c r="N90" s="186"/>
      <c r="O90" s="135" t="str">
        <f t="shared" si="1"/>
        <v/>
      </c>
      <c r="P90" s="79"/>
      <c r="Q90" s="234"/>
      <c r="R90" s="28"/>
      <c r="S90" s="28"/>
      <c r="T90" s="28"/>
      <c r="U90" s="28"/>
      <c r="V90" s="28"/>
      <c r="W90" s="28"/>
      <c r="X90" s="28"/>
      <c r="Y90" s="28"/>
    </row>
    <row r="91" spans="1:244" ht="24" customHeight="1">
      <c r="A91" s="158"/>
      <c r="B91" s="371"/>
      <c r="C91" s="372"/>
      <c r="D91" s="73"/>
      <c r="E91" s="373"/>
      <c r="F91" s="374"/>
      <c r="G91" s="374"/>
      <c r="H91" s="374"/>
      <c r="I91" s="374"/>
      <c r="J91" s="374"/>
      <c r="K91" s="374"/>
      <c r="L91" s="374"/>
      <c r="M91" s="374"/>
      <c r="N91" s="186"/>
      <c r="O91" s="135" t="str">
        <f t="shared" si="1"/>
        <v/>
      </c>
      <c r="P91" s="79"/>
      <c r="Q91" s="234"/>
      <c r="R91" s="28"/>
      <c r="S91" s="28"/>
      <c r="T91" s="28"/>
      <c r="U91" s="28"/>
      <c r="V91" s="28"/>
      <c r="W91" s="28"/>
      <c r="X91" s="28"/>
      <c r="Y91" s="28"/>
    </row>
    <row r="92" spans="1:244" ht="24" customHeight="1">
      <c r="A92" s="158"/>
      <c r="B92" s="371"/>
      <c r="C92" s="372"/>
      <c r="D92" s="73"/>
      <c r="E92" s="373"/>
      <c r="F92" s="374"/>
      <c r="G92" s="374"/>
      <c r="H92" s="374"/>
      <c r="I92" s="374"/>
      <c r="J92" s="374"/>
      <c r="K92" s="374"/>
      <c r="L92" s="374"/>
      <c r="M92" s="374"/>
      <c r="N92" s="186"/>
      <c r="O92" s="135" t="str">
        <f t="shared" si="1"/>
        <v/>
      </c>
      <c r="P92" s="79"/>
      <c r="Q92" s="234"/>
      <c r="R92" s="28"/>
      <c r="S92" s="28"/>
      <c r="T92" s="28"/>
      <c r="U92" s="28"/>
      <c r="V92" s="28"/>
      <c r="W92" s="28"/>
      <c r="X92" s="28"/>
      <c r="Y92" s="28"/>
    </row>
    <row r="93" spans="1:244" ht="24" customHeight="1">
      <c r="A93" s="158"/>
      <c r="B93" s="371"/>
      <c r="C93" s="372"/>
      <c r="D93" s="73"/>
      <c r="E93" s="373"/>
      <c r="F93" s="374"/>
      <c r="G93" s="374"/>
      <c r="H93" s="374"/>
      <c r="I93" s="374"/>
      <c r="J93" s="374"/>
      <c r="K93" s="374"/>
      <c r="L93" s="374"/>
      <c r="M93" s="374"/>
      <c r="N93" s="186"/>
      <c r="O93" s="135" t="str">
        <f t="shared" si="1"/>
        <v/>
      </c>
      <c r="P93" s="79"/>
      <c r="Q93" s="234"/>
      <c r="R93" s="28"/>
      <c r="S93" s="28"/>
      <c r="T93" s="28"/>
      <c r="U93" s="28"/>
      <c r="V93" s="28"/>
      <c r="W93" s="28"/>
      <c r="X93" s="28"/>
      <c r="Y93" s="28"/>
    </row>
    <row r="94" spans="1:244" ht="24" customHeight="1">
      <c r="A94" s="158"/>
      <c r="B94" s="371"/>
      <c r="C94" s="372"/>
      <c r="D94" s="73"/>
      <c r="E94" s="373"/>
      <c r="F94" s="374"/>
      <c r="G94" s="374"/>
      <c r="H94" s="374"/>
      <c r="I94" s="374"/>
      <c r="J94" s="374"/>
      <c r="K94" s="374"/>
      <c r="L94" s="374"/>
      <c r="M94" s="374"/>
      <c r="N94" s="186"/>
      <c r="O94" s="135" t="str">
        <f t="shared" si="1"/>
        <v/>
      </c>
      <c r="P94" s="79"/>
      <c r="Q94" s="234"/>
      <c r="R94" s="28"/>
      <c r="S94" s="28"/>
      <c r="T94" s="28"/>
      <c r="U94" s="28"/>
      <c r="V94" s="28"/>
      <c r="W94" s="28"/>
      <c r="X94" s="28"/>
      <c r="Y94" s="28"/>
    </row>
    <row r="95" spans="1:244" ht="24" customHeight="1">
      <c r="A95" s="158"/>
      <c r="B95" s="371"/>
      <c r="C95" s="372"/>
      <c r="D95" s="73"/>
      <c r="E95" s="373"/>
      <c r="F95" s="374"/>
      <c r="G95" s="374"/>
      <c r="H95" s="374"/>
      <c r="I95" s="374"/>
      <c r="J95" s="374"/>
      <c r="K95" s="374"/>
      <c r="L95" s="374"/>
      <c r="M95" s="374"/>
      <c r="N95" s="186"/>
      <c r="O95" s="135" t="str">
        <f t="shared" si="1"/>
        <v/>
      </c>
      <c r="P95" s="79"/>
      <c r="Q95" s="234"/>
      <c r="R95" s="28"/>
      <c r="S95" s="28"/>
      <c r="T95" s="28"/>
      <c r="U95" s="28"/>
      <c r="V95" s="28"/>
      <c r="W95" s="28"/>
      <c r="X95" s="28"/>
      <c r="Y95" s="28"/>
    </row>
    <row r="96" spans="1:244" ht="24" customHeight="1">
      <c r="A96" s="158"/>
      <c r="B96" s="371"/>
      <c r="C96" s="372"/>
      <c r="D96" s="73"/>
      <c r="E96" s="373"/>
      <c r="F96" s="374"/>
      <c r="G96" s="374"/>
      <c r="H96" s="374"/>
      <c r="I96" s="374"/>
      <c r="J96" s="374"/>
      <c r="K96" s="374"/>
      <c r="L96" s="374"/>
      <c r="M96" s="374"/>
      <c r="N96" s="186"/>
      <c r="O96" s="135" t="str">
        <f t="shared" si="1"/>
        <v/>
      </c>
      <c r="P96" s="79"/>
      <c r="Q96" s="234"/>
      <c r="R96" s="28"/>
      <c r="S96" s="28"/>
      <c r="T96" s="28"/>
      <c r="U96" s="28"/>
      <c r="V96" s="28"/>
      <c r="W96" s="28"/>
      <c r="X96" s="28"/>
      <c r="Y96" s="28"/>
      <c r="II96" s="36"/>
      <c r="IJ96" s="36"/>
    </row>
    <row r="97" spans="1:244" ht="24" customHeight="1">
      <c r="A97" s="158"/>
      <c r="B97" s="371"/>
      <c r="C97" s="372"/>
      <c r="D97" s="73"/>
      <c r="E97" s="373"/>
      <c r="F97" s="374"/>
      <c r="G97" s="374"/>
      <c r="H97" s="374"/>
      <c r="I97" s="374"/>
      <c r="J97" s="374"/>
      <c r="K97" s="374"/>
      <c r="L97" s="374"/>
      <c r="M97" s="374"/>
      <c r="N97" s="186"/>
      <c r="O97" s="135" t="str">
        <f t="shared" si="1"/>
        <v/>
      </c>
      <c r="P97" s="79"/>
      <c r="Q97" s="234"/>
      <c r="R97" s="28"/>
      <c r="S97" s="28"/>
      <c r="T97" s="28"/>
      <c r="U97" s="28"/>
      <c r="V97" s="28"/>
      <c r="W97" s="28"/>
      <c r="X97" s="28"/>
      <c r="Y97" s="28"/>
    </row>
    <row r="98" spans="1:244" ht="24" customHeight="1">
      <c r="A98" s="158"/>
      <c r="B98" s="371"/>
      <c r="C98" s="372"/>
      <c r="D98" s="73"/>
      <c r="E98" s="373"/>
      <c r="F98" s="374"/>
      <c r="G98" s="374"/>
      <c r="H98" s="374"/>
      <c r="I98" s="374"/>
      <c r="J98" s="374"/>
      <c r="K98" s="374"/>
      <c r="L98" s="374"/>
      <c r="M98" s="374"/>
      <c r="N98" s="186"/>
      <c r="O98" s="135" t="str">
        <f t="shared" si="1"/>
        <v/>
      </c>
      <c r="P98" s="79"/>
      <c r="Q98" s="234"/>
      <c r="R98" s="28"/>
      <c r="S98" s="28"/>
      <c r="T98" s="28"/>
      <c r="U98" s="28"/>
      <c r="V98" s="28"/>
      <c r="W98" s="28"/>
      <c r="X98" s="28"/>
      <c r="Y98" s="28"/>
    </row>
    <row r="99" spans="1:244" ht="24" customHeight="1">
      <c r="A99" s="158"/>
      <c r="B99" s="371"/>
      <c r="C99" s="372"/>
      <c r="D99" s="73"/>
      <c r="E99" s="373"/>
      <c r="F99" s="374"/>
      <c r="G99" s="374"/>
      <c r="H99" s="374"/>
      <c r="I99" s="374"/>
      <c r="J99" s="374"/>
      <c r="K99" s="374"/>
      <c r="L99" s="374"/>
      <c r="M99" s="374"/>
      <c r="N99" s="186"/>
      <c r="O99" s="135" t="str">
        <f t="shared" si="1"/>
        <v/>
      </c>
      <c r="P99" s="79"/>
      <c r="Q99" s="234"/>
      <c r="R99" s="28"/>
      <c r="S99" s="28"/>
      <c r="T99" s="28"/>
      <c r="U99" s="28"/>
      <c r="V99" s="28"/>
      <c r="W99" s="28"/>
      <c r="X99" s="28"/>
      <c r="Y99" s="28"/>
      <c r="II99" s="36"/>
      <c r="IJ99" s="36"/>
    </row>
    <row r="100" spans="1:244" ht="24" customHeight="1">
      <c r="A100" s="158"/>
      <c r="B100" s="371"/>
      <c r="C100" s="372"/>
      <c r="D100" s="73"/>
      <c r="E100" s="373"/>
      <c r="F100" s="374"/>
      <c r="G100" s="374"/>
      <c r="H100" s="374"/>
      <c r="I100" s="374"/>
      <c r="J100" s="374"/>
      <c r="K100" s="374"/>
      <c r="L100" s="374"/>
      <c r="M100" s="374"/>
      <c r="N100" s="186"/>
      <c r="O100" s="135" t="str">
        <f t="shared" si="1"/>
        <v/>
      </c>
      <c r="P100" s="79"/>
      <c r="Q100" s="234"/>
      <c r="R100" s="28"/>
      <c r="S100" s="28"/>
      <c r="T100" s="28"/>
      <c r="U100" s="28"/>
      <c r="V100" s="28"/>
      <c r="W100" s="28"/>
      <c r="X100" s="28"/>
      <c r="Y100" s="28"/>
    </row>
    <row r="101" spans="1:244" ht="24" customHeight="1">
      <c r="A101" s="158"/>
      <c r="B101" s="371"/>
      <c r="C101" s="372"/>
      <c r="D101" s="73"/>
      <c r="E101" s="373"/>
      <c r="F101" s="374"/>
      <c r="G101" s="374"/>
      <c r="H101" s="374"/>
      <c r="I101" s="374"/>
      <c r="J101" s="374"/>
      <c r="K101" s="374"/>
      <c r="L101" s="374"/>
      <c r="M101" s="374"/>
      <c r="N101" s="186"/>
      <c r="O101" s="135" t="str">
        <f t="shared" si="1"/>
        <v/>
      </c>
      <c r="P101" s="79"/>
      <c r="Q101" s="234"/>
      <c r="R101" s="28"/>
      <c r="S101" s="28"/>
      <c r="T101" s="28"/>
      <c r="U101" s="28"/>
      <c r="V101" s="28"/>
      <c r="W101" s="28"/>
      <c r="X101" s="28"/>
      <c r="Y101" s="28"/>
    </row>
    <row r="102" spans="1:244" ht="24" customHeight="1">
      <c r="A102" s="158"/>
      <c r="B102" s="371"/>
      <c r="C102" s="372"/>
      <c r="D102" s="73"/>
      <c r="E102" s="373"/>
      <c r="F102" s="374"/>
      <c r="G102" s="374"/>
      <c r="H102" s="374"/>
      <c r="I102" s="374"/>
      <c r="J102" s="374"/>
      <c r="K102" s="374"/>
      <c r="L102" s="374"/>
      <c r="M102" s="374"/>
      <c r="N102" s="186"/>
      <c r="O102" s="135" t="str">
        <f t="shared" si="1"/>
        <v/>
      </c>
      <c r="P102" s="79"/>
      <c r="Q102" s="234"/>
      <c r="R102" s="28"/>
      <c r="S102" s="28"/>
      <c r="T102" s="28"/>
      <c r="U102" s="28"/>
      <c r="V102" s="28"/>
      <c r="W102" s="28"/>
      <c r="X102" s="28"/>
      <c r="Y102" s="28"/>
    </row>
    <row r="103" spans="1:244" ht="24" customHeight="1">
      <c r="A103" s="158"/>
      <c r="B103" s="371"/>
      <c r="C103" s="372"/>
      <c r="D103" s="73"/>
      <c r="E103" s="373"/>
      <c r="F103" s="374"/>
      <c r="G103" s="374"/>
      <c r="H103" s="374"/>
      <c r="I103" s="374"/>
      <c r="J103" s="374"/>
      <c r="K103" s="374"/>
      <c r="L103" s="374"/>
      <c r="M103" s="374"/>
      <c r="N103" s="186"/>
      <c r="O103" s="135" t="str">
        <f t="shared" si="1"/>
        <v/>
      </c>
      <c r="P103" s="79"/>
      <c r="Q103" s="234"/>
      <c r="R103" s="28"/>
      <c r="S103" s="28"/>
      <c r="T103" s="28"/>
      <c r="U103" s="28"/>
      <c r="V103" s="28"/>
      <c r="W103" s="28"/>
      <c r="X103" s="28"/>
      <c r="Y103" s="28"/>
    </row>
    <row r="104" spans="1:244" ht="24" customHeight="1">
      <c r="A104" s="158"/>
      <c r="B104" s="371"/>
      <c r="C104" s="372"/>
      <c r="D104" s="73"/>
      <c r="E104" s="373"/>
      <c r="F104" s="374"/>
      <c r="G104" s="374"/>
      <c r="H104" s="374"/>
      <c r="I104" s="374"/>
      <c r="J104" s="374"/>
      <c r="K104" s="374"/>
      <c r="L104" s="374"/>
      <c r="M104" s="374"/>
      <c r="N104" s="186"/>
      <c r="O104" s="135" t="str">
        <f t="shared" si="1"/>
        <v/>
      </c>
      <c r="P104" s="79"/>
      <c r="Q104" s="234"/>
      <c r="R104" s="28"/>
      <c r="S104" s="28"/>
      <c r="T104" s="28"/>
      <c r="U104" s="28"/>
      <c r="V104" s="28"/>
      <c r="W104" s="28"/>
      <c r="X104" s="28"/>
      <c r="Y104" s="28"/>
    </row>
    <row r="105" spans="1:244" ht="24" customHeight="1">
      <c r="A105" s="158"/>
      <c r="B105" s="371"/>
      <c r="C105" s="372"/>
      <c r="D105" s="73"/>
      <c r="E105" s="373"/>
      <c r="F105" s="374"/>
      <c r="G105" s="374"/>
      <c r="H105" s="374"/>
      <c r="I105" s="374"/>
      <c r="J105" s="374"/>
      <c r="K105" s="374"/>
      <c r="L105" s="374"/>
      <c r="M105" s="374"/>
      <c r="N105" s="186"/>
      <c r="O105" s="135" t="str">
        <f t="shared" si="1"/>
        <v/>
      </c>
      <c r="P105" s="79"/>
      <c r="Q105" s="234"/>
      <c r="R105" s="28"/>
      <c r="S105" s="28"/>
      <c r="T105" s="28"/>
      <c r="U105" s="28"/>
      <c r="V105" s="28"/>
      <c r="W105" s="28"/>
      <c r="X105" s="28"/>
      <c r="Y105" s="28"/>
    </row>
    <row r="106" spans="1:244" ht="24" customHeight="1">
      <c r="A106" s="158"/>
      <c r="B106" s="371"/>
      <c r="C106" s="372"/>
      <c r="D106" s="73"/>
      <c r="E106" s="373"/>
      <c r="F106" s="374"/>
      <c r="G106" s="374"/>
      <c r="H106" s="374"/>
      <c r="I106" s="374"/>
      <c r="J106" s="374"/>
      <c r="K106" s="374"/>
      <c r="L106" s="374"/>
      <c r="M106" s="374"/>
      <c r="N106" s="186"/>
      <c r="O106" s="135" t="str">
        <f t="shared" si="1"/>
        <v/>
      </c>
      <c r="P106" s="79"/>
      <c r="Q106" s="234"/>
      <c r="R106" s="28"/>
      <c r="S106" s="28"/>
      <c r="T106" s="28"/>
      <c r="U106" s="28"/>
      <c r="V106" s="28"/>
      <c r="W106" s="28"/>
      <c r="X106" s="28"/>
      <c r="Y106" s="28"/>
    </row>
    <row r="107" spans="1:244" ht="24" customHeight="1">
      <c r="A107" s="158"/>
      <c r="B107" s="371"/>
      <c r="C107" s="372"/>
      <c r="D107" s="73"/>
      <c r="E107" s="373"/>
      <c r="F107" s="374"/>
      <c r="G107" s="374"/>
      <c r="H107" s="374"/>
      <c r="I107" s="374"/>
      <c r="J107" s="374"/>
      <c r="K107" s="374"/>
      <c r="L107" s="374"/>
      <c r="M107" s="374"/>
      <c r="N107" s="186"/>
      <c r="O107" s="135" t="str">
        <f t="shared" si="1"/>
        <v/>
      </c>
      <c r="P107" s="79"/>
      <c r="Q107" s="234"/>
      <c r="R107" s="28"/>
      <c r="S107" s="28"/>
      <c r="T107" s="28"/>
      <c r="U107" s="28"/>
      <c r="V107" s="28"/>
      <c r="W107" s="28"/>
      <c r="X107" s="28"/>
      <c r="Y107" s="28"/>
    </row>
    <row r="108" spans="1:244" ht="24" customHeight="1">
      <c r="A108" s="158"/>
      <c r="B108" s="371"/>
      <c r="C108" s="372"/>
      <c r="D108" s="73"/>
      <c r="E108" s="373"/>
      <c r="F108" s="374"/>
      <c r="G108" s="374"/>
      <c r="H108" s="374"/>
      <c r="I108" s="374"/>
      <c r="J108" s="374"/>
      <c r="K108" s="374"/>
      <c r="L108" s="374"/>
      <c r="M108" s="374"/>
      <c r="N108" s="186"/>
      <c r="O108" s="135" t="str">
        <f t="shared" si="1"/>
        <v/>
      </c>
      <c r="P108" s="79"/>
      <c r="Q108" s="234"/>
      <c r="R108" s="28"/>
      <c r="S108" s="28"/>
      <c r="T108" s="28"/>
      <c r="U108" s="28"/>
      <c r="V108" s="28"/>
      <c r="W108" s="28"/>
      <c r="X108" s="28"/>
      <c r="Y108" s="28"/>
    </row>
    <row r="109" spans="1:244" ht="24" customHeight="1">
      <c r="A109" s="158"/>
      <c r="B109" s="371"/>
      <c r="C109" s="372"/>
      <c r="D109" s="82"/>
      <c r="E109" s="373"/>
      <c r="F109" s="374"/>
      <c r="G109" s="374"/>
      <c r="H109" s="374"/>
      <c r="I109" s="374"/>
      <c r="J109" s="374"/>
      <c r="K109" s="374"/>
      <c r="L109" s="374"/>
      <c r="M109" s="374"/>
      <c r="N109" s="186"/>
      <c r="O109" s="135" t="str">
        <f t="shared" si="1"/>
        <v/>
      </c>
      <c r="P109" s="79"/>
      <c r="Q109" s="234"/>
      <c r="R109" s="28"/>
      <c r="S109" s="28"/>
      <c r="T109" s="28"/>
      <c r="U109" s="28"/>
      <c r="V109" s="28"/>
      <c r="W109" s="28"/>
      <c r="X109" s="28"/>
      <c r="Y109" s="28"/>
    </row>
    <row r="110" spans="1:244" s="37" customFormat="1" ht="6" customHeight="1">
      <c r="A110" s="217"/>
      <c r="B110" s="52"/>
      <c r="C110" s="74"/>
      <c r="D110" s="74"/>
      <c r="E110" s="74"/>
      <c r="F110" s="70"/>
      <c r="G110" s="70"/>
      <c r="H110" s="70"/>
      <c r="I110" s="70"/>
      <c r="J110" s="70"/>
      <c r="K110" s="70"/>
      <c r="L110" s="70"/>
      <c r="M110" s="74"/>
      <c r="N110" s="76"/>
      <c r="O110" s="18"/>
      <c r="P110"/>
      <c r="Q110" s="235"/>
      <c r="R110" s="29"/>
      <c r="S110" s="29"/>
      <c r="T110" s="29"/>
      <c r="U110" s="29"/>
      <c r="V110" s="29"/>
      <c r="W110" s="29"/>
      <c r="X110" s="29"/>
      <c r="Y110" s="29"/>
    </row>
    <row r="111" spans="1:244" s="33" customFormat="1" ht="21.75" customHeight="1">
      <c r="A111" s="221"/>
      <c r="B111" s="128" t="s">
        <v>25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251"/>
      <c r="Q111" s="236"/>
      <c r="R111" s="32"/>
      <c r="S111" s="32"/>
      <c r="T111" s="32"/>
      <c r="U111" s="32"/>
      <c r="V111" s="32"/>
      <c r="W111" s="32"/>
      <c r="X111" s="32"/>
      <c r="Y111" s="32"/>
    </row>
    <row r="112" spans="1:244" ht="12.75" customHeight="1">
      <c r="A112" s="217"/>
      <c r="B112" s="89" t="str">
        <f>B61</f>
        <v>FAPESP, ABRIL DE 2014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375">
        <v>2</v>
      </c>
      <c r="P112" s="375"/>
      <c r="Q112" s="223"/>
      <c r="R112" s="28"/>
      <c r="S112" s="28"/>
      <c r="T112" s="28"/>
      <c r="U112" s="28"/>
      <c r="V112" s="28"/>
      <c r="W112" s="28"/>
      <c r="X112" s="28"/>
      <c r="Y112" s="28"/>
    </row>
    <row r="113" spans="1:25" ht="12.75" customHeight="1">
      <c r="A113" s="217"/>
      <c r="B113" s="9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209"/>
      <c r="R113" s="28"/>
      <c r="S113" s="28"/>
      <c r="T113" s="28"/>
      <c r="U113" s="28"/>
      <c r="V113" s="28"/>
      <c r="W113" s="28"/>
      <c r="X113" s="28"/>
      <c r="Y113" s="28"/>
    </row>
    <row r="114" spans="1:25" ht="12.75" customHeight="1">
      <c r="A114" s="217"/>
      <c r="B114" s="9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209"/>
      <c r="R114" s="28"/>
      <c r="S114" s="28"/>
      <c r="T114" s="28"/>
      <c r="U114" s="28"/>
      <c r="V114" s="28"/>
      <c r="W114" s="28"/>
      <c r="X114" s="28"/>
      <c r="Y114" s="28"/>
    </row>
    <row r="115" spans="1:25" ht="12.75" customHeight="1">
      <c r="A115" s="217"/>
      <c r="B115" s="9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209"/>
      <c r="R115" s="28"/>
      <c r="S115" s="28"/>
      <c r="T115" s="28"/>
      <c r="U115" s="28"/>
      <c r="V115" s="28"/>
      <c r="W115" s="28"/>
      <c r="X115" s="28"/>
      <c r="Y115" s="28"/>
    </row>
    <row r="116" spans="1:25" ht="12.75" customHeight="1">
      <c r="A116" s="217"/>
      <c r="B116" s="9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209"/>
      <c r="R116" s="28"/>
      <c r="S116" s="28"/>
      <c r="T116" s="28"/>
      <c r="U116" s="28"/>
      <c r="V116" s="28"/>
      <c r="W116" s="28"/>
      <c r="X116" s="28"/>
      <c r="Y116" s="28"/>
    </row>
    <row r="117" spans="1:25" ht="12.75" customHeight="1">
      <c r="A117" s="217"/>
      <c r="B117" s="9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209"/>
      <c r="R117" s="28"/>
      <c r="S117" s="28"/>
      <c r="T117" s="28"/>
      <c r="U117" s="28"/>
      <c r="V117" s="28"/>
      <c r="W117" s="28"/>
      <c r="X117" s="28"/>
      <c r="Y117" s="28"/>
    </row>
    <row r="118" spans="1:25" ht="12.75" customHeight="1">
      <c r="A118" s="217"/>
      <c r="B118" s="9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209"/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>
      <c r="A119" s="217"/>
      <c r="B119" s="9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209"/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>
      <c r="A120" s="217"/>
      <c r="B120" s="9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209"/>
      <c r="R120" s="28"/>
      <c r="S120" s="28"/>
      <c r="T120" s="28"/>
      <c r="U120" s="28"/>
      <c r="V120" s="28"/>
      <c r="W120" s="28"/>
      <c r="X120" s="28"/>
      <c r="Y120" s="28"/>
    </row>
    <row r="121" spans="1:25" ht="12.75" customHeight="1">
      <c r="A121" s="217"/>
      <c r="B121" s="9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209"/>
      <c r="R121" s="28"/>
      <c r="S121" s="28"/>
      <c r="T121" s="28"/>
      <c r="U121" s="28"/>
      <c r="V121" s="28"/>
      <c r="W121" s="28"/>
      <c r="X121" s="28"/>
      <c r="Y121" s="28"/>
    </row>
    <row r="122" spans="1:25" ht="12.75" customHeight="1">
      <c r="A122" s="217"/>
      <c r="B122" s="9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209"/>
      <c r="R122" s="28"/>
      <c r="S122" s="28"/>
      <c r="T122" s="28"/>
      <c r="U122" s="28"/>
      <c r="V122" s="28"/>
      <c r="W122" s="28"/>
      <c r="X122" s="28"/>
      <c r="Y122" s="28"/>
    </row>
    <row r="123" spans="1:25" ht="12.75" customHeight="1">
      <c r="A123" s="217"/>
      <c r="B123" s="9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209"/>
      <c r="R123" s="28"/>
      <c r="S123" s="28"/>
      <c r="T123" s="28"/>
      <c r="U123" s="28"/>
      <c r="V123" s="28"/>
      <c r="W123" s="28"/>
      <c r="X123" s="28"/>
      <c r="Y123" s="28"/>
    </row>
    <row r="124" spans="1:25" ht="12.75" customHeight="1">
      <c r="A124" s="217"/>
      <c r="B124" s="9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209"/>
      <c r="R124" s="28"/>
      <c r="S124" s="28"/>
      <c r="T124" s="28"/>
      <c r="U124" s="28"/>
      <c r="V124" s="28"/>
      <c r="W124" s="28"/>
      <c r="X124" s="28"/>
      <c r="Y124" s="28"/>
    </row>
    <row r="125" spans="1:25" ht="12.75" customHeight="1">
      <c r="A125" s="217"/>
      <c r="B125" s="9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209"/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>
      <c r="A126" s="217"/>
      <c r="B126" s="9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209"/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>
      <c r="A127" s="217"/>
      <c r="B127" s="9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209"/>
      <c r="R127" s="28"/>
      <c r="S127" s="28"/>
      <c r="T127" s="28"/>
      <c r="U127" s="28"/>
      <c r="V127" s="28"/>
      <c r="W127" s="28"/>
      <c r="X127" s="28"/>
      <c r="Y127" s="28"/>
    </row>
    <row r="128" spans="1:25" ht="12.75" customHeight="1">
      <c r="A128" s="217"/>
      <c r="B128" s="9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209"/>
      <c r="R128" s="28"/>
      <c r="S128" s="28"/>
      <c r="T128" s="28"/>
      <c r="U128" s="28"/>
      <c r="V128" s="28"/>
      <c r="W128" s="28"/>
      <c r="X128" s="28"/>
      <c r="Y128" s="28"/>
    </row>
    <row r="129" spans="1:25" ht="12.75" customHeight="1">
      <c r="A129" s="217"/>
      <c r="B129" s="9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209"/>
      <c r="R129" s="28"/>
      <c r="S129" s="28"/>
      <c r="T129" s="28"/>
      <c r="U129" s="28"/>
      <c r="V129" s="28"/>
      <c r="W129" s="28"/>
      <c r="X129" s="28"/>
      <c r="Y129" s="28"/>
    </row>
    <row r="130" spans="1:25" ht="12.75" customHeight="1">
      <c r="A130" s="217"/>
      <c r="B130" s="9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209"/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>
      <c r="A131" s="217"/>
      <c r="B131" s="9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209"/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>
      <c r="A132" s="217"/>
      <c r="B132" s="9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209"/>
      <c r="R132" s="28"/>
      <c r="S132" s="28"/>
      <c r="T132" s="28"/>
      <c r="U132" s="28"/>
      <c r="V132" s="28"/>
      <c r="W132" s="28"/>
      <c r="X132" s="28"/>
      <c r="Y132" s="28"/>
    </row>
    <row r="133" spans="1:25" ht="12.75" customHeight="1">
      <c r="A133" s="217"/>
      <c r="B133" s="9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209"/>
      <c r="R133" s="28"/>
      <c r="S133" s="28"/>
      <c r="T133" s="28"/>
      <c r="U133" s="28"/>
      <c r="V133" s="28"/>
      <c r="W133" s="28"/>
      <c r="X133" s="28"/>
      <c r="Y133" s="28"/>
    </row>
    <row r="134" spans="1:25" ht="12.75" customHeight="1">
      <c r="A134" s="217"/>
      <c r="B134" s="9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209"/>
      <c r="R134" s="28"/>
      <c r="S134" s="28"/>
      <c r="T134" s="28"/>
      <c r="U134" s="28"/>
      <c r="V134" s="28"/>
      <c r="W134" s="28"/>
      <c r="X134" s="28"/>
      <c r="Y134" s="28"/>
    </row>
    <row r="135" spans="1:25" ht="12.75" customHeight="1">
      <c r="A135" s="217"/>
      <c r="B135" s="9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209"/>
      <c r="R135" s="28"/>
      <c r="S135" s="28"/>
      <c r="T135" s="28"/>
      <c r="U135" s="28"/>
      <c r="V135" s="28"/>
      <c r="W135" s="28"/>
      <c r="X135" s="28"/>
      <c r="Y135" s="28"/>
    </row>
    <row r="136" spans="1:25" ht="12.75" customHeight="1">
      <c r="A136" s="217"/>
      <c r="B136" s="9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209"/>
      <c r="R136" s="28"/>
      <c r="S136" s="28"/>
      <c r="T136" s="28"/>
      <c r="U136" s="28"/>
      <c r="V136" s="28"/>
      <c r="W136" s="28"/>
      <c r="X136" s="28"/>
      <c r="Y136" s="28"/>
    </row>
    <row r="137" spans="1:25" ht="12.75" customHeight="1">
      <c r="A137" s="217"/>
      <c r="B137" s="9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209"/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>
      <c r="A138" s="217"/>
      <c r="B138" s="9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209"/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>
      <c r="A139" s="217"/>
      <c r="B139" s="9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209"/>
      <c r="R139" s="28"/>
      <c r="S139" s="28"/>
      <c r="T139" s="28"/>
      <c r="U139" s="28"/>
      <c r="V139" s="28"/>
      <c r="W139" s="28"/>
      <c r="X139" s="28"/>
      <c r="Y139" s="28"/>
    </row>
    <row r="140" spans="1:25" ht="12.75" customHeight="1">
      <c r="A140" s="217"/>
      <c r="B140" s="9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209"/>
      <c r="R140" s="28"/>
      <c r="S140" s="28"/>
      <c r="T140" s="28"/>
      <c r="U140" s="28"/>
      <c r="V140" s="28"/>
      <c r="W140" s="28"/>
      <c r="X140" s="28"/>
      <c r="Y140" s="28"/>
    </row>
    <row r="141" spans="1:25" ht="12.75" customHeight="1">
      <c r="A141" s="217"/>
      <c r="B141" s="9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209"/>
      <c r="R141" s="28"/>
      <c r="S141" s="28"/>
      <c r="T141" s="28"/>
      <c r="U141" s="28"/>
      <c r="V141" s="28"/>
      <c r="W141" s="28"/>
      <c r="X141" s="28"/>
      <c r="Y141" s="28"/>
    </row>
    <row r="142" spans="1:25" ht="12.75" customHeight="1">
      <c r="A142" s="217"/>
      <c r="B142" s="9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209"/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>
      <c r="A143" s="217"/>
      <c r="B143" s="9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209"/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>
      <c r="A144" s="217"/>
      <c r="B144" s="9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209"/>
      <c r="R144" s="28"/>
      <c r="S144" s="28"/>
      <c r="T144" s="28"/>
      <c r="U144" s="28"/>
      <c r="V144" s="28"/>
      <c r="W144" s="28"/>
      <c r="X144" s="28"/>
      <c r="Y144" s="28"/>
    </row>
    <row r="145" spans="1:25" ht="12.75" customHeight="1">
      <c r="A145" s="217"/>
      <c r="B145" s="9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209"/>
      <c r="R145" s="28"/>
      <c r="S145" s="28"/>
      <c r="T145" s="28"/>
      <c r="U145" s="28"/>
      <c r="V145" s="28"/>
      <c r="W145" s="28"/>
      <c r="X145" s="28"/>
      <c r="Y145" s="28"/>
    </row>
    <row r="146" spans="1:25" ht="12.75" customHeight="1">
      <c r="A146" s="217"/>
      <c r="B146" s="9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209"/>
      <c r="R146" s="28"/>
      <c r="S146" s="28"/>
      <c r="T146" s="28"/>
      <c r="U146" s="28"/>
      <c r="V146" s="28"/>
      <c r="W146" s="28"/>
      <c r="X146" s="28"/>
      <c r="Y146" s="28"/>
    </row>
    <row r="147" spans="1:25" ht="12.75" customHeight="1">
      <c r="A147" s="217"/>
      <c r="B147" s="9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209"/>
      <c r="R147" s="28"/>
      <c r="S147" s="28"/>
      <c r="T147" s="28"/>
      <c r="U147" s="28"/>
      <c r="V147" s="28"/>
      <c r="W147" s="28"/>
      <c r="X147" s="28"/>
      <c r="Y147" s="28"/>
    </row>
    <row r="148" spans="1:25" ht="12.75" customHeight="1">
      <c r="A148" s="217"/>
      <c r="B148" s="9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209"/>
      <c r="R148" s="28"/>
      <c r="S148" s="28"/>
      <c r="T148" s="28"/>
      <c r="U148" s="28"/>
      <c r="V148" s="28"/>
      <c r="W148" s="28"/>
      <c r="X148" s="28"/>
      <c r="Y148" s="28"/>
    </row>
    <row r="149" spans="1:25" ht="12.75" customHeight="1">
      <c r="A149" s="217"/>
      <c r="B149" s="9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209"/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>
      <c r="A150" s="217"/>
      <c r="B150" s="9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209"/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>
      <c r="A151" s="217"/>
      <c r="B151" s="9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209"/>
      <c r="R151" s="28"/>
      <c r="S151" s="28"/>
      <c r="T151" s="28"/>
      <c r="U151" s="28"/>
      <c r="V151" s="28"/>
      <c r="W151" s="28"/>
      <c r="X151" s="28"/>
      <c r="Y151" s="28"/>
    </row>
    <row r="152" spans="1:25" ht="12.75" customHeight="1">
      <c r="A152" s="217"/>
      <c r="B152" s="9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209"/>
      <c r="R152" s="28"/>
      <c r="S152" s="28"/>
      <c r="T152" s="28"/>
      <c r="U152" s="28"/>
      <c r="V152" s="28"/>
      <c r="W152" s="28"/>
      <c r="X152" s="28"/>
      <c r="Y152" s="28"/>
    </row>
    <row r="153" spans="1:25" ht="12.75" customHeight="1">
      <c r="A153" s="217"/>
      <c r="B153" s="9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209"/>
      <c r="R153" s="28"/>
      <c r="S153" s="28"/>
      <c r="T153" s="28"/>
      <c r="U153" s="28"/>
      <c r="V153" s="28"/>
      <c r="W153" s="28"/>
      <c r="X153" s="28"/>
      <c r="Y153" s="28"/>
    </row>
    <row r="154" spans="1:25" ht="12.75" customHeight="1">
      <c r="A154" s="217"/>
      <c r="B154" s="9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209"/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>
      <c r="A155" s="217"/>
      <c r="B155" s="9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209"/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>
      <c r="A156" s="217"/>
      <c r="B156" s="9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209"/>
      <c r="R156" s="28"/>
      <c r="S156" s="28"/>
      <c r="T156" s="28"/>
      <c r="U156" s="28"/>
      <c r="V156" s="28"/>
      <c r="W156" s="28"/>
      <c r="X156" s="28"/>
      <c r="Y156" s="28"/>
    </row>
    <row r="157" spans="1:25" ht="12.75" customHeight="1">
      <c r="A157" s="217"/>
      <c r="B157" s="9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209"/>
      <c r="R157" s="28"/>
      <c r="S157" s="28"/>
      <c r="T157" s="28"/>
      <c r="U157" s="28"/>
      <c r="V157" s="28"/>
      <c r="W157" s="28"/>
      <c r="X157" s="28"/>
      <c r="Y157" s="28"/>
    </row>
    <row r="158" spans="1:25" ht="12.75" customHeight="1">
      <c r="A158" s="217"/>
      <c r="B158" s="9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209"/>
      <c r="R158" s="28"/>
      <c r="S158" s="28"/>
      <c r="T158" s="28"/>
      <c r="U158" s="28"/>
      <c r="V158" s="28"/>
      <c r="W158" s="28"/>
      <c r="X158" s="28"/>
      <c r="Y158" s="28"/>
    </row>
    <row r="159" spans="1:25" ht="12.75" customHeight="1">
      <c r="A159" s="217"/>
      <c r="B159" s="9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209"/>
      <c r="R159" s="28"/>
      <c r="S159" s="28"/>
      <c r="T159" s="28"/>
      <c r="U159" s="28"/>
      <c r="V159" s="28"/>
      <c r="W159" s="28"/>
      <c r="X159" s="28"/>
      <c r="Y159" s="28"/>
    </row>
    <row r="160" spans="1:25" ht="12.75" customHeight="1">
      <c r="A160" s="217"/>
      <c r="B160" s="9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209"/>
      <c r="R160" s="28"/>
      <c r="S160" s="28"/>
      <c r="T160" s="28"/>
      <c r="U160" s="28"/>
      <c r="V160" s="28"/>
      <c r="W160" s="28"/>
      <c r="X160" s="28"/>
      <c r="Y160" s="28"/>
    </row>
    <row r="161" spans="1:25" ht="12.75" customHeight="1">
      <c r="A161" s="217"/>
      <c r="B161" s="9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209"/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>
      <c r="A162" s="217"/>
      <c r="B162" s="9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209"/>
      <c r="R162" s="28"/>
      <c r="S162" s="28"/>
      <c r="T162" s="28"/>
      <c r="U162" s="28"/>
      <c r="V162" s="28"/>
      <c r="W162" s="28"/>
      <c r="X162" s="28"/>
      <c r="Y162" s="28"/>
    </row>
    <row r="163" spans="1:25">
      <c r="B163"/>
      <c r="C163" s="20"/>
      <c r="D163" s="20"/>
      <c r="E163" s="20"/>
      <c r="F163" s="16"/>
      <c r="G163" s="16"/>
      <c r="H163" s="16"/>
      <c r="I163" s="16"/>
      <c r="J163" s="16"/>
      <c r="K163" s="16"/>
      <c r="L163" s="16"/>
      <c r="M163" s="20"/>
      <c r="N163" s="21"/>
      <c r="O163" s="21"/>
      <c r="P163" s="45"/>
      <c r="Q163" s="209"/>
      <c r="R163" s="28"/>
      <c r="S163" s="28"/>
      <c r="T163" s="28"/>
      <c r="U163" s="28"/>
      <c r="V163" s="28"/>
      <c r="W163" s="28"/>
      <c r="X163" s="28"/>
      <c r="Y163" s="28"/>
    </row>
    <row r="164" spans="1:25">
      <c r="B164"/>
      <c r="C164" s="20"/>
      <c r="D164" s="20"/>
      <c r="E164" s="20"/>
      <c r="F164" s="16"/>
      <c r="G164" s="16"/>
      <c r="H164" s="16"/>
      <c r="I164" s="16"/>
      <c r="J164" s="16"/>
      <c r="K164" s="16"/>
      <c r="L164" s="16"/>
      <c r="M164" s="20"/>
      <c r="N164" s="21"/>
      <c r="O164" s="21"/>
      <c r="P164" s="45"/>
      <c r="Q164" s="209"/>
      <c r="R164" s="28"/>
      <c r="S164" s="28"/>
      <c r="T164" s="28"/>
      <c r="U164" s="28"/>
      <c r="V164" s="28"/>
      <c r="W164" s="28"/>
      <c r="X164" s="28"/>
      <c r="Y164" s="28"/>
    </row>
    <row r="165" spans="1:25" ht="17.25" customHeight="1">
      <c r="B165" s="147" t="s">
        <v>83</v>
      </c>
      <c r="N165" s="101"/>
      <c r="Q165" s="209"/>
      <c r="R165" s="28"/>
      <c r="S165" s="28"/>
      <c r="T165" s="28"/>
      <c r="U165" s="28"/>
      <c r="V165" s="28"/>
      <c r="W165" s="28"/>
      <c r="X165" s="28"/>
      <c r="Y165" s="28"/>
    </row>
    <row r="166" spans="1:25" ht="17.25" customHeight="1">
      <c r="B166" s="147" t="s">
        <v>84</v>
      </c>
    </row>
    <row r="167" spans="1:25"/>
    <row r="168" spans="1:25" ht="15">
      <c r="B168" s="90"/>
    </row>
    <row r="169" spans="1:25" ht="15">
      <c r="B169" s="90"/>
    </row>
    <row r="170" spans="1:25" ht="14.25">
      <c r="B170" s="388" t="s">
        <v>26</v>
      </c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</row>
    <row r="171" spans="1:25" ht="14.25">
      <c r="B171" s="388" t="s">
        <v>23</v>
      </c>
      <c r="C171" s="388"/>
      <c r="D171" s="388"/>
      <c r="E171" s="388"/>
      <c r="F171" s="38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</row>
    <row r="172" spans="1:25" ht="14.25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25" ht="20.25" customHeight="1">
      <c r="B173" s="393" t="s">
        <v>8</v>
      </c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5"/>
    </row>
    <row r="174" spans="1:25" ht="6.75" customHeight="1">
      <c r="C174" s="34"/>
      <c r="D174" s="34"/>
      <c r="E174" s="34"/>
      <c r="F174" s="34"/>
      <c r="G174" s="34"/>
      <c r="H174" s="34"/>
      <c r="I174" s="34"/>
      <c r="J174" s="34"/>
      <c r="K174" s="34"/>
      <c r="L174" s="102"/>
      <c r="M174" s="102"/>
      <c r="N174" s="102"/>
      <c r="O174" s="102"/>
      <c r="P174" s="102"/>
    </row>
    <row r="175" spans="1:25">
      <c r="B175" s="103" t="s">
        <v>133</v>
      </c>
      <c r="C175" s="3"/>
      <c r="D175" s="3"/>
      <c r="E175" s="19"/>
      <c r="F175" s="19"/>
      <c r="G175" s="19"/>
      <c r="H175" s="19"/>
      <c r="I175" s="19"/>
      <c r="J175" s="3"/>
      <c r="K175" s="3"/>
      <c r="L175" s="19"/>
      <c r="M175" s="19"/>
      <c r="N175" s="19"/>
      <c r="O175" s="19"/>
    </row>
    <row r="176" spans="1:25">
      <c r="B176" s="103" t="s">
        <v>132</v>
      </c>
      <c r="C176" s="3"/>
      <c r="D176" s="3"/>
      <c r="E176" s="19"/>
      <c r="F176" s="19"/>
      <c r="G176" s="19"/>
      <c r="H176" s="19"/>
      <c r="I176" s="19"/>
      <c r="J176" s="3"/>
      <c r="K176" s="3"/>
      <c r="L176" s="19"/>
      <c r="M176" s="19"/>
      <c r="N176" s="19"/>
      <c r="O176" s="19"/>
    </row>
    <row r="177" spans="2:16">
      <c r="B177" s="103" t="s">
        <v>104</v>
      </c>
      <c r="C177" s="3"/>
      <c r="D177" s="3"/>
      <c r="E177" s="19"/>
      <c r="F177" s="19"/>
      <c r="G177" s="19"/>
      <c r="H177" s="19"/>
      <c r="I177" s="19"/>
      <c r="J177" s="3"/>
      <c r="K177" s="3"/>
      <c r="L177" s="19"/>
      <c r="M177" s="19"/>
      <c r="N177" s="19"/>
      <c r="O177" s="19"/>
    </row>
    <row r="178" spans="2:16">
      <c r="B178" s="103" t="s">
        <v>105</v>
      </c>
      <c r="C178" s="3"/>
      <c r="D178" s="3"/>
      <c r="E178" s="19"/>
      <c r="F178" s="19"/>
      <c r="G178" s="19"/>
      <c r="H178" s="19"/>
      <c r="I178" s="19"/>
      <c r="J178" s="3"/>
      <c r="K178" s="3"/>
      <c r="L178" s="19"/>
      <c r="M178" s="19"/>
      <c r="N178" s="19"/>
      <c r="O178" s="19"/>
    </row>
    <row r="179" spans="2:16">
      <c r="B179" s="103" t="s">
        <v>106</v>
      </c>
      <c r="C179" s="3"/>
      <c r="D179" s="3"/>
      <c r="E179" s="19"/>
      <c r="F179" s="19"/>
      <c r="G179" s="19"/>
      <c r="H179" s="19"/>
      <c r="I179" s="19"/>
      <c r="J179" s="3"/>
      <c r="K179" s="3"/>
      <c r="L179" s="19"/>
      <c r="M179" s="19"/>
      <c r="N179" s="19"/>
      <c r="O179" s="19"/>
    </row>
    <row r="180" spans="2:16">
      <c r="B180" s="103" t="s">
        <v>107</v>
      </c>
      <c r="C180" s="3"/>
      <c r="D180" s="3"/>
      <c r="E180" s="19"/>
      <c r="F180" s="19"/>
      <c r="G180" s="19"/>
      <c r="H180" s="19"/>
      <c r="I180" s="19"/>
      <c r="J180" s="3"/>
      <c r="K180" s="3"/>
      <c r="L180" s="19"/>
      <c r="M180" s="19"/>
      <c r="N180" s="19"/>
      <c r="O180" s="19"/>
    </row>
    <row r="181" spans="2:16">
      <c r="B181" s="103" t="s">
        <v>108</v>
      </c>
      <c r="C181" s="3"/>
      <c r="D181" s="3"/>
      <c r="E181" s="19"/>
      <c r="F181" s="19"/>
      <c r="G181" s="19"/>
      <c r="H181" s="19"/>
      <c r="I181" s="19"/>
      <c r="J181" s="3"/>
      <c r="K181" s="3"/>
      <c r="L181" s="19"/>
      <c r="M181" s="19"/>
      <c r="N181" s="19"/>
      <c r="O181" s="19"/>
    </row>
    <row r="182" spans="2:16">
      <c r="B182" s="103" t="s">
        <v>109</v>
      </c>
      <c r="C182" s="3"/>
      <c r="D182" s="3"/>
      <c r="E182" s="19"/>
      <c r="F182" s="19"/>
      <c r="G182" s="19"/>
      <c r="H182" s="19"/>
      <c r="I182" s="19"/>
      <c r="J182" s="3"/>
      <c r="K182" s="3"/>
      <c r="L182" s="19"/>
      <c r="M182" s="19"/>
      <c r="N182" s="19"/>
      <c r="O182" s="19"/>
    </row>
    <row r="183" spans="2:16">
      <c r="B183" s="77"/>
      <c r="C183" s="3"/>
      <c r="D183" s="3"/>
      <c r="E183" s="19"/>
      <c r="F183" s="19"/>
      <c r="G183" s="19"/>
      <c r="H183" s="19"/>
      <c r="I183" s="19"/>
      <c r="J183" s="3"/>
      <c r="K183" s="3"/>
      <c r="L183" s="19"/>
      <c r="M183" s="19"/>
      <c r="N183" s="19"/>
      <c r="O183" s="19"/>
    </row>
    <row r="184" spans="2:16">
      <c r="B184" s="104" t="s">
        <v>17</v>
      </c>
      <c r="C184" s="105"/>
      <c r="D184" s="105"/>
      <c r="E184" s="6"/>
      <c r="F184" s="6"/>
      <c r="G184" s="6"/>
      <c r="H184" s="6"/>
      <c r="I184" s="6"/>
      <c r="J184" s="105"/>
      <c r="K184" s="105"/>
      <c r="L184" s="6"/>
      <c r="M184" s="6"/>
      <c r="N184" s="6"/>
      <c r="O184" s="6"/>
      <c r="P184" s="6"/>
    </row>
    <row r="185" spans="2:16">
      <c r="B185" s="100" t="s">
        <v>27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</row>
    <row r="186" spans="2:16">
      <c r="B186" s="100" t="s">
        <v>28</v>
      </c>
      <c r="C186" s="34"/>
      <c r="D186" s="34"/>
      <c r="E186" s="102"/>
      <c r="F186" s="102"/>
      <c r="G186" s="102"/>
      <c r="H186" s="102"/>
      <c r="I186" s="102"/>
      <c r="J186" s="34"/>
      <c r="K186" s="34"/>
      <c r="L186" s="102"/>
      <c r="M186" s="102"/>
      <c r="N186" s="102"/>
      <c r="O186" s="102"/>
      <c r="P186" s="102"/>
    </row>
    <row r="187" spans="2:16" ht="10.5" customHeight="1">
      <c r="B187" s="77" t="s">
        <v>11</v>
      </c>
      <c r="C187" s="34"/>
      <c r="D187" s="34"/>
      <c r="E187" s="102"/>
      <c r="F187" s="102"/>
      <c r="G187" s="102"/>
      <c r="H187" s="102"/>
      <c r="I187" s="102"/>
      <c r="J187" s="34"/>
      <c r="K187" s="34"/>
      <c r="L187" s="102"/>
      <c r="M187" s="102"/>
      <c r="N187" s="102"/>
      <c r="O187" s="102"/>
      <c r="P187" s="102"/>
    </row>
    <row r="188" spans="2:16">
      <c r="B188" s="104" t="s">
        <v>29</v>
      </c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</row>
    <row r="189" spans="2:16" ht="5.25" customHeight="1">
      <c r="B189" s="11"/>
      <c r="C189" s="12"/>
      <c r="D189" s="13"/>
      <c r="E189" s="12"/>
      <c r="F189" s="14"/>
      <c r="G189" s="14"/>
      <c r="H189" s="14"/>
      <c r="I189" s="14"/>
      <c r="J189" s="14"/>
      <c r="K189" s="14"/>
      <c r="L189" s="14"/>
      <c r="M189" s="12"/>
      <c r="N189" s="14"/>
      <c r="O189" s="14"/>
      <c r="P189" s="14"/>
    </row>
    <row r="190" spans="2:16">
      <c r="B190" s="378" t="s">
        <v>1</v>
      </c>
      <c r="C190" s="379"/>
      <c r="D190" s="367" t="s">
        <v>6</v>
      </c>
      <c r="E190" s="382" t="s">
        <v>7</v>
      </c>
      <c r="F190" s="383"/>
      <c r="G190" s="383"/>
      <c r="H190" s="383"/>
      <c r="I190" s="383"/>
      <c r="J190" s="383"/>
      <c r="K190" s="383"/>
      <c r="L190" s="383"/>
      <c r="M190" s="383"/>
      <c r="N190" s="367" t="s">
        <v>3</v>
      </c>
      <c r="O190" s="367" t="s">
        <v>4</v>
      </c>
      <c r="P190" s="367" t="s">
        <v>2</v>
      </c>
    </row>
    <row r="191" spans="2:16">
      <c r="B191" s="380"/>
      <c r="C191" s="381"/>
      <c r="D191" s="368"/>
      <c r="E191" s="384"/>
      <c r="F191" s="385"/>
      <c r="G191" s="385"/>
      <c r="H191" s="385"/>
      <c r="I191" s="385"/>
      <c r="J191" s="385"/>
      <c r="K191" s="385"/>
      <c r="L191" s="385"/>
      <c r="M191" s="385"/>
      <c r="N191" s="368"/>
      <c r="O191" s="368"/>
      <c r="P191" s="368"/>
    </row>
    <row r="192" spans="2:16" ht="23.25" customHeight="1">
      <c r="B192" s="391">
        <v>1</v>
      </c>
      <c r="C192" s="392"/>
      <c r="D192" s="107">
        <v>1</v>
      </c>
      <c r="E192" s="398" t="s">
        <v>80</v>
      </c>
      <c r="F192" s="399"/>
      <c r="G192" s="399"/>
      <c r="H192" s="399"/>
      <c r="I192" s="399"/>
      <c r="J192" s="399"/>
      <c r="K192" s="399"/>
      <c r="L192" s="399"/>
      <c r="M192" s="399"/>
      <c r="N192" s="132">
        <v>4000</v>
      </c>
      <c r="O192" s="98">
        <f>N192*D192</f>
        <v>4000</v>
      </c>
      <c r="P192" s="79"/>
    </row>
    <row r="193" spans="2:16" ht="23.25" customHeight="1">
      <c r="B193" s="391">
        <v>2</v>
      </c>
      <c r="C193" s="392"/>
      <c r="D193" s="108">
        <v>30</v>
      </c>
      <c r="E193" s="396" t="s">
        <v>81</v>
      </c>
      <c r="F193" s="397"/>
      <c r="G193" s="397"/>
      <c r="H193" s="397"/>
      <c r="I193" s="397"/>
      <c r="J193" s="397"/>
      <c r="K193" s="397"/>
      <c r="L193" s="397"/>
      <c r="M193" s="397"/>
      <c r="N193" s="132">
        <v>240</v>
      </c>
      <c r="O193" s="98">
        <f>N193*D193</f>
        <v>7200</v>
      </c>
      <c r="P193" s="79"/>
    </row>
    <row r="194" spans="2:16" ht="23.25" customHeight="1">
      <c r="B194" s="391">
        <v>3</v>
      </c>
      <c r="C194" s="392"/>
      <c r="D194" s="108">
        <v>1</v>
      </c>
      <c r="E194" s="396" t="s">
        <v>30</v>
      </c>
      <c r="F194" s="397"/>
      <c r="G194" s="397"/>
      <c r="H194" s="397"/>
      <c r="I194" s="397"/>
      <c r="J194" s="397"/>
      <c r="K194" s="397"/>
      <c r="L194" s="397"/>
      <c r="M194" s="397"/>
      <c r="N194" s="132">
        <v>600</v>
      </c>
      <c r="O194" s="98">
        <f>N194*D194</f>
        <v>600</v>
      </c>
      <c r="P194" s="79"/>
    </row>
    <row r="195" spans="2:16" ht="23.25" customHeight="1">
      <c r="B195" s="389"/>
      <c r="C195" s="390"/>
      <c r="D195" s="390"/>
      <c r="E195" s="24"/>
      <c r="F195" s="22"/>
      <c r="G195" s="22"/>
      <c r="H195" s="22"/>
      <c r="I195" s="22"/>
      <c r="J195" s="22"/>
      <c r="K195" s="22"/>
      <c r="L195" s="22"/>
      <c r="M195" s="23"/>
      <c r="N195" s="43" t="s">
        <v>5</v>
      </c>
      <c r="O195" s="149">
        <f>SUM(O192:O194)</f>
        <v>11800</v>
      </c>
      <c r="P195" s="79"/>
    </row>
    <row r="196" spans="2:16" ht="5.25" customHeight="1"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73"/>
    </row>
    <row r="197" spans="2:16" ht="20.25" customHeight="1">
      <c r="B197" s="257" t="s">
        <v>25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1"/>
    </row>
    <row r="198" spans="2:16" hidden="1">
      <c r="B198" s="3"/>
      <c r="C198" s="3"/>
      <c r="D198" s="3"/>
      <c r="E198" s="19"/>
      <c r="F198" s="19"/>
      <c r="G198" s="19"/>
      <c r="H198" s="19"/>
      <c r="I198" s="19"/>
      <c r="J198" s="3"/>
      <c r="K198" s="3"/>
      <c r="L198" s="19"/>
      <c r="M198" s="19"/>
      <c r="N198" s="19"/>
      <c r="O198" s="19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59" t="str">
        <f>B112</f>
        <v>FAPESP, ABRIL DE 2014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Bwm9Nwbu+oadmrY3DTMpIBxOXdL1hZz1a84e4HhclVnt4Ix6WWpVift60utdnHh2r1NWXGEFP/GUnB5LEQ/NAw==" saltValue="qyMqsP+kuJ9B+sapaJeFTA==" spinCount="100000" sheet="1" objects="1" scenarios="1"/>
  <mergeCells count="211"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38:M38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N63:N64"/>
    <mergeCell ref="O63:O64"/>
    <mergeCell ref="P63:P64"/>
    <mergeCell ref="B16:C16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</mergeCells>
  <conditionalFormatting sqref="D65:D109 F65:M109 B65:B109 F19:M58 D16:D58 B16:B58">
    <cfRule type="cellIs" dxfId="34" priority="71" stopIfTrue="1" operator="equal">
      <formula>0</formula>
    </cfRule>
  </conditionalFormatting>
  <conditionalFormatting sqref="N59:O59 N110:O110">
    <cfRule type="cellIs" dxfId="33" priority="70" stopIfTrue="1" operator="equal">
      <formula>"INDIQUE A MOEDA"</formula>
    </cfRule>
  </conditionalFormatting>
  <conditionalFormatting sqref="B12 N195:O195">
    <cfRule type="cellIs" dxfId="32" priority="69" stopIfTrue="1" operator="equal">
      <formula>0</formula>
    </cfRule>
  </conditionalFormatting>
  <conditionalFormatting sqref="N65:N109 N16:N58">
    <cfRule type="cellIs" dxfId="31" priority="67" stopIfTrue="1" operator="equal">
      <formula>0</formula>
    </cfRule>
  </conditionalFormatting>
  <conditionalFormatting sqref="D65:D108 D16:D58">
    <cfRule type="cellIs" dxfId="30" priority="61" stopIfTrue="1" operator="equal">
      <formula>0</formula>
    </cfRule>
  </conditionalFormatting>
  <conditionalFormatting sqref="O65:O109">
    <cfRule type="cellIs" dxfId="29" priority="59" stopIfTrue="1" operator="equal">
      <formula>0</formula>
    </cfRule>
  </conditionalFormatting>
  <conditionalFormatting sqref="E65:M109 E16:M58">
    <cfRule type="cellIs" dxfId="28" priority="53" stopIfTrue="1" operator="equal">
      <formula>0</formula>
    </cfRule>
  </conditionalFormatting>
  <conditionalFormatting sqref="F8:M8">
    <cfRule type="cellIs" dxfId="27" priority="14" stopIfTrue="1" operator="equal">
      <formula>""</formula>
    </cfRule>
  </conditionalFormatting>
  <conditionalFormatting sqref="O65:O109 O16:O58 E10:G10">
    <cfRule type="cellIs" dxfId="40" priority="9" stopIfTrue="1" operator="equal">
      <formula>""</formula>
    </cfRule>
  </conditionalFormatting>
  <conditionalFormatting sqref="R8 E10 F8:P8">
    <cfRule type="cellIs" dxfId="26" priority="3" stopIfTrue="1" operator="equal">
      <formula>""</formula>
    </cfRule>
  </conditionalFormatting>
  <conditionalFormatting sqref="D12">
    <cfRule type="cellIs" dxfId="25" priority="1" stopIfTrue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J243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17" customWidth="1"/>
    <col min="2" max="2" width="10.140625" style="3" customWidth="1"/>
    <col min="3" max="3" width="7.85546875" style="3" customWidth="1"/>
    <col min="4" max="4" width="10.5703125" style="3" customWidth="1"/>
    <col min="5" max="5" width="8.42578125" style="198" customWidth="1"/>
    <col min="6" max="6" width="6.42578125" style="198" customWidth="1"/>
    <col min="7" max="7" width="10" style="198" bestFit="1" customWidth="1"/>
    <col min="8" max="8" width="8.85546875" style="198" customWidth="1"/>
    <col min="9" max="9" width="9.28515625" style="198" customWidth="1"/>
    <col min="10" max="10" width="9.5703125" style="3" customWidth="1"/>
    <col min="11" max="11" width="10" style="3" customWidth="1"/>
    <col min="12" max="12" width="12.28515625" style="198" customWidth="1"/>
    <col min="13" max="13" width="10" style="198" customWidth="1"/>
    <col min="14" max="14" width="6.42578125" style="198" customWidth="1"/>
    <col min="15" max="15" width="15.140625" style="198" customWidth="1"/>
    <col min="16" max="16" width="10.42578125" style="198" customWidth="1"/>
    <col min="17" max="17" width="2" style="266" customWidth="1"/>
    <col min="18" max="18" width="2.7109375" style="198" hidden="1" customWidth="1"/>
    <col min="19" max="21" width="7.5703125" style="198" hidden="1" customWidth="1"/>
    <col min="22" max="244" width="0" style="198" hidden="1" customWidth="1"/>
    <col min="245" max="16384" width="9.140625" style="198" hidden="1"/>
  </cols>
  <sheetData>
    <row r="1" spans="1:22" s="44" customFormat="1" ht="31.5" customHeight="1">
      <c r="A1" s="208"/>
      <c r="B1" s="54"/>
      <c r="C1" s="54"/>
      <c r="D1" s="54"/>
      <c r="J1" s="54"/>
      <c r="K1" s="54"/>
      <c r="Q1" s="153"/>
    </row>
    <row r="2" spans="1:22" s="44" customFormat="1" ht="12.75" customHeight="1">
      <c r="A2" s="219"/>
      <c r="B2" s="54"/>
      <c r="C2" s="54"/>
      <c r="D2" s="54"/>
      <c r="J2" s="54"/>
      <c r="K2" s="54"/>
      <c r="Q2" s="153"/>
    </row>
    <row r="3" spans="1:22" s="44" customFormat="1" ht="12.75" customHeight="1">
      <c r="A3" s="219"/>
      <c r="B3" s="54"/>
      <c r="C3" s="54"/>
      <c r="D3" s="54"/>
      <c r="J3" s="54"/>
      <c r="K3" s="54"/>
      <c r="Q3" s="153"/>
    </row>
    <row r="4" spans="1:22" s="44" customFormat="1" ht="12.75" customHeight="1">
      <c r="A4" s="219"/>
      <c r="B4" s="54"/>
      <c r="C4" s="54"/>
      <c r="D4" s="54"/>
      <c r="J4" s="54"/>
      <c r="K4" s="54"/>
      <c r="Q4" s="153"/>
    </row>
    <row r="5" spans="1:22" s="44" customFormat="1" ht="12.75" customHeight="1">
      <c r="A5" s="219"/>
      <c r="B5" s="54"/>
      <c r="C5" s="54"/>
      <c r="D5" s="54"/>
      <c r="J5" s="54"/>
      <c r="K5" s="54"/>
      <c r="M5" s="87" t="s">
        <v>42</v>
      </c>
      <c r="Q5" s="219"/>
    </row>
    <row r="6" spans="1:22" s="44" customFormat="1" ht="19.5" customHeight="1">
      <c r="A6" s="220"/>
      <c r="B6" s="194" t="s">
        <v>129</v>
      </c>
      <c r="C6" s="151"/>
      <c r="D6" s="151"/>
      <c r="E6" s="151"/>
      <c r="F6" s="151"/>
      <c r="G6" s="151"/>
      <c r="M6" s="150"/>
      <c r="N6" s="58"/>
      <c r="P6" s="261"/>
    </row>
    <row r="7" spans="1:22" s="44" customFormat="1" ht="6" customHeight="1">
      <c r="A7" s="219"/>
      <c r="B7" s="8"/>
      <c r="C7" s="55"/>
      <c r="D7" s="9"/>
      <c r="E7" s="56"/>
      <c r="F7" s="56"/>
      <c r="G7" s="56"/>
      <c r="H7" s="56"/>
      <c r="I7" s="56"/>
      <c r="J7" s="55"/>
      <c r="K7" s="55"/>
      <c r="L7" s="56"/>
      <c r="M7" s="56"/>
      <c r="N7" s="56"/>
      <c r="Q7" s="153"/>
    </row>
    <row r="8" spans="1:22" s="8" customFormat="1" ht="19.5" customHeight="1">
      <c r="A8" s="242"/>
      <c r="B8" s="269" t="s">
        <v>85</v>
      </c>
      <c r="C8" s="9"/>
      <c r="D8" s="9"/>
      <c r="E8" s="185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153"/>
      <c r="R8" s="262"/>
    </row>
    <row r="9" spans="1:22" s="8" customFormat="1" ht="9.75" customHeight="1">
      <c r="A9" s="242"/>
      <c r="B9" s="269"/>
      <c r="C9" s="9"/>
      <c r="D9" s="9"/>
      <c r="F9" s="185"/>
      <c r="G9" s="185"/>
      <c r="H9" s="185"/>
      <c r="I9" s="185"/>
      <c r="J9" s="185"/>
      <c r="K9" s="185"/>
      <c r="L9" s="185"/>
      <c r="M9" s="96"/>
      <c r="N9" s="96"/>
      <c r="O9" s="96"/>
      <c r="P9" s="62"/>
      <c r="Q9" s="238"/>
    </row>
    <row r="10" spans="1:22" s="8" customFormat="1" ht="19.5" customHeight="1">
      <c r="A10" s="242"/>
      <c r="B10" s="418" t="s">
        <v>101</v>
      </c>
      <c r="C10" s="418"/>
      <c r="D10" s="387"/>
      <c r="E10" s="387"/>
      <c r="F10" s="387"/>
      <c r="G10" s="185"/>
      <c r="H10" s="185"/>
      <c r="I10" s="185"/>
      <c r="J10" s="185"/>
      <c r="K10" s="185"/>
      <c r="L10" s="185"/>
      <c r="M10" s="96"/>
      <c r="N10" s="96"/>
      <c r="O10" s="96"/>
      <c r="P10" s="62"/>
      <c r="Q10" s="238"/>
    </row>
    <row r="11" spans="1:22" s="8" customFormat="1" ht="7.5" customHeight="1">
      <c r="A11" s="242"/>
      <c r="B11" s="269"/>
      <c r="C11" s="9"/>
      <c r="D11" s="9"/>
      <c r="E11" s="185"/>
      <c r="F11" s="185"/>
      <c r="G11" s="185"/>
      <c r="H11" s="185"/>
      <c r="I11" s="185"/>
      <c r="J11" s="185"/>
      <c r="K11" s="185"/>
      <c r="L11" s="185"/>
      <c r="M11" s="96"/>
      <c r="N11" s="96"/>
      <c r="O11" s="96"/>
      <c r="P11" s="62"/>
      <c r="Q11" s="238"/>
    </row>
    <row r="12" spans="1:22" s="46" customFormat="1" ht="19.5" customHeight="1">
      <c r="A12" s="228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96"/>
      <c r="N12" s="96"/>
      <c r="O12" s="96"/>
      <c r="P12" s="62"/>
      <c r="Q12" s="219"/>
      <c r="R12" s="45"/>
      <c r="S12" s="45"/>
      <c r="T12" s="45"/>
      <c r="U12" s="45"/>
      <c r="V12" s="45"/>
    </row>
    <row r="13" spans="1:22" s="276" customFormat="1" ht="18" customHeight="1">
      <c r="A13" s="177"/>
      <c r="B13" s="263" t="s">
        <v>71</v>
      </c>
      <c r="C13" s="65" t="s">
        <v>13</v>
      </c>
      <c r="D13" s="64" t="s">
        <v>14</v>
      </c>
      <c r="E13" s="66">
        <v>1</v>
      </c>
      <c r="G13" s="263" t="s">
        <v>75</v>
      </c>
      <c r="H13" s="67"/>
      <c r="I13" s="64" t="s">
        <v>14</v>
      </c>
      <c r="J13" s="253"/>
      <c r="L13" s="263" t="s">
        <v>72</v>
      </c>
      <c r="M13" s="67"/>
      <c r="N13" s="64" t="s">
        <v>14</v>
      </c>
      <c r="O13" s="253"/>
      <c r="P13" s="62"/>
      <c r="Q13" s="214"/>
      <c r="R13" s="45"/>
      <c r="S13" s="45"/>
      <c r="T13" s="45"/>
      <c r="U13" s="45"/>
      <c r="V13" s="45"/>
    </row>
    <row r="14" spans="1:22" s="276" customFormat="1" ht="7.5" customHeight="1">
      <c r="A14" s="177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2"/>
      <c r="Q14" s="227"/>
      <c r="R14" s="45"/>
      <c r="S14" s="45"/>
      <c r="T14" s="45"/>
      <c r="U14" s="45"/>
      <c r="V14" s="45"/>
    </row>
    <row r="15" spans="1:22" s="276" customFormat="1" ht="18" customHeight="1">
      <c r="A15" s="177"/>
      <c r="B15" s="263" t="s">
        <v>73</v>
      </c>
      <c r="C15" s="67"/>
      <c r="D15" s="64" t="s">
        <v>14</v>
      </c>
      <c r="E15" s="253"/>
      <c r="F15" s="96"/>
      <c r="G15" s="263" t="s">
        <v>74</v>
      </c>
      <c r="H15" s="67"/>
      <c r="I15" s="64" t="s">
        <v>14</v>
      </c>
      <c r="J15" s="253"/>
      <c r="K15" s="96"/>
      <c r="L15" s="263" t="s">
        <v>98</v>
      </c>
      <c r="M15" s="67"/>
      <c r="N15" s="64" t="s">
        <v>14</v>
      </c>
      <c r="O15" s="253"/>
      <c r="P15" s="62"/>
      <c r="Q15" s="227"/>
      <c r="R15" s="45"/>
      <c r="S15" s="45"/>
      <c r="T15" s="45"/>
      <c r="U15" s="45"/>
      <c r="V15" s="45"/>
    </row>
    <row r="16" spans="1:22" s="276" customFormat="1" ht="7.5" customHeight="1">
      <c r="A16" s="177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62"/>
      <c r="Q16" s="227"/>
      <c r="R16" s="45"/>
      <c r="S16" s="45"/>
      <c r="T16" s="45"/>
      <c r="U16" s="45"/>
      <c r="V16" s="45"/>
    </row>
    <row r="17" spans="1:22" s="44" customFormat="1" ht="20.25" customHeight="1">
      <c r="A17" s="219"/>
      <c r="B17" s="420" t="s">
        <v>5</v>
      </c>
      <c r="C17" s="420"/>
      <c r="D17" s="441" t="str">
        <f>IF(SUM(O22:O58,O65:O109)=0,"",SUM(O22:O58,O65:O109))</f>
        <v/>
      </c>
      <c r="E17" s="441"/>
      <c r="F17" s="441"/>
      <c r="G17" s="59"/>
      <c r="H17" s="59"/>
      <c r="I17" s="59"/>
      <c r="J17" s="81"/>
      <c r="K17" s="59"/>
      <c r="M17" s="59"/>
      <c r="N17" s="59"/>
      <c r="Q17" s="219"/>
    </row>
    <row r="18" spans="1:22" s="44" customFormat="1" ht="6" customHeight="1">
      <c r="A18" s="21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39"/>
      <c r="R18" s="45"/>
      <c r="S18" s="45"/>
      <c r="T18" s="45"/>
      <c r="U18" s="45"/>
      <c r="V18" s="45"/>
    </row>
    <row r="19" spans="1:22" s="47" customFormat="1" ht="6.75" customHeight="1">
      <c r="A19" s="230"/>
      <c r="B19" s="68"/>
      <c r="C19" s="68"/>
      <c r="D19" s="68"/>
      <c r="E19" s="69"/>
      <c r="F19" s="69"/>
      <c r="G19" s="69"/>
      <c r="H19" s="69"/>
      <c r="I19" s="69"/>
      <c r="J19" s="69"/>
      <c r="K19" s="68"/>
      <c r="L19" s="68"/>
      <c r="M19" s="69"/>
      <c r="N19" s="69"/>
      <c r="O19" s="69"/>
      <c r="P19" s="171"/>
      <c r="Q19" s="277"/>
      <c r="R19" s="45"/>
      <c r="S19" s="45"/>
      <c r="T19" s="45"/>
      <c r="U19" s="45"/>
      <c r="V19" s="45"/>
    </row>
    <row r="20" spans="1:22" s="45" customFormat="1" ht="12.75" customHeight="1">
      <c r="A20" s="217"/>
      <c r="B20" s="367" t="s">
        <v>1</v>
      </c>
      <c r="C20" s="367" t="s">
        <v>6</v>
      </c>
      <c r="D20" s="382" t="s">
        <v>7</v>
      </c>
      <c r="E20" s="423"/>
      <c r="F20" s="423"/>
      <c r="G20" s="423"/>
      <c r="H20" s="423"/>
      <c r="I20" s="423"/>
      <c r="J20" s="424"/>
      <c r="K20" s="428" t="s">
        <v>21</v>
      </c>
      <c r="L20" s="367" t="s">
        <v>3</v>
      </c>
      <c r="M20" s="430" t="s">
        <v>99</v>
      </c>
      <c r="N20" s="431"/>
      <c r="O20" s="369" t="s">
        <v>100</v>
      </c>
      <c r="P20" s="434" t="s">
        <v>2</v>
      </c>
      <c r="Q20" s="155"/>
    </row>
    <row r="21" spans="1:22" s="15" customFormat="1" ht="23.25" customHeight="1">
      <c r="A21" s="221"/>
      <c r="B21" s="421"/>
      <c r="C21" s="422"/>
      <c r="D21" s="425"/>
      <c r="E21" s="426"/>
      <c r="F21" s="426"/>
      <c r="G21" s="426"/>
      <c r="H21" s="426"/>
      <c r="I21" s="426"/>
      <c r="J21" s="427"/>
      <c r="K21" s="429"/>
      <c r="L21" s="421"/>
      <c r="M21" s="432"/>
      <c r="N21" s="433"/>
      <c r="O21" s="419"/>
      <c r="P21" s="435"/>
      <c r="Q21" s="155"/>
      <c r="S21" s="278"/>
      <c r="T21" s="279"/>
    </row>
    <row r="22" spans="1:22" s="45" customFormat="1" ht="24" customHeight="1">
      <c r="A22" s="111"/>
      <c r="B22" s="271"/>
      <c r="C22" s="73"/>
      <c r="D22" s="402"/>
      <c r="E22" s="403"/>
      <c r="F22" s="403"/>
      <c r="G22" s="403"/>
      <c r="H22" s="403"/>
      <c r="I22" s="403"/>
      <c r="J22" s="404"/>
      <c r="K22" s="53"/>
      <c r="L22" s="99"/>
      <c r="M22" s="405" t="str">
        <f>IF(C22*L22=0,"",C22*L22)</f>
        <v/>
      </c>
      <c r="N22" s="406"/>
      <c r="O22" s="205" t="str">
        <f t="shared" ref="O22:O58" si="0">IF(ISERROR(INDEX($U$43:$U$47,MATCH(K22,$T$43:$T$47,0))*M22),"",INDEX($U$43:$U$47,MATCH(K22,$T$43:$T$47,0))*M22)</f>
        <v/>
      </c>
      <c r="P22" s="252"/>
      <c r="Q22" s="222"/>
      <c r="S22" s="280" t="str">
        <f>$C$13</f>
        <v>USD</v>
      </c>
      <c r="T22" s="281" t="str">
        <f t="shared" ref="T22:T27" si="1">IF(S22&lt;&gt;0,S22,"")</f>
        <v>USD</v>
      </c>
      <c r="U22" s="282">
        <f>$E$13</f>
        <v>1</v>
      </c>
    </row>
    <row r="23" spans="1:22" s="45" customFormat="1" ht="24" customHeight="1">
      <c r="A23" s="111"/>
      <c r="B23" s="271"/>
      <c r="C23" s="73"/>
      <c r="D23" s="402"/>
      <c r="E23" s="403"/>
      <c r="F23" s="403"/>
      <c r="G23" s="403"/>
      <c r="H23" s="403"/>
      <c r="I23" s="403"/>
      <c r="J23" s="404"/>
      <c r="K23" s="53"/>
      <c r="L23" s="99"/>
      <c r="M23" s="412" t="str">
        <f t="shared" ref="M23:M58" si="2">IF(C23*L23=0,"",C23*L23)</f>
        <v/>
      </c>
      <c r="N23" s="406"/>
      <c r="O23" s="205" t="str">
        <f t="shared" si="0"/>
        <v/>
      </c>
      <c r="P23" s="252"/>
      <c r="Q23" s="222"/>
      <c r="S23" s="280">
        <f>$H$13</f>
        <v>0</v>
      </c>
      <c r="T23" s="281" t="str">
        <f t="shared" si="1"/>
        <v/>
      </c>
      <c r="U23" s="282">
        <f>$J$13</f>
        <v>0</v>
      </c>
    </row>
    <row r="24" spans="1:22" s="45" customFormat="1" ht="24" customHeight="1">
      <c r="A24" s="111"/>
      <c r="B24" s="271"/>
      <c r="C24" s="73"/>
      <c r="D24" s="402"/>
      <c r="E24" s="403"/>
      <c r="F24" s="403"/>
      <c r="G24" s="403"/>
      <c r="H24" s="403"/>
      <c r="I24" s="403"/>
      <c r="J24" s="404"/>
      <c r="K24" s="53"/>
      <c r="L24" s="99"/>
      <c r="M24" s="412" t="str">
        <f t="shared" si="2"/>
        <v/>
      </c>
      <c r="N24" s="406"/>
      <c r="O24" s="205" t="str">
        <f t="shared" si="0"/>
        <v/>
      </c>
      <c r="P24" s="252"/>
      <c r="Q24" s="222"/>
      <c r="S24" s="283">
        <f>$M$13</f>
        <v>0</v>
      </c>
      <c r="T24" s="281" t="str">
        <f t="shared" si="1"/>
        <v/>
      </c>
      <c r="U24" s="282">
        <f>$O$13</f>
        <v>0</v>
      </c>
    </row>
    <row r="25" spans="1:22" s="45" customFormat="1" ht="24" customHeight="1">
      <c r="A25" s="111"/>
      <c r="B25" s="271"/>
      <c r="C25" s="73"/>
      <c r="D25" s="402"/>
      <c r="E25" s="403"/>
      <c r="F25" s="403"/>
      <c r="G25" s="403"/>
      <c r="H25" s="403"/>
      <c r="I25" s="403"/>
      <c r="J25" s="404"/>
      <c r="K25" s="53"/>
      <c r="L25" s="99"/>
      <c r="M25" s="412" t="str">
        <f t="shared" si="2"/>
        <v/>
      </c>
      <c r="N25" s="406"/>
      <c r="O25" s="205" t="str">
        <f t="shared" si="0"/>
        <v/>
      </c>
      <c r="P25" s="252"/>
      <c r="Q25" s="158"/>
      <c r="S25" s="283">
        <f>$C$15</f>
        <v>0</v>
      </c>
      <c r="T25" s="281" t="str">
        <f t="shared" si="1"/>
        <v/>
      </c>
      <c r="U25" s="282">
        <f>$E$15</f>
        <v>0</v>
      </c>
    </row>
    <row r="26" spans="1:22" s="45" customFormat="1" ht="24" customHeight="1">
      <c r="A26" s="111"/>
      <c r="B26" s="271"/>
      <c r="C26" s="73"/>
      <c r="D26" s="402"/>
      <c r="E26" s="403"/>
      <c r="F26" s="403"/>
      <c r="G26" s="403"/>
      <c r="H26" s="403"/>
      <c r="I26" s="403"/>
      <c r="J26" s="404"/>
      <c r="K26" s="53"/>
      <c r="L26" s="99"/>
      <c r="M26" s="412" t="str">
        <f t="shared" si="2"/>
        <v/>
      </c>
      <c r="N26" s="406"/>
      <c r="O26" s="205" t="str">
        <f t="shared" si="0"/>
        <v/>
      </c>
      <c r="P26" s="252"/>
      <c r="Q26" s="158"/>
      <c r="S26" s="283">
        <f>$H$15</f>
        <v>0</v>
      </c>
      <c r="T26" s="281" t="str">
        <f t="shared" si="1"/>
        <v/>
      </c>
      <c r="U26" s="282">
        <f>$J$15</f>
        <v>0</v>
      </c>
    </row>
    <row r="27" spans="1:22" s="45" customFormat="1" ht="24" customHeight="1">
      <c r="A27" s="111"/>
      <c r="B27" s="271"/>
      <c r="C27" s="73"/>
      <c r="D27" s="402"/>
      <c r="E27" s="403"/>
      <c r="F27" s="403"/>
      <c r="G27" s="403"/>
      <c r="H27" s="403"/>
      <c r="I27" s="403"/>
      <c r="J27" s="404"/>
      <c r="K27" s="53"/>
      <c r="L27" s="99"/>
      <c r="M27" s="412" t="str">
        <f t="shared" si="2"/>
        <v/>
      </c>
      <c r="N27" s="406"/>
      <c r="O27" s="205" t="str">
        <f t="shared" si="0"/>
        <v/>
      </c>
      <c r="P27" s="252"/>
      <c r="Q27" s="158"/>
      <c r="S27" s="281">
        <f>$M$15</f>
        <v>0</v>
      </c>
      <c r="T27" s="281" t="str">
        <f t="shared" si="1"/>
        <v/>
      </c>
      <c r="U27" s="282">
        <f>$O$15</f>
        <v>0</v>
      </c>
    </row>
    <row r="28" spans="1:22" s="45" customFormat="1" ht="24" customHeight="1">
      <c r="A28" s="111"/>
      <c r="B28" s="271"/>
      <c r="C28" s="73"/>
      <c r="D28" s="402"/>
      <c r="E28" s="403"/>
      <c r="F28" s="403"/>
      <c r="G28" s="403"/>
      <c r="H28" s="403"/>
      <c r="I28" s="403"/>
      <c r="J28" s="404"/>
      <c r="K28" s="53"/>
      <c r="L28" s="99"/>
      <c r="M28" s="412" t="str">
        <f t="shared" si="2"/>
        <v/>
      </c>
      <c r="N28" s="406"/>
      <c r="O28" s="205" t="str">
        <f t="shared" si="0"/>
        <v/>
      </c>
      <c r="P28" s="252"/>
      <c r="Q28" s="158"/>
    </row>
    <row r="29" spans="1:22" s="45" customFormat="1" ht="24" customHeight="1">
      <c r="A29" s="111"/>
      <c r="B29" s="271"/>
      <c r="C29" s="73"/>
      <c r="D29" s="402"/>
      <c r="E29" s="403"/>
      <c r="F29" s="403"/>
      <c r="G29" s="403"/>
      <c r="H29" s="403"/>
      <c r="I29" s="403"/>
      <c r="J29" s="404"/>
      <c r="K29" s="53"/>
      <c r="L29" s="99"/>
      <c r="M29" s="412" t="str">
        <f t="shared" si="2"/>
        <v/>
      </c>
      <c r="N29" s="406"/>
      <c r="O29" s="205" t="str">
        <f t="shared" si="0"/>
        <v/>
      </c>
      <c r="P29" s="252"/>
      <c r="Q29" s="158"/>
    </row>
    <row r="30" spans="1:22" s="45" customFormat="1" ht="24" customHeight="1">
      <c r="A30" s="111"/>
      <c r="B30" s="271"/>
      <c r="C30" s="73"/>
      <c r="D30" s="402"/>
      <c r="E30" s="403"/>
      <c r="F30" s="403"/>
      <c r="G30" s="403"/>
      <c r="H30" s="403"/>
      <c r="I30" s="403"/>
      <c r="J30" s="404"/>
      <c r="K30" s="53"/>
      <c r="L30" s="99"/>
      <c r="M30" s="412" t="str">
        <f t="shared" si="2"/>
        <v/>
      </c>
      <c r="N30" s="406"/>
      <c r="O30" s="205" t="str">
        <f t="shared" si="0"/>
        <v/>
      </c>
      <c r="P30" s="252"/>
      <c r="Q30" s="158"/>
    </row>
    <row r="31" spans="1:22" s="45" customFormat="1" ht="24" customHeight="1">
      <c r="A31" s="111"/>
      <c r="B31" s="271"/>
      <c r="C31" s="73"/>
      <c r="D31" s="402"/>
      <c r="E31" s="403"/>
      <c r="F31" s="403"/>
      <c r="G31" s="403"/>
      <c r="H31" s="403"/>
      <c r="I31" s="403"/>
      <c r="J31" s="404"/>
      <c r="K31" s="53"/>
      <c r="L31" s="99"/>
      <c r="M31" s="412" t="str">
        <f t="shared" si="2"/>
        <v/>
      </c>
      <c r="N31" s="406"/>
      <c r="O31" s="205" t="str">
        <f t="shared" si="0"/>
        <v/>
      </c>
      <c r="P31" s="252"/>
      <c r="Q31" s="158"/>
    </row>
    <row r="32" spans="1:22" s="45" customFormat="1" ht="24" customHeight="1">
      <c r="A32" s="111"/>
      <c r="B32" s="271"/>
      <c r="C32" s="73"/>
      <c r="D32" s="402"/>
      <c r="E32" s="403"/>
      <c r="F32" s="403"/>
      <c r="G32" s="403"/>
      <c r="H32" s="403"/>
      <c r="I32" s="403"/>
      <c r="J32" s="404"/>
      <c r="K32" s="53"/>
      <c r="L32" s="99"/>
      <c r="M32" s="412" t="str">
        <f t="shared" si="2"/>
        <v/>
      </c>
      <c r="N32" s="406"/>
      <c r="O32" s="205" t="str">
        <f t="shared" si="0"/>
        <v/>
      </c>
      <c r="P32" s="252"/>
      <c r="Q32" s="158"/>
    </row>
    <row r="33" spans="1:21" s="45" customFormat="1" ht="24" customHeight="1">
      <c r="A33" s="111"/>
      <c r="B33" s="271"/>
      <c r="C33" s="73"/>
      <c r="D33" s="402"/>
      <c r="E33" s="403"/>
      <c r="F33" s="403"/>
      <c r="G33" s="403"/>
      <c r="H33" s="403"/>
      <c r="I33" s="403"/>
      <c r="J33" s="404"/>
      <c r="K33" s="53"/>
      <c r="L33" s="99"/>
      <c r="M33" s="412" t="str">
        <f t="shared" si="2"/>
        <v/>
      </c>
      <c r="N33" s="406"/>
      <c r="O33" s="205" t="str">
        <f t="shared" si="0"/>
        <v/>
      </c>
      <c r="P33" s="252"/>
      <c r="Q33" s="158"/>
    </row>
    <row r="34" spans="1:21" s="45" customFormat="1" ht="24" customHeight="1">
      <c r="A34" s="111"/>
      <c r="B34" s="271"/>
      <c r="C34" s="73"/>
      <c r="D34" s="402"/>
      <c r="E34" s="403"/>
      <c r="F34" s="403"/>
      <c r="G34" s="403"/>
      <c r="H34" s="403"/>
      <c r="I34" s="403"/>
      <c r="J34" s="404"/>
      <c r="K34" s="53"/>
      <c r="L34" s="99"/>
      <c r="M34" s="412" t="str">
        <f t="shared" si="2"/>
        <v/>
      </c>
      <c r="N34" s="406"/>
      <c r="O34" s="205" t="str">
        <f t="shared" si="0"/>
        <v/>
      </c>
      <c r="P34" s="252"/>
      <c r="Q34" s="158"/>
    </row>
    <row r="35" spans="1:21" s="45" customFormat="1" ht="24" customHeight="1">
      <c r="A35" s="111"/>
      <c r="B35" s="271"/>
      <c r="C35" s="73"/>
      <c r="D35" s="402"/>
      <c r="E35" s="403"/>
      <c r="F35" s="403"/>
      <c r="G35" s="403"/>
      <c r="H35" s="403"/>
      <c r="I35" s="403"/>
      <c r="J35" s="404"/>
      <c r="K35" s="53"/>
      <c r="L35" s="99"/>
      <c r="M35" s="412" t="str">
        <f t="shared" si="2"/>
        <v/>
      </c>
      <c r="N35" s="406"/>
      <c r="O35" s="205" t="str">
        <f t="shared" si="0"/>
        <v/>
      </c>
      <c r="P35" s="252"/>
      <c r="Q35" s="158"/>
    </row>
    <row r="36" spans="1:21" s="45" customFormat="1" ht="24" customHeight="1">
      <c r="A36" s="111"/>
      <c r="B36" s="271"/>
      <c r="C36" s="73"/>
      <c r="D36" s="402"/>
      <c r="E36" s="403"/>
      <c r="F36" s="403"/>
      <c r="G36" s="403"/>
      <c r="H36" s="403"/>
      <c r="I36" s="403"/>
      <c r="J36" s="404"/>
      <c r="K36" s="53"/>
      <c r="L36" s="99"/>
      <c r="M36" s="412" t="str">
        <f t="shared" si="2"/>
        <v/>
      </c>
      <c r="N36" s="406"/>
      <c r="O36" s="205" t="str">
        <f t="shared" si="0"/>
        <v/>
      </c>
      <c r="P36" s="252"/>
      <c r="Q36" s="158"/>
    </row>
    <row r="37" spans="1:21" s="45" customFormat="1" ht="24" customHeight="1">
      <c r="A37" s="111"/>
      <c r="B37" s="271"/>
      <c r="C37" s="73"/>
      <c r="D37" s="402"/>
      <c r="E37" s="403"/>
      <c r="F37" s="403"/>
      <c r="G37" s="403"/>
      <c r="H37" s="403"/>
      <c r="I37" s="403"/>
      <c r="J37" s="404"/>
      <c r="K37" s="53"/>
      <c r="L37" s="99"/>
      <c r="M37" s="412" t="str">
        <f t="shared" si="2"/>
        <v/>
      </c>
      <c r="N37" s="406"/>
      <c r="O37" s="205" t="str">
        <f t="shared" si="0"/>
        <v/>
      </c>
      <c r="P37" s="252"/>
      <c r="Q37" s="158"/>
    </row>
    <row r="38" spans="1:21" s="45" customFormat="1" ht="24" customHeight="1">
      <c r="A38" s="111"/>
      <c r="B38" s="271"/>
      <c r="C38" s="73"/>
      <c r="D38" s="402"/>
      <c r="E38" s="403"/>
      <c r="F38" s="403"/>
      <c r="G38" s="403"/>
      <c r="H38" s="403"/>
      <c r="I38" s="403"/>
      <c r="J38" s="404"/>
      <c r="K38" s="53"/>
      <c r="L38" s="99"/>
      <c r="M38" s="412" t="str">
        <f t="shared" si="2"/>
        <v/>
      </c>
      <c r="N38" s="406"/>
      <c r="O38" s="205" t="str">
        <f t="shared" si="0"/>
        <v/>
      </c>
      <c r="P38" s="252"/>
      <c r="Q38" s="158"/>
    </row>
    <row r="39" spans="1:21" s="45" customFormat="1" ht="24" customHeight="1">
      <c r="A39" s="111"/>
      <c r="B39" s="271"/>
      <c r="C39" s="73"/>
      <c r="D39" s="402"/>
      <c r="E39" s="403"/>
      <c r="F39" s="403"/>
      <c r="G39" s="403"/>
      <c r="H39" s="403"/>
      <c r="I39" s="403"/>
      <c r="J39" s="404"/>
      <c r="K39" s="53"/>
      <c r="L39" s="99"/>
      <c r="M39" s="412" t="str">
        <f t="shared" si="2"/>
        <v/>
      </c>
      <c r="N39" s="406"/>
      <c r="O39" s="205" t="str">
        <f t="shared" si="0"/>
        <v/>
      </c>
      <c r="P39" s="252"/>
      <c r="Q39" s="158"/>
    </row>
    <row r="40" spans="1:21" s="45" customFormat="1" ht="24" customHeight="1">
      <c r="A40" s="111"/>
      <c r="B40" s="271"/>
      <c r="C40" s="73"/>
      <c r="D40" s="402"/>
      <c r="E40" s="403"/>
      <c r="F40" s="403"/>
      <c r="G40" s="403"/>
      <c r="H40" s="403"/>
      <c r="I40" s="403"/>
      <c r="J40" s="404"/>
      <c r="K40" s="53"/>
      <c r="L40" s="99"/>
      <c r="M40" s="412" t="str">
        <f t="shared" si="2"/>
        <v/>
      </c>
      <c r="N40" s="406"/>
      <c r="O40" s="205" t="str">
        <f t="shared" si="0"/>
        <v/>
      </c>
      <c r="P40" s="252"/>
      <c r="Q40" s="158"/>
    </row>
    <row r="41" spans="1:21" s="45" customFormat="1" ht="24" customHeight="1">
      <c r="A41" s="111"/>
      <c r="B41" s="271"/>
      <c r="C41" s="73"/>
      <c r="D41" s="402"/>
      <c r="E41" s="403"/>
      <c r="F41" s="403"/>
      <c r="G41" s="403"/>
      <c r="H41" s="403"/>
      <c r="I41" s="403"/>
      <c r="J41" s="404"/>
      <c r="K41" s="53"/>
      <c r="L41" s="99"/>
      <c r="M41" s="412" t="str">
        <f t="shared" si="2"/>
        <v/>
      </c>
      <c r="N41" s="406"/>
      <c r="O41" s="205" t="str">
        <f t="shared" si="0"/>
        <v/>
      </c>
      <c r="P41" s="252"/>
      <c r="Q41" s="158"/>
    </row>
    <row r="42" spans="1:21" s="45" customFormat="1" ht="24" customHeight="1">
      <c r="A42" s="111"/>
      <c r="B42" s="271"/>
      <c r="C42" s="73"/>
      <c r="D42" s="402"/>
      <c r="E42" s="403"/>
      <c r="F42" s="403"/>
      <c r="G42" s="403"/>
      <c r="H42" s="403"/>
      <c r="I42" s="403"/>
      <c r="J42" s="404"/>
      <c r="K42" s="53"/>
      <c r="L42" s="99"/>
      <c r="M42" s="412" t="str">
        <f t="shared" si="2"/>
        <v/>
      </c>
      <c r="N42" s="406"/>
      <c r="O42" s="205" t="str">
        <f t="shared" si="0"/>
        <v/>
      </c>
      <c r="P42" s="252"/>
      <c r="Q42" s="158"/>
    </row>
    <row r="43" spans="1:21" s="45" customFormat="1" ht="24" customHeight="1">
      <c r="A43" s="111"/>
      <c r="B43" s="271"/>
      <c r="C43" s="73"/>
      <c r="D43" s="402"/>
      <c r="E43" s="403"/>
      <c r="F43" s="403"/>
      <c r="G43" s="403"/>
      <c r="H43" s="403"/>
      <c r="I43" s="403"/>
      <c r="J43" s="404"/>
      <c r="K43" s="53"/>
      <c r="L43" s="99"/>
      <c r="M43" s="412" t="str">
        <f t="shared" si="2"/>
        <v/>
      </c>
      <c r="N43" s="406"/>
      <c r="O43" s="205" t="str">
        <f t="shared" si="0"/>
        <v/>
      </c>
      <c r="P43" s="252"/>
      <c r="Q43" s="222"/>
      <c r="S43" s="280" t="str">
        <f>$C$13</f>
        <v>USD</v>
      </c>
      <c r="T43" s="281" t="str">
        <f t="shared" ref="T43:T48" si="3">IF(S43&lt;&gt;0,S43,"")</f>
        <v>USD</v>
      </c>
      <c r="U43" s="282">
        <f>$E$13</f>
        <v>1</v>
      </c>
    </row>
    <row r="44" spans="1:21" s="45" customFormat="1" ht="24" customHeight="1">
      <c r="A44" s="111"/>
      <c r="B44" s="271"/>
      <c r="C44" s="73"/>
      <c r="D44" s="402"/>
      <c r="E44" s="403"/>
      <c r="F44" s="403"/>
      <c r="G44" s="403"/>
      <c r="H44" s="403"/>
      <c r="I44" s="403"/>
      <c r="J44" s="404"/>
      <c r="K44" s="53"/>
      <c r="L44" s="99"/>
      <c r="M44" s="412" t="str">
        <f t="shared" si="2"/>
        <v/>
      </c>
      <c r="N44" s="406"/>
      <c r="O44" s="205" t="str">
        <f t="shared" si="0"/>
        <v/>
      </c>
      <c r="P44" s="252"/>
      <c r="Q44" s="222"/>
      <c r="S44" s="280">
        <f>$H$13</f>
        <v>0</v>
      </c>
      <c r="T44" s="281" t="str">
        <f t="shared" si="3"/>
        <v/>
      </c>
      <c r="U44" s="282">
        <f>$J$13</f>
        <v>0</v>
      </c>
    </row>
    <row r="45" spans="1:21" s="45" customFormat="1" ht="24" customHeight="1">
      <c r="A45" s="111"/>
      <c r="B45" s="271"/>
      <c r="C45" s="73"/>
      <c r="D45" s="402"/>
      <c r="E45" s="403"/>
      <c r="F45" s="403"/>
      <c r="G45" s="403"/>
      <c r="H45" s="403"/>
      <c r="I45" s="403"/>
      <c r="J45" s="404"/>
      <c r="K45" s="53"/>
      <c r="L45" s="99"/>
      <c r="M45" s="412" t="str">
        <f t="shared" si="2"/>
        <v/>
      </c>
      <c r="N45" s="406"/>
      <c r="O45" s="205" t="str">
        <f t="shared" si="0"/>
        <v/>
      </c>
      <c r="P45" s="252"/>
      <c r="Q45" s="222"/>
      <c r="S45" s="283">
        <f>$M$13</f>
        <v>0</v>
      </c>
      <c r="T45" s="281" t="str">
        <f t="shared" si="3"/>
        <v/>
      </c>
      <c r="U45" s="282">
        <f>$O$13</f>
        <v>0</v>
      </c>
    </row>
    <row r="46" spans="1:21" s="45" customFormat="1" ht="24" customHeight="1">
      <c r="A46" s="111"/>
      <c r="B46" s="271"/>
      <c r="C46" s="73"/>
      <c r="D46" s="402"/>
      <c r="E46" s="403"/>
      <c r="F46" s="403"/>
      <c r="G46" s="403"/>
      <c r="H46" s="403"/>
      <c r="I46" s="403"/>
      <c r="J46" s="404"/>
      <c r="K46" s="53"/>
      <c r="L46" s="99"/>
      <c r="M46" s="412" t="str">
        <f t="shared" si="2"/>
        <v/>
      </c>
      <c r="N46" s="406"/>
      <c r="O46" s="205" t="str">
        <f t="shared" si="0"/>
        <v/>
      </c>
      <c r="P46" s="252"/>
      <c r="Q46" s="158"/>
      <c r="S46" s="283">
        <f>$C$15</f>
        <v>0</v>
      </c>
      <c r="T46" s="281" t="str">
        <f t="shared" si="3"/>
        <v/>
      </c>
      <c r="U46" s="282">
        <f>$E$15</f>
        <v>0</v>
      </c>
    </row>
    <row r="47" spans="1:21" s="45" customFormat="1" ht="24" customHeight="1">
      <c r="A47" s="111"/>
      <c r="B47" s="271"/>
      <c r="C47" s="73"/>
      <c r="D47" s="402"/>
      <c r="E47" s="403"/>
      <c r="F47" s="403"/>
      <c r="G47" s="403"/>
      <c r="H47" s="403"/>
      <c r="I47" s="403"/>
      <c r="J47" s="404"/>
      <c r="K47" s="53"/>
      <c r="L47" s="99"/>
      <c r="M47" s="412" t="str">
        <f t="shared" si="2"/>
        <v/>
      </c>
      <c r="N47" s="406"/>
      <c r="O47" s="205" t="str">
        <f t="shared" si="0"/>
        <v/>
      </c>
      <c r="P47" s="252"/>
      <c r="Q47" s="158"/>
      <c r="S47" s="283">
        <f>$H$15</f>
        <v>0</v>
      </c>
      <c r="T47" s="281" t="str">
        <f t="shared" si="3"/>
        <v/>
      </c>
      <c r="U47" s="282">
        <f>$J$15</f>
        <v>0</v>
      </c>
    </row>
    <row r="48" spans="1:21" s="45" customFormat="1" ht="24" customHeight="1">
      <c r="A48" s="111"/>
      <c r="B48" s="271"/>
      <c r="C48" s="73"/>
      <c r="D48" s="402"/>
      <c r="E48" s="403"/>
      <c r="F48" s="403"/>
      <c r="G48" s="403"/>
      <c r="H48" s="403"/>
      <c r="I48" s="403"/>
      <c r="J48" s="404"/>
      <c r="K48" s="53"/>
      <c r="L48" s="99"/>
      <c r="M48" s="412" t="str">
        <f t="shared" si="2"/>
        <v/>
      </c>
      <c r="N48" s="406"/>
      <c r="O48" s="205" t="str">
        <f t="shared" si="0"/>
        <v/>
      </c>
      <c r="P48" s="252"/>
      <c r="Q48" s="158"/>
      <c r="S48" s="281">
        <f>$M$15</f>
        <v>0</v>
      </c>
      <c r="T48" s="281" t="str">
        <f t="shared" si="3"/>
        <v/>
      </c>
      <c r="U48" s="282">
        <f>$O$15</f>
        <v>0</v>
      </c>
    </row>
    <row r="49" spans="1:21" s="45" customFormat="1" ht="24" customHeight="1">
      <c r="A49" s="111"/>
      <c r="B49" s="271"/>
      <c r="C49" s="73"/>
      <c r="D49" s="402"/>
      <c r="E49" s="403"/>
      <c r="F49" s="403"/>
      <c r="G49" s="403"/>
      <c r="H49" s="403"/>
      <c r="I49" s="403"/>
      <c r="J49" s="404"/>
      <c r="K49" s="53"/>
      <c r="L49" s="99"/>
      <c r="M49" s="412" t="str">
        <f t="shared" si="2"/>
        <v/>
      </c>
      <c r="N49" s="406"/>
      <c r="O49" s="205" t="str">
        <f t="shared" si="0"/>
        <v/>
      </c>
      <c r="P49" s="252"/>
      <c r="Q49" s="158"/>
    </row>
    <row r="50" spans="1:21" s="45" customFormat="1" ht="24" customHeight="1">
      <c r="A50" s="111"/>
      <c r="B50" s="271"/>
      <c r="C50" s="73"/>
      <c r="D50" s="402"/>
      <c r="E50" s="403"/>
      <c r="F50" s="403"/>
      <c r="G50" s="403"/>
      <c r="H50" s="403"/>
      <c r="I50" s="403"/>
      <c r="J50" s="404"/>
      <c r="K50" s="53"/>
      <c r="L50" s="99"/>
      <c r="M50" s="412" t="str">
        <f t="shared" si="2"/>
        <v/>
      </c>
      <c r="N50" s="406"/>
      <c r="O50" s="205" t="str">
        <f t="shared" si="0"/>
        <v/>
      </c>
      <c r="P50" s="252"/>
      <c r="Q50" s="158"/>
    </row>
    <row r="51" spans="1:21" s="45" customFormat="1" ht="24" customHeight="1">
      <c r="A51" s="111"/>
      <c r="B51" s="271"/>
      <c r="C51" s="73"/>
      <c r="D51" s="402"/>
      <c r="E51" s="403"/>
      <c r="F51" s="403"/>
      <c r="G51" s="403"/>
      <c r="H51" s="403"/>
      <c r="I51" s="403"/>
      <c r="J51" s="404"/>
      <c r="K51" s="53"/>
      <c r="L51" s="99"/>
      <c r="M51" s="412" t="str">
        <f t="shared" si="2"/>
        <v/>
      </c>
      <c r="N51" s="406"/>
      <c r="O51" s="205" t="str">
        <f t="shared" si="0"/>
        <v/>
      </c>
      <c r="P51" s="252"/>
      <c r="Q51" s="158"/>
    </row>
    <row r="52" spans="1:21" s="45" customFormat="1" ht="24" customHeight="1">
      <c r="A52" s="111"/>
      <c r="B52" s="271"/>
      <c r="C52" s="73"/>
      <c r="D52" s="402"/>
      <c r="E52" s="403"/>
      <c r="F52" s="403"/>
      <c r="G52" s="403"/>
      <c r="H52" s="403"/>
      <c r="I52" s="403"/>
      <c r="J52" s="404"/>
      <c r="K52" s="53"/>
      <c r="L52" s="99"/>
      <c r="M52" s="412" t="str">
        <f t="shared" si="2"/>
        <v/>
      </c>
      <c r="N52" s="406"/>
      <c r="O52" s="205" t="str">
        <f t="shared" si="0"/>
        <v/>
      </c>
      <c r="P52" s="252"/>
      <c r="Q52" s="158"/>
    </row>
    <row r="53" spans="1:21" s="45" customFormat="1" ht="24" customHeight="1">
      <c r="A53" s="111"/>
      <c r="B53" s="271"/>
      <c r="C53" s="73"/>
      <c r="D53" s="402"/>
      <c r="E53" s="403"/>
      <c r="F53" s="403"/>
      <c r="G53" s="403"/>
      <c r="H53" s="403"/>
      <c r="I53" s="403"/>
      <c r="J53" s="404"/>
      <c r="K53" s="53"/>
      <c r="L53" s="99"/>
      <c r="M53" s="412" t="str">
        <f t="shared" si="2"/>
        <v/>
      </c>
      <c r="N53" s="406"/>
      <c r="O53" s="205" t="str">
        <f t="shared" si="0"/>
        <v/>
      </c>
      <c r="P53" s="252"/>
      <c r="Q53" s="158"/>
    </row>
    <row r="54" spans="1:21" s="45" customFormat="1" ht="24" customHeight="1">
      <c r="A54" s="111"/>
      <c r="B54" s="271"/>
      <c r="C54" s="73"/>
      <c r="D54" s="402"/>
      <c r="E54" s="403"/>
      <c r="F54" s="403"/>
      <c r="G54" s="403"/>
      <c r="H54" s="403"/>
      <c r="I54" s="403"/>
      <c r="J54" s="404"/>
      <c r="K54" s="53"/>
      <c r="L54" s="99"/>
      <c r="M54" s="412" t="str">
        <f t="shared" si="2"/>
        <v/>
      </c>
      <c r="N54" s="406"/>
      <c r="O54" s="205" t="str">
        <f t="shared" si="0"/>
        <v/>
      </c>
      <c r="P54" s="252"/>
      <c r="Q54" s="158"/>
    </row>
    <row r="55" spans="1:21" s="45" customFormat="1" ht="24" customHeight="1">
      <c r="A55" s="111"/>
      <c r="B55" s="271"/>
      <c r="C55" s="73"/>
      <c r="D55" s="402"/>
      <c r="E55" s="403"/>
      <c r="F55" s="403"/>
      <c r="G55" s="403"/>
      <c r="H55" s="403"/>
      <c r="I55" s="403"/>
      <c r="J55" s="404"/>
      <c r="K55" s="53"/>
      <c r="L55" s="99"/>
      <c r="M55" s="412" t="str">
        <f t="shared" si="2"/>
        <v/>
      </c>
      <c r="N55" s="406"/>
      <c r="O55" s="205" t="str">
        <f t="shared" si="0"/>
        <v/>
      </c>
      <c r="P55" s="252"/>
      <c r="Q55" s="158"/>
    </row>
    <row r="56" spans="1:21" s="45" customFormat="1" ht="24" customHeight="1">
      <c r="A56" s="111"/>
      <c r="B56" s="271"/>
      <c r="C56" s="73"/>
      <c r="D56" s="402"/>
      <c r="E56" s="403"/>
      <c r="F56" s="403"/>
      <c r="G56" s="403"/>
      <c r="H56" s="403"/>
      <c r="I56" s="403"/>
      <c r="J56" s="404"/>
      <c r="K56" s="53"/>
      <c r="L56" s="99"/>
      <c r="M56" s="412" t="str">
        <f t="shared" si="2"/>
        <v/>
      </c>
      <c r="N56" s="406"/>
      <c r="O56" s="205" t="str">
        <f t="shared" si="0"/>
        <v/>
      </c>
      <c r="P56" s="252"/>
      <c r="Q56" s="158"/>
    </row>
    <row r="57" spans="1:21" s="45" customFormat="1" ht="24" customHeight="1">
      <c r="A57" s="111"/>
      <c r="B57" s="271"/>
      <c r="C57" s="73"/>
      <c r="D57" s="402"/>
      <c r="E57" s="403"/>
      <c r="F57" s="403"/>
      <c r="G57" s="403"/>
      <c r="H57" s="403"/>
      <c r="I57" s="403"/>
      <c r="J57" s="404"/>
      <c r="K57" s="53"/>
      <c r="L57" s="99"/>
      <c r="M57" s="412" t="str">
        <f t="shared" si="2"/>
        <v/>
      </c>
      <c r="N57" s="406"/>
      <c r="O57" s="205" t="str">
        <f t="shared" si="0"/>
        <v/>
      </c>
      <c r="P57" s="252"/>
      <c r="Q57" s="158"/>
    </row>
    <row r="58" spans="1:21" s="45" customFormat="1" ht="24" customHeight="1">
      <c r="A58" s="111"/>
      <c r="B58" s="271"/>
      <c r="C58" s="73"/>
      <c r="D58" s="402"/>
      <c r="E58" s="403"/>
      <c r="F58" s="403"/>
      <c r="G58" s="403"/>
      <c r="H58" s="403"/>
      <c r="I58" s="403"/>
      <c r="J58" s="404"/>
      <c r="K58" s="53"/>
      <c r="L58" s="99"/>
      <c r="M58" s="412" t="str">
        <f t="shared" si="2"/>
        <v/>
      </c>
      <c r="N58" s="406"/>
      <c r="O58" s="205" t="str">
        <f t="shared" si="0"/>
        <v/>
      </c>
      <c r="P58" s="252"/>
      <c r="Q58" s="158"/>
    </row>
    <row r="59" spans="1:21" s="52" customFormat="1" ht="4.5" customHeight="1">
      <c r="A59" s="217"/>
      <c r="B59" s="74"/>
      <c r="C59" s="74"/>
      <c r="D59" s="74"/>
      <c r="E59" s="70"/>
      <c r="F59" s="70"/>
      <c r="G59" s="70"/>
      <c r="H59" s="70"/>
      <c r="I59" s="70"/>
      <c r="J59" s="70"/>
      <c r="K59" s="74"/>
      <c r="L59" s="74"/>
      <c r="M59" s="75"/>
      <c r="N59" s="75"/>
      <c r="O59" s="75"/>
      <c r="P59" s="130"/>
      <c r="Q59" s="284"/>
      <c r="R59" s="285"/>
    </row>
    <row r="60" spans="1:21" s="15" customFormat="1" ht="21.75" customHeight="1">
      <c r="A60" s="221"/>
      <c r="B60" s="267" t="s">
        <v>32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75"/>
      <c r="Q60" s="286"/>
      <c r="R60" s="45"/>
      <c r="S60" s="45"/>
    </row>
    <row r="61" spans="1:21" s="45" customFormat="1" ht="12.75" customHeight="1">
      <c r="A61" s="217"/>
      <c r="B61" s="272" t="str">
        <f>'5-STB'!B112</f>
        <v>FAPESP, ABRIL DE 2014</v>
      </c>
      <c r="C61" s="272"/>
      <c r="D61" s="272"/>
      <c r="J61" s="54"/>
      <c r="K61" s="54"/>
      <c r="P61" s="256">
        <v>1</v>
      </c>
      <c r="Q61" s="157"/>
    </row>
    <row r="62" spans="1:21" s="45" customFormat="1" ht="18">
      <c r="A62" s="217"/>
      <c r="B62" s="194" t="str">
        <f>B6</f>
        <v>6- SERVIÇOS DE TERCEIROS NO EXTERIOR</v>
      </c>
      <c r="C62" s="54"/>
      <c r="D62" s="54"/>
      <c r="J62" s="54"/>
      <c r="K62" s="54"/>
      <c r="Q62" s="266"/>
    </row>
    <row r="63" spans="1:21" s="45" customFormat="1" ht="12.75" customHeight="1">
      <c r="A63" s="217"/>
      <c r="B63" s="367" t="s">
        <v>1</v>
      </c>
      <c r="C63" s="367" t="s">
        <v>6</v>
      </c>
      <c r="D63" s="382" t="s">
        <v>7</v>
      </c>
      <c r="E63" s="423"/>
      <c r="F63" s="423"/>
      <c r="G63" s="423"/>
      <c r="H63" s="423"/>
      <c r="I63" s="423"/>
      <c r="J63" s="424"/>
      <c r="K63" s="428" t="s">
        <v>21</v>
      </c>
      <c r="L63" s="367" t="s">
        <v>3</v>
      </c>
      <c r="M63" s="430" t="s">
        <v>99</v>
      </c>
      <c r="N63" s="431"/>
      <c r="O63" s="369" t="s">
        <v>100</v>
      </c>
      <c r="P63" s="434" t="s">
        <v>2</v>
      </c>
      <c r="Q63" s="155"/>
      <c r="S63" s="96"/>
      <c r="T63" s="96"/>
      <c r="U63" s="96"/>
    </row>
    <row r="64" spans="1:21" s="15" customFormat="1" ht="23.25" customHeight="1">
      <c r="A64" s="221"/>
      <c r="B64" s="421"/>
      <c r="C64" s="422"/>
      <c r="D64" s="425"/>
      <c r="E64" s="426"/>
      <c r="F64" s="426"/>
      <c r="G64" s="426"/>
      <c r="H64" s="426"/>
      <c r="I64" s="426"/>
      <c r="J64" s="427"/>
      <c r="K64" s="429"/>
      <c r="L64" s="421"/>
      <c r="M64" s="432"/>
      <c r="N64" s="433"/>
      <c r="O64" s="419"/>
      <c r="P64" s="435"/>
      <c r="Q64" s="155"/>
      <c r="S64" s="278"/>
      <c r="T64" s="279"/>
      <c r="U64" s="279"/>
    </row>
    <row r="65" spans="1:21" s="45" customFormat="1" ht="24" customHeight="1">
      <c r="A65" s="111"/>
      <c r="B65" s="271"/>
      <c r="C65" s="73"/>
      <c r="D65" s="402"/>
      <c r="E65" s="403"/>
      <c r="F65" s="403"/>
      <c r="G65" s="403"/>
      <c r="H65" s="403"/>
      <c r="I65" s="403"/>
      <c r="J65" s="404"/>
      <c r="K65" s="53"/>
      <c r="L65" s="99"/>
      <c r="M65" s="405" t="str">
        <f t="shared" ref="M65:M109" si="4">IF(C65*L65=0,"",C65*L65)</f>
        <v/>
      </c>
      <c r="N65" s="406"/>
      <c r="O65" s="205" t="str">
        <f t="shared" ref="O65:O79" si="5">IF(ISERROR(INDEX($U$43:$U$47,MATCH(K65,$T$43:$T$47,0))*M65),"",INDEX($U$43:$U$47,MATCH(K65,$T$43:$T$47,0))*M65)</f>
        <v/>
      </c>
      <c r="P65" s="252"/>
      <c r="Q65" s="222"/>
      <c r="S65" s="287"/>
      <c r="T65" s="96"/>
      <c r="U65" s="288"/>
    </row>
    <row r="66" spans="1:21" s="45" customFormat="1" ht="24" customHeight="1">
      <c r="A66" s="111"/>
      <c r="B66" s="271"/>
      <c r="C66" s="73"/>
      <c r="D66" s="402"/>
      <c r="E66" s="403"/>
      <c r="F66" s="403"/>
      <c r="G66" s="403"/>
      <c r="H66" s="403"/>
      <c r="I66" s="403"/>
      <c r="J66" s="404"/>
      <c r="K66" s="53"/>
      <c r="L66" s="99"/>
      <c r="M66" s="405" t="str">
        <f t="shared" si="4"/>
        <v/>
      </c>
      <c r="N66" s="406"/>
      <c r="O66" s="205" t="str">
        <f t="shared" si="5"/>
        <v/>
      </c>
      <c r="P66" s="252"/>
      <c r="Q66" s="222"/>
      <c r="S66" s="289"/>
      <c r="T66" s="96"/>
      <c r="U66" s="288"/>
    </row>
    <row r="67" spans="1:21" s="45" customFormat="1" ht="24" customHeight="1">
      <c r="A67" s="111"/>
      <c r="B67" s="271"/>
      <c r="C67" s="73"/>
      <c r="D67" s="402"/>
      <c r="E67" s="403"/>
      <c r="F67" s="403"/>
      <c r="G67" s="403"/>
      <c r="H67" s="403"/>
      <c r="I67" s="403"/>
      <c r="J67" s="404"/>
      <c r="K67" s="53"/>
      <c r="L67" s="99"/>
      <c r="M67" s="405" t="str">
        <f t="shared" si="4"/>
        <v/>
      </c>
      <c r="N67" s="406"/>
      <c r="O67" s="205" t="str">
        <f t="shared" si="5"/>
        <v/>
      </c>
      <c r="P67" s="252"/>
      <c r="Q67" s="158"/>
      <c r="S67" s="289"/>
      <c r="T67" s="96"/>
      <c r="U67" s="288"/>
    </row>
    <row r="68" spans="1:21" s="45" customFormat="1" ht="24" customHeight="1">
      <c r="A68" s="111"/>
      <c r="B68" s="271"/>
      <c r="C68" s="73"/>
      <c r="D68" s="402"/>
      <c r="E68" s="403"/>
      <c r="F68" s="403"/>
      <c r="G68" s="403"/>
      <c r="H68" s="403"/>
      <c r="I68" s="403"/>
      <c r="J68" s="404"/>
      <c r="K68" s="53"/>
      <c r="L68" s="99"/>
      <c r="M68" s="405" t="str">
        <f t="shared" si="4"/>
        <v/>
      </c>
      <c r="N68" s="406"/>
      <c r="O68" s="205" t="str">
        <f t="shared" si="5"/>
        <v/>
      </c>
      <c r="P68" s="252"/>
      <c r="Q68" s="158"/>
      <c r="S68" s="289"/>
      <c r="T68" s="96"/>
      <c r="U68" s="96"/>
    </row>
    <row r="69" spans="1:21" s="45" customFormat="1" ht="24" customHeight="1">
      <c r="A69" s="111"/>
      <c r="B69" s="271"/>
      <c r="C69" s="73"/>
      <c r="D69" s="402"/>
      <c r="E69" s="403"/>
      <c r="F69" s="403"/>
      <c r="G69" s="403"/>
      <c r="H69" s="403"/>
      <c r="I69" s="403"/>
      <c r="J69" s="404"/>
      <c r="K69" s="53"/>
      <c r="L69" s="99"/>
      <c r="M69" s="405" t="str">
        <f t="shared" si="4"/>
        <v/>
      </c>
      <c r="N69" s="406"/>
      <c r="O69" s="205" t="str">
        <f t="shared" si="5"/>
        <v/>
      </c>
      <c r="P69" s="252"/>
      <c r="Q69" s="158"/>
      <c r="S69" s="96"/>
      <c r="T69" s="96"/>
      <c r="U69" s="96"/>
    </row>
    <row r="70" spans="1:21" s="45" customFormat="1" ht="24" customHeight="1">
      <c r="A70" s="111"/>
      <c r="B70" s="271"/>
      <c r="C70" s="73"/>
      <c r="D70" s="402"/>
      <c r="E70" s="403"/>
      <c r="F70" s="403"/>
      <c r="G70" s="403"/>
      <c r="H70" s="403"/>
      <c r="I70" s="403"/>
      <c r="J70" s="404"/>
      <c r="K70" s="53"/>
      <c r="L70" s="99"/>
      <c r="M70" s="405" t="str">
        <f t="shared" si="4"/>
        <v/>
      </c>
      <c r="N70" s="406"/>
      <c r="O70" s="205" t="str">
        <f t="shared" si="5"/>
        <v/>
      </c>
      <c r="P70" s="252"/>
      <c r="Q70" s="158"/>
      <c r="S70" s="289"/>
      <c r="T70" s="96"/>
      <c r="U70" s="288"/>
    </row>
    <row r="71" spans="1:21" s="45" customFormat="1" ht="24" customHeight="1">
      <c r="A71" s="111"/>
      <c r="B71" s="271"/>
      <c r="C71" s="73"/>
      <c r="D71" s="402"/>
      <c r="E71" s="403"/>
      <c r="F71" s="403"/>
      <c r="G71" s="403"/>
      <c r="H71" s="403"/>
      <c r="I71" s="403"/>
      <c r="J71" s="404"/>
      <c r="K71" s="53"/>
      <c r="L71" s="99"/>
      <c r="M71" s="405" t="str">
        <f t="shared" si="4"/>
        <v/>
      </c>
      <c r="N71" s="406"/>
      <c r="O71" s="205" t="str">
        <f t="shared" si="5"/>
        <v/>
      </c>
      <c r="P71" s="252"/>
      <c r="Q71" s="158"/>
      <c r="S71" s="290"/>
    </row>
    <row r="72" spans="1:21" s="45" customFormat="1" ht="24" customHeight="1">
      <c r="A72" s="111"/>
      <c r="B72" s="271"/>
      <c r="C72" s="73"/>
      <c r="D72" s="402"/>
      <c r="E72" s="403"/>
      <c r="F72" s="403"/>
      <c r="G72" s="403"/>
      <c r="H72" s="403"/>
      <c r="I72" s="403"/>
      <c r="J72" s="404"/>
      <c r="K72" s="53"/>
      <c r="L72" s="99"/>
      <c r="M72" s="405" t="str">
        <f t="shared" si="4"/>
        <v/>
      </c>
      <c r="N72" s="406"/>
      <c r="O72" s="205" t="str">
        <f t="shared" si="5"/>
        <v/>
      </c>
      <c r="P72" s="252"/>
      <c r="Q72" s="158"/>
    </row>
    <row r="73" spans="1:21" s="45" customFormat="1" ht="24" customHeight="1">
      <c r="A73" s="111"/>
      <c r="B73" s="271"/>
      <c r="C73" s="73"/>
      <c r="D73" s="402"/>
      <c r="E73" s="403"/>
      <c r="F73" s="403"/>
      <c r="G73" s="403"/>
      <c r="H73" s="403"/>
      <c r="I73" s="403"/>
      <c r="J73" s="404"/>
      <c r="K73" s="53"/>
      <c r="L73" s="99"/>
      <c r="M73" s="405" t="str">
        <f t="shared" si="4"/>
        <v/>
      </c>
      <c r="N73" s="406"/>
      <c r="O73" s="205" t="str">
        <f t="shared" si="5"/>
        <v/>
      </c>
      <c r="P73" s="252"/>
      <c r="Q73" s="158"/>
    </row>
    <row r="74" spans="1:21" s="45" customFormat="1" ht="24" customHeight="1">
      <c r="A74" s="111"/>
      <c r="B74" s="271"/>
      <c r="C74" s="73"/>
      <c r="D74" s="402"/>
      <c r="E74" s="403"/>
      <c r="F74" s="403"/>
      <c r="G74" s="403"/>
      <c r="H74" s="403"/>
      <c r="I74" s="403"/>
      <c r="J74" s="404"/>
      <c r="K74" s="53"/>
      <c r="L74" s="99"/>
      <c r="M74" s="405" t="str">
        <f t="shared" si="4"/>
        <v/>
      </c>
      <c r="N74" s="406"/>
      <c r="O74" s="205" t="str">
        <f t="shared" si="5"/>
        <v/>
      </c>
      <c r="P74" s="252"/>
      <c r="Q74" s="158"/>
    </row>
    <row r="75" spans="1:21" s="45" customFormat="1" ht="24" customHeight="1">
      <c r="A75" s="111"/>
      <c r="B75" s="271"/>
      <c r="C75" s="73"/>
      <c r="D75" s="402"/>
      <c r="E75" s="403"/>
      <c r="F75" s="403"/>
      <c r="G75" s="403"/>
      <c r="H75" s="403"/>
      <c r="I75" s="403"/>
      <c r="J75" s="404"/>
      <c r="K75" s="53"/>
      <c r="L75" s="99"/>
      <c r="M75" s="405" t="str">
        <f t="shared" si="4"/>
        <v/>
      </c>
      <c r="N75" s="406"/>
      <c r="O75" s="205" t="str">
        <f t="shared" si="5"/>
        <v/>
      </c>
      <c r="P75" s="252"/>
      <c r="Q75" s="158"/>
    </row>
    <row r="76" spans="1:21" s="45" customFormat="1" ht="24" customHeight="1">
      <c r="A76" s="111"/>
      <c r="B76" s="271"/>
      <c r="C76" s="73"/>
      <c r="D76" s="402"/>
      <c r="E76" s="403"/>
      <c r="F76" s="403"/>
      <c r="G76" s="403"/>
      <c r="H76" s="403"/>
      <c r="I76" s="403"/>
      <c r="J76" s="404"/>
      <c r="K76" s="53"/>
      <c r="L76" s="99"/>
      <c r="M76" s="405" t="str">
        <f t="shared" si="4"/>
        <v/>
      </c>
      <c r="N76" s="406"/>
      <c r="O76" s="205" t="str">
        <f t="shared" si="5"/>
        <v/>
      </c>
      <c r="P76" s="252"/>
      <c r="Q76" s="158"/>
    </row>
    <row r="77" spans="1:21" s="45" customFormat="1" ht="24" customHeight="1">
      <c r="A77" s="111"/>
      <c r="B77" s="271"/>
      <c r="C77" s="73"/>
      <c r="D77" s="402"/>
      <c r="E77" s="403"/>
      <c r="F77" s="403"/>
      <c r="G77" s="403"/>
      <c r="H77" s="403"/>
      <c r="I77" s="403"/>
      <c r="J77" s="404"/>
      <c r="K77" s="53"/>
      <c r="L77" s="99"/>
      <c r="M77" s="405" t="str">
        <f t="shared" si="4"/>
        <v/>
      </c>
      <c r="N77" s="406"/>
      <c r="O77" s="205" t="str">
        <f t="shared" si="5"/>
        <v/>
      </c>
      <c r="P77" s="252"/>
      <c r="Q77" s="158"/>
    </row>
    <row r="78" spans="1:21" s="45" customFormat="1" ht="24" customHeight="1">
      <c r="A78" s="111"/>
      <c r="B78" s="271"/>
      <c r="C78" s="73"/>
      <c r="D78" s="402"/>
      <c r="E78" s="403"/>
      <c r="F78" s="403"/>
      <c r="G78" s="403"/>
      <c r="H78" s="403"/>
      <c r="I78" s="403"/>
      <c r="J78" s="404"/>
      <c r="K78" s="53"/>
      <c r="L78" s="99"/>
      <c r="M78" s="405" t="str">
        <f t="shared" si="4"/>
        <v/>
      </c>
      <c r="N78" s="406"/>
      <c r="O78" s="205" t="str">
        <f t="shared" si="5"/>
        <v/>
      </c>
      <c r="P78" s="252"/>
      <c r="Q78" s="158"/>
    </row>
    <row r="79" spans="1:21" s="45" customFormat="1" ht="24" customHeight="1">
      <c r="A79" s="111"/>
      <c r="B79" s="271"/>
      <c r="C79" s="73"/>
      <c r="D79" s="402"/>
      <c r="E79" s="403"/>
      <c r="F79" s="403"/>
      <c r="G79" s="403"/>
      <c r="H79" s="403"/>
      <c r="I79" s="403"/>
      <c r="J79" s="404"/>
      <c r="K79" s="53"/>
      <c r="L79" s="99"/>
      <c r="M79" s="405" t="str">
        <f t="shared" si="4"/>
        <v/>
      </c>
      <c r="N79" s="406"/>
      <c r="O79" s="205" t="str">
        <f t="shared" si="5"/>
        <v/>
      </c>
      <c r="P79" s="252"/>
      <c r="Q79" s="158"/>
    </row>
    <row r="80" spans="1:21" s="45" customFormat="1" ht="24" customHeight="1">
      <c r="A80" s="111"/>
      <c r="B80" s="271"/>
      <c r="C80" s="73"/>
      <c r="D80" s="402"/>
      <c r="E80" s="403"/>
      <c r="F80" s="403"/>
      <c r="G80" s="403"/>
      <c r="H80" s="403"/>
      <c r="I80" s="403"/>
      <c r="J80" s="404"/>
      <c r="K80" s="53"/>
      <c r="L80" s="99"/>
      <c r="M80" s="405" t="str">
        <f t="shared" si="4"/>
        <v/>
      </c>
      <c r="N80" s="406"/>
      <c r="O80" s="205" t="str">
        <f t="shared" ref="O80:O95" si="6">IF(ISERROR(INDEX($U$43:$U$47,MATCH(K80,$T$43:$T$47,0))*M80),"",INDEX($U$43:$U$47,MATCH(K80,$T$43:$T$47,0))*M80)</f>
        <v/>
      </c>
      <c r="P80" s="252"/>
      <c r="Q80" s="158"/>
    </row>
    <row r="81" spans="1:17" s="45" customFormat="1" ht="24" customHeight="1">
      <c r="A81" s="111"/>
      <c r="B81" s="271"/>
      <c r="C81" s="73"/>
      <c r="D81" s="402"/>
      <c r="E81" s="403"/>
      <c r="F81" s="403"/>
      <c r="G81" s="403"/>
      <c r="H81" s="403"/>
      <c r="I81" s="403"/>
      <c r="J81" s="404"/>
      <c r="K81" s="53"/>
      <c r="L81" s="99"/>
      <c r="M81" s="405" t="str">
        <f t="shared" si="4"/>
        <v/>
      </c>
      <c r="N81" s="406"/>
      <c r="O81" s="205" t="str">
        <f t="shared" si="6"/>
        <v/>
      </c>
      <c r="P81" s="252"/>
      <c r="Q81" s="158"/>
    </row>
    <row r="82" spans="1:17" s="45" customFormat="1" ht="24" customHeight="1">
      <c r="A82" s="111"/>
      <c r="B82" s="271"/>
      <c r="C82" s="73"/>
      <c r="D82" s="402"/>
      <c r="E82" s="403"/>
      <c r="F82" s="403"/>
      <c r="G82" s="403"/>
      <c r="H82" s="403"/>
      <c r="I82" s="403"/>
      <c r="J82" s="404"/>
      <c r="K82" s="53"/>
      <c r="L82" s="99"/>
      <c r="M82" s="405" t="str">
        <f t="shared" si="4"/>
        <v/>
      </c>
      <c r="N82" s="406"/>
      <c r="O82" s="205" t="str">
        <f t="shared" si="6"/>
        <v/>
      </c>
      <c r="P82" s="252"/>
      <c r="Q82" s="158"/>
    </row>
    <row r="83" spans="1:17" s="45" customFormat="1" ht="24" customHeight="1">
      <c r="A83" s="111"/>
      <c r="B83" s="271"/>
      <c r="C83" s="73"/>
      <c r="D83" s="402"/>
      <c r="E83" s="403"/>
      <c r="F83" s="403"/>
      <c r="G83" s="403"/>
      <c r="H83" s="403"/>
      <c r="I83" s="403"/>
      <c r="J83" s="404"/>
      <c r="K83" s="53"/>
      <c r="L83" s="99"/>
      <c r="M83" s="405" t="str">
        <f t="shared" si="4"/>
        <v/>
      </c>
      <c r="N83" s="406"/>
      <c r="O83" s="205" t="str">
        <f t="shared" si="6"/>
        <v/>
      </c>
      <c r="P83" s="252"/>
      <c r="Q83" s="158"/>
    </row>
    <row r="84" spans="1:17" s="45" customFormat="1" ht="24" customHeight="1">
      <c r="A84" s="111"/>
      <c r="B84" s="271"/>
      <c r="C84" s="73"/>
      <c r="D84" s="402"/>
      <c r="E84" s="403"/>
      <c r="F84" s="403"/>
      <c r="G84" s="403"/>
      <c r="H84" s="403"/>
      <c r="I84" s="403"/>
      <c r="J84" s="404"/>
      <c r="K84" s="53"/>
      <c r="L84" s="99"/>
      <c r="M84" s="405" t="str">
        <f t="shared" si="4"/>
        <v/>
      </c>
      <c r="N84" s="406"/>
      <c r="O84" s="205" t="str">
        <f t="shared" si="6"/>
        <v/>
      </c>
      <c r="P84" s="252"/>
      <c r="Q84" s="158"/>
    </row>
    <row r="85" spans="1:17" s="45" customFormat="1" ht="24" customHeight="1">
      <c r="A85" s="111"/>
      <c r="B85" s="271"/>
      <c r="C85" s="73"/>
      <c r="D85" s="402"/>
      <c r="E85" s="403"/>
      <c r="F85" s="403"/>
      <c r="G85" s="403"/>
      <c r="H85" s="403"/>
      <c r="I85" s="403"/>
      <c r="J85" s="404"/>
      <c r="K85" s="53"/>
      <c r="L85" s="99"/>
      <c r="M85" s="405" t="str">
        <f t="shared" si="4"/>
        <v/>
      </c>
      <c r="N85" s="406"/>
      <c r="O85" s="205" t="str">
        <f t="shared" si="6"/>
        <v/>
      </c>
      <c r="P85" s="252"/>
      <c r="Q85" s="158"/>
    </row>
    <row r="86" spans="1:17" s="45" customFormat="1" ht="24" customHeight="1">
      <c r="A86" s="111"/>
      <c r="B86" s="271"/>
      <c r="C86" s="73"/>
      <c r="D86" s="402"/>
      <c r="E86" s="403"/>
      <c r="F86" s="403"/>
      <c r="G86" s="403"/>
      <c r="H86" s="403"/>
      <c r="I86" s="403"/>
      <c r="J86" s="404"/>
      <c r="K86" s="53"/>
      <c r="L86" s="99"/>
      <c r="M86" s="405" t="str">
        <f t="shared" si="4"/>
        <v/>
      </c>
      <c r="N86" s="406"/>
      <c r="O86" s="205" t="str">
        <f t="shared" si="6"/>
        <v/>
      </c>
      <c r="P86" s="252"/>
      <c r="Q86" s="158"/>
    </row>
    <row r="87" spans="1:17" s="45" customFormat="1" ht="24" customHeight="1">
      <c r="A87" s="111"/>
      <c r="B87" s="271"/>
      <c r="C87" s="73"/>
      <c r="D87" s="402"/>
      <c r="E87" s="403"/>
      <c r="F87" s="403"/>
      <c r="G87" s="403"/>
      <c r="H87" s="403"/>
      <c r="I87" s="403"/>
      <c r="J87" s="404"/>
      <c r="K87" s="53"/>
      <c r="L87" s="99"/>
      <c r="M87" s="405" t="str">
        <f t="shared" si="4"/>
        <v/>
      </c>
      <c r="N87" s="406"/>
      <c r="O87" s="205" t="str">
        <f t="shared" si="6"/>
        <v/>
      </c>
      <c r="P87" s="252"/>
      <c r="Q87" s="158"/>
    </row>
    <row r="88" spans="1:17" s="45" customFormat="1" ht="24" customHeight="1">
      <c r="A88" s="111"/>
      <c r="B88" s="271"/>
      <c r="C88" s="73"/>
      <c r="D88" s="402"/>
      <c r="E88" s="403"/>
      <c r="F88" s="403"/>
      <c r="G88" s="403"/>
      <c r="H88" s="403"/>
      <c r="I88" s="403"/>
      <c r="J88" s="404"/>
      <c r="K88" s="53"/>
      <c r="L88" s="99"/>
      <c r="M88" s="405" t="str">
        <f t="shared" si="4"/>
        <v/>
      </c>
      <c r="N88" s="406"/>
      <c r="O88" s="205" t="str">
        <f t="shared" si="6"/>
        <v/>
      </c>
      <c r="P88" s="252"/>
      <c r="Q88" s="158"/>
    </row>
    <row r="89" spans="1:17" s="45" customFormat="1" ht="24" customHeight="1">
      <c r="A89" s="111"/>
      <c r="B89" s="271"/>
      <c r="C89" s="73"/>
      <c r="D89" s="402"/>
      <c r="E89" s="403"/>
      <c r="F89" s="403"/>
      <c r="G89" s="403"/>
      <c r="H89" s="403"/>
      <c r="I89" s="403"/>
      <c r="J89" s="404"/>
      <c r="K89" s="53"/>
      <c r="L89" s="99"/>
      <c r="M89" s="405" t="str">
        <f t="shared" si="4"/>
        <v/>
      </c>
      <c r="N89" s="406"/>
      <c r="O89" s="205" t="str">
        <f t="shared" si="6"/>
        <v/>
      </c>
      <c r="P89" s="252"/>
      <c r="Q89" s="158"/>
    </row>
    <row r="90" spans="1:17" s="45" customFormat="1" ht="24" customHeight="1">
      <c r="A90" s="111"/>
      <c r="B90" s="271"/>
      <c r="C90" s="73"/>
      <c r="D90" s="402"/>
      <c r="E90" s="403"/>
      <c r="F90" s="403"/>
      <c r="G90" s="403"/>
      <c r="H90" s="403"/>
      <c r="I90" s="403"/>
      <c r="J90" s="404"/>
      <c r="K90" s="53"/>
      <c r="L90" s="99"/>
      <c r="M90" s="405" t="str">
        <f t="shared" si="4"/>
        <v/>
      </c>
      <c r="N90" s="406"/>
      <c r="O90" s="205" t="str">
        <f t="shared" si="6"/>
        <v/>
      </c>
      <c r="P90" s="252"/>
      <c r="Q90" s="158"/>
    </row>
    <row r="91" spans="1:17" s="45" customFormat="1" ht="24" customHeight="1">
      <c r="A91" s="111"/>
      <c r="B91" s="271"/>
      <c r="C91" s="73"/>
      <c r="D91" s="402"/>
      <c r="E91" s="403"/>
      <c r="F91" s="403"/>
      <c r="G91" s="403"/>
      <c r="H91" s="403"/>
      <c r="I91" s="403"/>
      <c r="J91" s="404"/>
      <c r="K91" s="53"/>
      <c r="L91" s="99"/>
      <c r="M91" s="405" t="str">
        <f t="shared" si="4"/>
        <v/>
      </c>
      <c r="N91" s="406"/>
      <c r="O91" s="205" t="str">
        <f t="shared" si="6"/>
        <v/>
      </c>
      <c r="P91" s="252"/>
      <c r="Q91" s="158"/>
    </row>
    <row r="92" spans="1:17" s="45" customFormat="1" ht="24" customHeight="1">
      <c r="A92" s="111"/>
      <c r="B92" s="271"/>
      <c r="C92" s="73"/>
      <c r="D92" s="402"/>
      <c r="E92" s="403"/>
      <c r="F92" s="403"/>
      <c r="G92" s="403"/>
      <c r="H92" s="403"/>
      <c r="I92" s="403"/>
      <c r="J92" s="404"/>
      <c r="K92" s="53"/>
      <c r="L92" s="99"/>
      <c r="M92" s="405" t="str">
        <f t="shared" si="4"/>
        <v/>
      </c>
      <c r="N92" s="406"/>
      <c r="O92" s="205" t="str">
        <f t="shared" si="6"/>
        <v/>
      </c>
      <c r="P92" s="252"/>
      <c r="Q92" s="158"/>
    </row>
    <row r="93" spans="1:17" s="45" customFormat="1" ht="24" customHeight="1">
      <c r="A93" s="111"/>
      <c r="B93" s="271"/>
      <c r="C93" s="73"/>
      <c r="D93" s="402"/>
      <c r="E93" s="403"/>
      <c r="F93" s="403"/>
      <c r="G93" s="403"/>
      <c r="H93" s="403"/>
      <c r="I93" s="403"/>
      <c r="J93" s="404"/>
      <c r="K93" s="53"/>
      <c r="L93" s="99"/>
      <c r="M93" s="405" t="str">
        <f t="shared" si="4"/>
        <v/>
      </c>
      <c r="N93" s="406"/>
      <c r="O93" s="205" t="str">
        <f t="shared" si="6"/>
        <v/>
      </c>
      <c r="P93" s="252"/>
      <c r="Q93" s="158"/>
    </row>
    <row r="94" spans="1:17" s="45" customFormat="1" ht="24" customHeight="1">
      <c r="A94" s="111"/>
      <c r="B94" s="271"/>
      <c r="C94" s="73"/>
      <c r="D94" s="402"/>
      <c r="E94" s="403"/>
      <c r="F94" s="403"/>
      <c r="G94" s="403"/>
      <c r="H94" s="403"/>
      <c r="I94" s="403"/>
      <c r="J94" s="404"/>
      <c r="K94" s="53"/>
      <c r="L94" s="99"/>
      <c r="M94" s="405" t="str">
        <f t="shared" si="4"/>
        <v/>
      </c>
      <c r="N94" s="406"/>
      <c r="O94" s="205" t="str">
        <f t="shared" si="6"/>
        <v/>
      </c>
      <c r="P94" s="252"/>
      <c r="Q94" s="158"/>
    </row>
    <row r="95" spans="1:17" s="45" customFormat="1" ht="24" customHeight="1">
      <c r="A95" s="111"/>
      <c r="B95" s="271"/>
      <c r="C95" s="73"/>
      <c r="D95" s="402"/>
      <c r="E95" s="403"/>
      <c r="F95" s="403"/>
      <c r="G95" s="403"/>
      <c r="H95" s="403"/>
      <c r="I95" s="403"/>
      <c r="J95" s="404"/>
      <c r="K95" s="53"/>
      <c r="L95" s="99"/>
      <c r="M95" s="405" t="str">
        <f t="shared" si="4"/>
        <v/>
      </c>
      <c r="N95" s="406"/>
      <c r="O95" s="205" t="str">
        <f t="shared" si="6"/>
        <v/>
      </c>
      <c r="P95" s="252"/>
      <c r="Q95" s="158"/>
    </row>
    <row r="96" spans="1:17" s="45" customFormat="1" ht="24" customHeight="1">
      <c r="A96" s="111"/>
      <c r="B96" s="271"/>
      <c r="C96" s="73"/>
      <c r="D96" s="402"/>
      <c r="E96" s="403"/>
      <c r="F96" s="403"/>
      <c r="G96" s="403"/>
      <c r="H96" s="403"/>
      <c r="I96" s="403"/>
      <c r="J96" s="404"/>
      <c r="K96" s="53"/>
      <c r="L96" s="99"/>
      <c r="M96" s="405" t="str">
        <f t="shared" si="4"/>
        <v/>
      </c>
      <c r="N96" s="406"/>
      <c r="O96" s="205" t="str">
        <f t="shared" ref="O96:O109" si="7">IF(ISERROR(INDEX($U$43:$U$47,MATCH(K96,$T$43:$T$47,0))*M96),"",INDEX($U$43:$U$47,MATCH(K96,$T$43:$T$47,0))*M96)</f>
        <v/>
      </c>
      <c r="P96" s="252"/>
      <c r="Q96" s="158"/>
    </row>
    <row r="97" spans="1:19" s="45" customFormat="1" ht="24" customHeight="1">
      <c r="A97" s="111"/>
      <c r="B97" s="271"/>
      <c r="C97" s="73"/>
      <c r="D97" s="402"/>
      <c r="E97" s="403"/>
      <c r="F97" s="403"/>
      <c r="G97" s="403"/>
      <c r="H97" s="403"/>
      <c r="I97" s="403"/>
      <c r="J97" s="404"/>
      <c r="K97" s="53"/>
      <c r="L97" s="99"/>
      <c r="M97" s="405" t="str">
        <f t="shared" si="4"/>
        <v/>
      </c>
      <c r="N97" s="406"/>
      <c r="O97" s="205" t="str">
        <f t="shared" si="7"/>
        <v/>
      </c>
      <c r="P97" s="252"/>
      <c r="Q97" s="158"/>
    </row>
    <row r="98" spans="1:19" s="45" customFormat="1" ht="24" customHeight="1">
      <c r="A98" s="111"/>
      <c r="B98" s="271"/>
      <c r="C98" s="73"/>
      <c r="D98" s="402"/>
      <c r="E98" s="403"/>
      <c r="F98" s="403"/>
      <c r="G98" s="403"/>
      <c r="H98" s="403"/>
      <c r="I98" s="403"/>
      <c r="J98" s="404"/>
      <c r="K98" s="53"/>
      <c r="L98" s="99"/>
      <c r="M98" s="405" t="str">
        <f t="shared" si="4"/>
        <v/>
      </c>
      <c r="N98" s="406"/>
      <c r="O98" s="205" t="str">
        <f t="shared" si="7"/>
        <v/>
      </c>
      <c r="P98" s="252"/>
      <c r="Q98" s="158"/>
    </row>
    <row r="99" spans="1:19" s="45" customFormat="1" ht="24" customHeight="1">
      <c r="A99" s="111"/>
      <c r="B99" s="271"/>
      <c r="C99" s="73"/>
      <c r="D99" s="402"/>
      <c r="E99" s="403"/>
      <c r="F99" s="403"/>
      <c r="G99" s="403"/>
      <c r="H99" s="403"/>
      <c r="I99" s="403"/>
      <c r="J99" s="404"/>
      <c r="K99" s="53"/>
      <c r="L99" s="99"/>
      <c r="M99" s="405" t="str">
        <f t="shared" si="4"/>
        <v/>
      </c>
      <c r="N99" s="406"/>
      <c r="O99" s="205" t="str">
        <f t="shared" si="7"/>
        <v/>
      </c>
      <c r="P99" s="252"/>
      <c r="Q99" s="158"/>
    </row>
    <row r="100" spans="1:19" s="45" customFormat="1" ht="24" customHeight="1">
      <c r="A100" s="111"/>
      <c r="B100" s="271"/>
      <c r="C100" s="73"/>
      <c r="D100" s="402"/>
      <c r="E100" s="403"/>
      <c r="F100" s="403"/>
      <c r="G100" s="403"/>
      <c r="H100" s="403"/>
      <c r="I100" s="403"/>
      <c r="J100" s="404"/>
      <c r="K100" s="53"/>
      <c r="L100" s="99"/>
      <c r="M100" s="405" t="str">
        <f t="shared" si="4"/>
        <v/>
      </c>
      <c r="N100" s="406"/>
      <c r="O100" s="205" t="str">
        <f t="shared" si="7"/>
        <v/>
      </c>
      <c r="P100" s="252"/>
      <c r="Q100" s="158"/>
    </row>
    <row r="101" spans="1:19" s="45" customFormat="1" ht="24" customHeight="1">
      <c r="A101" s="111"/>
      <c r="B101" s="271"/>
      <c r="C101" s="73"/>
      <c r="D101" s="402"/>
      <c r="E101" s="403"/>
      <c r="F101" s="403"/>
      <c r="G101" s="403"/>
      <c r="H101" s="403"/>
      <c r="I101" s="403"/>
      <c r="J101" s="404"/>
      <c r="K101" s="53"/>
      <c r="L101" s="99"/>
      <c r="M101" s="405" t="str">
        <f t="shared" si="4"/>
        <v/>
      </c>
      <c r="N101" s="406"/>
      <c r="O101" s="205" t="str">
        <f t="shared" si="7"/>
        <v/>
      </c>
      <c r="P101" s="252"/>
      <c r="Q101" s="158"/>
    </row>
    <row r="102" spans="1:19" s="45" customFormat="1" ht="24" customHeight="1">
      <c r="A102" s="111"/>
      <c r="B102" s="271"/>
      <c r="C102" s="73"/>
      <c r="D102" s="402"/>
      <c r="E102" s="403"/>
      <c r="F102" s="403"/>
      <c r="G102" s="403"/>
      <c r="H102" s="403"/>
      <c r="I102" s="403"/>
      <c r="J102" s="404"/>
      <c r="K102" s="53"/>
      <c r="L102" s="99"/>
      <c r="M102" s="405" t="str">
        <f t="shared" si="4"/>
        <v/>
      </c>
      <c r="N102" s="406"/>
      <c r="O102" s="205" t="str">
        <f t="shared" si="7"/>
        <v/>
      </c>
      <c r="P102" s="252"/>
      <c r="Q102" s="158"/>
    </row>
    <row r="103" spans="1:19" s="45" customFormat="1" ht="24" customHeight="1">
      <c r="A103" s="111"/>
      <c r="B103" s="271"/>
      <c r="C103" s="73"/>
      <c r="D103" s="402"/>
      <c r="E103" s="403"/>
      <c r="F103" s="403"/>
      <c r="G103" s="403"/>
      <c r="H103" s="403"/>
      <c r="I103" s="403"/>
      <c r="J103" s="404"/>
      <c r="K103" s="53"/>
      <c r="L103" s="99"/>
      <c r="M103" s="405" t="str">
        <f t="shared" si="4"/>
        <v/>
      </c>
      <c r="N103" s="406"/>
      <c r="O103" s="205" t="str">
        <f t="shared" si="7"/>
        <v/>
      </c>
      <c r="P103" s="252"/>
      <c r="Q103" s="158"/>
    </row>
    <row r="104" spans="1:19" s="45" customFormat="1" ht="24" customHeight="1">
      <c r="A104" s="111"/>
      <c r="B104" s="271"/>
      <c r="C104" s="73"/>
      <c r="D104" s="402"/>
      <c r="E104" s="403"/>
      <c r="F104" s="403"/>
      <c r="G104" s="403"/>
      <c r="H104" s="403"/>
      <c r="I104" s="403"/>
      <c r="J104" s="404"/>
      <c r="K104" s="53"/>
      <c r="L104" s="99"/>
      <c r="M104" s="405" t="str">
        <f t="shared" si="4"/>
        <v/>
      </c>
      <c r="N104" s="406"/>
      <c r="O104" s="205" t="str">
        <f t="shared" si="7"/>
        <v/>
      </c>
      <c r="P104" s="252"/>
      <c r="Q104" s="158"/>
    </row>
    <row r="105" spans="1:19" s="45" customFormat="1" ht="24" customHeight="1">
      <c r="A105" s="111"/>
      <c r="B105" s="271"/>
      <c r="C105" s="73"/>
      <c r="D105" s="402"/>
      <c r="E105" s="403"/>
      <c r="F105" s="403"/>
      <c r="G105" s="403"/>
      <c r="H105" s="403"/>
      <c r="I105" s="403"/>
      <c r="J105" s="404"/>
      <c r="K105" s="53"/>
      <c r="L105" s="99"/>
      <c r="M105" s="405" t="str">
        <f t="shared" si="4"/>
        <v/>
      </c>
      <c r="N105" s="406"/>
      <c r="O105" s="205" t="str">
        <f t="shared" si="7"/>
        <v/>
      </c>
      <c r="P105" s="252"/>
      <c r="Q105" s="158"/>
    </row>
    <row r="106" spans="1:19" s="45" customFormat="1" ht="24" customHeight="1">
      <c r="A106" s="111"/>
      <c r="B106" s="271"/>
      <c r="C106" s="73"/>
      <c r="D106" s="402"/>
      <c r="E106" s="403"/>
      <c r="F106" s="403"/>
      <c r="G106" s="403"/>
      <c r="H106" s="403"/>
      <c r="I106" s="403"/>
      <c r="J106" s="404"/>
      <c r="K106" s="53"/>
      <c r="L106" s="99"/>
      <c r="M106" s="405" t="str">
        <f t="shared" si="4"/>
        <v/>
      </c>
      <c r="N106" s="406"/>
      <c r="O106" s="205" t="str">
        <f t="shared" si="7"/>
        <v/>
      </c>
      <c r="P106" s="252"/>
      <c r="Q106" s="158"/>
    </row>
    <row r="107" spans="1:19" s="45" customFormat="1" ht="24" customHeight="1">
      <c r="A107" s="111"/>
      <c r="B107" s="271"/>
      <c r="C107" s="73"/>
      <c r="D107" s="402"/>
      <c r="E107" s="403"/>
      <c r="F107" s="403"/>
      <c r="G107" s="403"/>
      <c r="H107" s="403"/>
      <c r="I107" s="403"/>
      <c r="J107" s="404"/>
      <c r="K107" s="53"/>
      <c r="L107" s="99"/>
      <c r="M107" s="405" t="str">
        <f t="shared" si="4"/>
        <v/>
      </c>
      <c r="N107" s="406"/>
      <c r="O107" s="205" t="str">
        <f t="shared" si="7"/>
        <v/>
      </c>
      <c r="P107" s="252"/>
      <c r="Q107" s="158"/>
    </row>
    <row r="108" spans="1:19" s="45" customFormat="1" ht="24" customHeight="1">
      <c r="A108" s="111"/>
      <c r="B108" s="271"/>
      <c r="C108" s="73"/>
      <c r="D108" s="402"/>
      <c r="E108" s="403"/>
      <c r="F108" s="403"/>
      <c r="G108" s="403"/>
      <c r="H108" s="403"/>
      <c r="I108" s="403"/>
      <c r="J108" s="404"/>
      <c r="K108" s="53"/>
      <c r="L108" s="99"/>
      <c r="M108" s="405" t="str">
        <f t="shared" si="4"/>
        <v/>
      </c>
      <c r="N108" s="406"/>
      <c r="O108" s="205" t="str">
        <f t="shared" si="7"/>
        <v/>
      </c>
      <c r="P108" s="252"/>
      <c r="Q108" s="158"/>
    </row>
    <row r="109" spans="1:19" s="45" customFormat="1" ht="24" customHeight="1">
      <c r="A109" s="111"/>
      <c r="B109" s="271"/>
      <c r="C109" s="73"/>
      <c r="D109" s="402"/>
      <c r="E109" s="403"/>
      <c r="F109" s="403"/>
      <c r="G109" s="403"/>
      <c r="H109" s="403"/>
      <c r="I109" s="403"/>
      <c r="J109" s="404"/>
      <c r="K109" s="53"/>
      <c r="L109" s="99"/>
      <c r="M109" s="405" t="str">
        <f t="shared" si="4"/>
        <v/>
      </c>
      <c r="N109" s="406"/>
      <c r="O109" s="205" t="str">
        <f t="shared" si="7"/>
        <v/>
      </c>
      <c r="P109" s="252"/>
      <c r="Q109" s="158"/>
    </row>
    <row r="110" spans="1:19" s="52" customFormat="1" ht="3" customHeight="1">
      <c r="A110" s="217"/>
      <c r="B110" s="74"/>
      <c r="C110" s="74"/>
      <c r="D110" s="74"/>
      <c r="E110" s="70"/>
      <c r="F110" s="70"/>
      <c r="G110" s="70"/>
      <c r="H110" s="70"/>
      <c r="I110" s="70"/>
      <c r="J110" s="70"/>
      <c r="K110" s="53"/>
      <c r="L110" s="74"/>
      <c r="M110" s="75"/>
      <c r="N110" s="75"/>
      <c r="O110" s="75"/>
      <c r="P110" s="130"/>
      <c r="Q110" s="284"/>
      <c r="R110" s="285"/>
    </row>
    <row r="111" spans="1:19" s="15" customFormat="1" ht="21.75" customHeight="1">
      <c r="A111" s="221"/>
      <c r="B111" s="267" t="s">
        <v>32</v>
      </c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74"/>
      <c r="Q111" s="286"/>
      <c r="R111" s="45"/>
      <c r="S111" s="45"/>
    </row>
    <row r="112" spans="1:19" s="45" customFormat="1" ht="12.75" customHeight="1">
      <c r="A112" s="158"/>
      <c r="B112" s="272" t="str">
        <f>B61</f>
        <v>FAPESP, ABRIL DE 2014</v>
      </c>
      <c r="C112" s="272"/>
      <c r="D112" s="272"/>
      <c r="J112" s="54"/>
      <c r="K112" s="54"/>
      <c r="P112" s="256">
        <v>2</v>
      </c>
      <c r="Q112" s="157"/>
    </row>
    <row r="113" spans="1:17" s="45" customFormat="1" ht="12.75" customHeight="1">
      <c r="A113" s="217"/>
      <c r="B113" s="54"/>
      <c r="C113" s="54"/>
      <c r="D113" s="54"/>
      <c r="J113" s="54"/>
      <c r="K113" s="54"/>
      <c r="Q113" s="158"/>
    </row>
    <row r="114" spans="1:17" s="45" customFormat="1" ht="12.75" customHeight="1">
      <c r="A114" s="217"/>
      <c r="B114" s="54"/>
      <c r="C114" s="54"/>
      <c r="D114" s="54"/>
      <c r="J114" s="54"/>
      <c r="K114" s="54"/>
      <c r="Q114" s="266"/>
    </row>
    <row r="115" spans="1:17" s="45" customFormat="1" ht="12.75" customHeight="1">
      <c r="A115" s="217"/>
      <c r="B115" s="54"/>
      <c r="C115" s="54"/>
      <c r="D115" s="54"/>
      <c r="J115" s="54"/>
      <c r="K115" s="54"/>
      <c r="Q115" s="266"/>
    </row>
    <row r="116" spans="1:17" s="45" customFormat="1" ht="12.75" customHeight="1">
      <c r="A116" s="217"/>
      <c r="B116" s="54"/>
      <c r="C116" s="54"/>
      <c r="D116" s="54"/>
      <c r="J116" s="54"/>
      <c r="K116" s="54"/>
      <c r="Q116" s="266"/>
    </row>
    <row r="117" spans="1:17" s="45" customFormat="1" ht="12.75" customHeight="1">
      <c r="A117" s="217"/>
      <c r="B117" s="54"/>
      <c r="C117" s="54"/>
      <c r="D117" s="54"/>
      <c r="J117" s="54"/>
      <c r="K117" s="54"/>
      <c r="Q117" s="266"/>
    </row>
    <row r="118" spans="1:17" s="45" customFormat="1" ht="12.75" customHeight="1">
      <c r="A118" s="217"/>
      <c r="B118" s="54"/>
      <c r="C118" s="54"/>
      <c r="D118" s="54"/>
      <c r="J118" s="54"/>
      <c r="K118" s="54"/>
      <c r="Q118" s="266"/>
    </row>
    <row r="119" spans="1:17" s="45" customFormat="1" ht="12.75" customHeight="1">
      <c r="A119" s="217"/>
      <c r="B119" s="54"/>
      <c r="C119" s="54"/>
      <c r="D119" s="54"/>
      <c r="J119" s="54"/>
      <c r="K119" s="54"/>
      <c r="Q119" s="266"/>
    </row>
    <row r="120" spans="1:17" s="45" customFormat="1" ht="12.75" customHeight="1">
      <c r="A120" s="217"/>
      <c r="B120" s="54"/>
      <c r="C120" s="54"/>
      <c r="D120" s="54"/>
      <c r="J120" s="54"/>
      <c r="K120" s="54"/>
      <c r="Q120" s="266"/>
    </row>
    <row r="121" spans="1:17" s="45" customFormat="1" ht="12.75" customHeight="1">
      <c r="A121" s="217"/>
      <c r="B121" s="54"/>
      <c r="C121" s="54"/>
      <c r="D121" s="54"/>
      <c r="J121" s="54"/>
      <c r="K121" s="54"/>
      <c r="Q121" s="266"/>
    </row>
    <row r="122" spans="1:17" s="45" customFormat="1" ht="12.75" customHeight="1">
      <c r="A122" s="217"/>
      <c r="B122" s="54"/>
      <c r="C122" s="54"/>
      <c r="D122" s="54"/>
      <c r="J122" s="54"/>
      <c r="K122" s="54"/>
      <c r="Q122" s="266"/>
    </row>
    <row r="123" spans="1:17" s="45" customFormat="1" ht="12.75" customHeight="1">
      <c r="A123" s="217"/>
      <c r="B123" s="54"/>
      <c r="C123" s="54"/>
      <c r="D123" s="54"/>
      <c r="J123" s="54"/>
      <c r="K123" s="54"/>
      <c r="Q123" s="266"/>
    </row>
    <row r="124" spans="1:17" s="45" customFormat="1" ht="12.75" customHeight="1">
      <c r="A124" s="217"/>
      <c r="B124" s="54"/>
      <c r="C124" s="54"/>
      <c r="D124" s="54"/>
      <c r="J124" s="54"/>
      <c r="K124" s="54"/>
      <c r="Q124" s="266"/>
    </row>
    <row r="125" spans="1:17" s="45" customFormat="1" ht="12.75" customHeight="1">
      <c r="A125" s="217"/>
      <c r="B125" s="54"/>
      <c r="C125" s="54"/>
      <c r="D125" s="54"/>
      <c r="J125" s="54"/>
      <c r="K125" s="54"/>
      <c r="Q125" s="266"/>
    </row>
    <row r="126" spans="1:17" s="45" customFormat="1" ht="12.75" customHeight="1">
      <c r="A126" s="217"/>
      <c r="B126" s="54"/>
      <c r="C126" s="54"/>
      <c r="D126" s="54"/>
      <c r="J126" s="54"/>
      <c r="K126" s="54"/>
      <c r="Q126" s="266"/>
    </row>
    <row r="127" spans="1:17" s="45" customFormat="1" ht="12.75" customHeight="1">
      <c r="A127" s="217"/>
      <c r="B127" s="54"/>
      <c r="C127" s="54"/>
      <c r="D127" s="54"/>
      <c r="J127" s="54"/>
      <c r="K127" s="54"/>
      <c r="Q127" s="266"/>
    </row>
    <row r="128" spans="1:17" s="45" customFormat="1" ht="12.75" customHeight="1">
      <c r="A128" s="217"/>
      <c r="B128" s="54"/>
      <c r="C128" s="54"/>
      <c r="D128" s="54"/>
      <c r="J128" s="54"/>
      <c r="K128" s="54"/>
      <c r="Q128" s="266"/>
    </row>
    <row r="129" spans="1:17" s="45" customFormat="1" ht="12.75" customHeight="1">
      <c r="A129" s="217"/>
      <c r="B129" s="54"/>
      <c r="C129" s="54"/>
      <c r="D129" s="54"/>
      <c r="J129" s="54"/>
      <c r="K129" s="54"/>
      <c r="Q129" s="266"/>
    </row>
    <row r="130" spans="1:17" s="45" customFormat="1" ht="12.75" customHeight="1">
      <c r="A130" s="217"/>
      <c r="B130" s="54"/>
      <c r="C130" s="54"/>
      <c r="D130" s="54"/>
      <c r="J130" s="54"/>
      <c r="K130" s="54"/>
      <c r="Q130" s="266"/>
    </row>
    <row r="131" spans="1:17" s="45" customFormat="1" ht="12.75" customHeight="1">
      <c r="A131" s="217"/>
      <c r="B131" s="54"/>
      <c r="C131" s="54"/>
      <c r="D131" s="54"/>
      <c r="J131" s="54"/>
      <c r="K131" s="54"/>
      <c r="Q131" s="266"/>
    </row>
    <row r="132" spans="1:17" s="45" customFormat="1" ht="12.75" customHeight="1">
      <c r="A132" s="217"/>
      <c r="B132" s="54"/>
      <c r="C132" s="54"/>
      <c r="D132" s="54"/>
      <c r="J132" s="54"/>
      <c r="K132" s="54"/>
      <c r="Q132" s="266"/>
    </row>
    <row r="133" spans="1:17" s="45" customFormat="1" ht="12.75" customHeight="1">
      <c r="A133" s="217"/>
      <c r="B133" s="54"/>
      <c r="C133" s="54"/>
      <c r="D133" s="54"/>
      <c r="J133" s="54"/>
      <c r="K133" s="54"/>
      <c r="Q133" s="266"/>
    </row>
    <row r="134" spans="1:17" s="45" customFormat="1" ht="12.75" customHeight="1">
      <c r="A134" s="217"/>
      <c r="B134" s="54"/>
      <c r="C134" s="54"/>
      <c r="D134" s="54"/>
      <c r="J134" s="54"/>
      <c r="K134" s="54"/>
      <c r="Q134" s="266"/>
    </row>
    <row r="135" spans="1:17" s="45" customFormat="1" ht="12.75" customHeight="1">
      <c r="A135" s="217"/>
      <c r="B135" s="54"/>
      <c r="C135" s="54"/>
      <c r="D135" s="54"/>
      <c r="J135" s="54"/>
      <c r="K135" s="54"/>
      <c r="Q135" s="266"/>
    </row>
    <row r="136" spans="1:17" s="45" customFormat="1" ht="12.75" customHeight="1">
      <c r="A136" s="217"/>
      <c r="B136" s="54"/>
      <c r="C136" s="54"/>
      <c r="D136" s="54"/>
      <c r="J136" s="54"/>
      <c r="K136" s="54"/>
      <c r="Q136" s="266"/>
    </row>
    <row r="137" spans="1:17" s="45" customFormat="1" ht="12.75" customHeight="1">
      <c r="A137" s="217"/>
      <c r="B137" s="54"/>
      <c r="C137" s="54"/>
      <c r="D137" s="54"/>
      <c r="J137" s="54"/>
      <c r="K137" s="54"/>
      <c r="Q137" s="266"/>
    </row>
    <row r="138" spans="1:17" s="45" customFormat="1" ht="12.75" customHeight="1">
      <c r="A138" s="217"/>
      <c r="B138" s="54"/>
      <c r="C138" s="54"/>
      <c r="D138" s="54"/>
      <c r="J138" s="54"/>
      <c r="K138" s="54"/>
      <c r="Q138" s="266"/>
    </row>
    <row r="139" spans="1:17" s="45" customFormat="1" ht="12.75" customHeight="1">
      <c r="A139" s="217"/>
      <c r="B139" s="54"/>
      <c r="C139" s="54"/>
      <c r="D139" s="54"/>
      <c r="J139" s="54"/>
      <c r="K139" s="54"/>
      <c r="Q139" s="266"/>
    </row>
    <row r="140" spans="1:17" s="45" customFormat="1" ht="12.75" customHeight="1">
      <c r="A140" s="217"/>
      <c r="B140" s="54"/>
      <c r="C140" s="54"/>
      <c r="D140" s="54"/>
      <c r="J140" s="54"/>
      <c r="K140" s="54"/>
      <c r="Q140" s="266"/>
    </row>
    <row r="141" spans="1:17" s="45" customFormat="1" ht="12.75" customHeight="1">
      <c r="A141" s="217"/>
      <c r="B141" s="54"/>
      <c r="C141" s="54"/>
      <c r="D141" s="54"/>
      <c r="J141" s="54"/>
      <c r="K141" s="54"/>
      <c r="Q141" s="266"/>
    </row>
    <row r="142" spans="1:17" s="45" customFormat="1" ht="12.75" customHeight="1">
      <c r="A142" s="217"/>
      <c r="B142" s="54"/>
      <c r="C142" s="54"/>
      <c r="D142" s="54"/>
      <c r="J142" s="54"/>
      <c r="K142" s="54"/>
      <c r="Q142" s="266"/>
    </row>
    <row r="143" spans="1:17" s="45" customFormat="1" ht="12.75" customHeight="1">
      <c r="A143" s="217"/>
      <c r="B143" s="54"/>
      <c r="C143" s="54"/>
      <c r="D143" s="54"/>
      <c r="J143" s="54"/>
      <c r="K143" s="54"/>
      <c r="Q143" s="266"/>
    </row>
    <row r="144" spans="1:17" s="45" customFormat="1" ht="12.75" customHeight="1">
      <c r="A144" s="217"/>
      <c r="B144" s="54"/>
      <c r="C144" s="54"/>
      <c r="D144" s="54"/>
      <c r="J144" s="54"/>
      <c r="K144" s="54"/>
      <c r="Q144" s="266"/>
    </row>
    <row r="145" spans="1:243" s="45" customFormat="1" ht="12.75" customHeight="1">
      <c r="A145" s="217"/>
      <c r="B145" s="54"/>
      <c r="C145" s="54"/>
      <c r="D145" s="54"/>
      <c r="J145" s="54"/>
      <c r="K145" s="54"/>
      <c r="Q145" s="266"/>
    </row>
    <row r="146" spans="1:243" s="45" customFormat="1" ht="12.75" customHeight="1">
      <c r="A146" s="217"/>
      <c r="B146" s="54"/>
      <c r="C146" s="54"/>
      <c r="D146" s="54"/>
      <c r="J146" s="54"/>
      <c r="K146" s="54"/>
      <c r="Q146" s="266"/>
    </row>
    <row r="147" spans="1:243" s="45" customFormat="1" ht="12.75" customHeight="1">
      <c r="A147" s="217"/>
      <c r="B147" s="54"/>
      <c r="C147" s="54"/>
      <c r="D147" s="54"/>
      <c r="J147" s="54"/>
      <c r="K147" s="54"/>
      <c r="Q147" s="266"/>
    </row>
    <row r="148" spans="1:243" s="45" customFormat="1" ht="16.5" customHeight="1">
      <c r="A148" s="217"/>
      <c r="B148" s="54"/>
      <c r="C148" s="54"/>
      <c r="D148" s="54"/>
      <c r="J148" s="54"/>
      <c r="K148" s="54"/>
      <c r="Q148" s="266"/>
    </row>
    <row r="149" spans="1:243" s="45" customFormat="1" ht="16.5" customHeight="1">
      <c r="A149" s="217"/>
      <c r="B149" s="54"/>
      <c r="C149" s="54"/>
      <c r="D149" s="54"/>
      <c r="J149" s="54"/>
      <c r="K149" s="54"/>
      <c r="Q149" s="266"/>
    </row>
    <row r="150" spans="1:243" s="45" customFormat="1" ht="12.75" customHeight="1">
      <c r="A150" s="217"/>
      <c r="B150" s="54"/>
      <c r="C150" s="54"/>
      <c r="D150" s="54"/>
      <c r="J150" s="54"/>
      <c r="K150" s="54"/>
      <c r="Q150" s="266"/>
    </row>
    <row r="151" spans="1:243" s="45" customFormat="1" ht="12.75" customHeight="1">
      <c r="A151" s="217"/>
      <c r="B151" s="54"/>
      <c r="C151" s="54"/>
      <c r="D151" s="54"/>
      <c r="J151" s="54"/>
      <c r="K151" s="54"/>
      <c r="Q151" s="266"/>
    </row>
    <row r="152" spans="1:243" s="45" customFormat="1" ht="12.75" customHeight="1">
      <c r="A152" s="217"/>
      <c r="B152" s="54"/>
      <c r="C152" s="54"/>
      <c r="D152" s="54"/>
      <c r="J152" s="54"/>
      <c r="K152" s="54"/>
      <c r="Q152" s="266"/>
    </row>
    <row r="153" spans="1:243" s="45" customFormat="1" ht="12.75" customHeight="1">
      <c r="A153" s="217"/>
      <c r="B153" s="54"/>
      <c r="C153" s="54"/>
      <c r="D153" s="54"/>
      <c r="J153" s="54"/>
      <c r="K153" s="54"/>
      <c r="Q153" s="215"/>
    </row>
    <row r="154" spans="1:243" s="45" customFormat="1" ht="12.75" customHeight="1">
      <c r="A154" s="217"/>
      <c r="B154" s="54"/>
      <c r="C154" s="54"/>
      <c r="D154" s="54"/>
      <c r="J154" s="54"/>
      <c r="K154" s="54"/>
      <c r="Q154" s="266"/>
    </row>
    <row r="155" spans="1:243" s="45" customFormat="1" ht="16.5" customHeight="1">
      <c r="A155" s="217"/>
      <c r="B155" s="147" t="s">
        <v>83</v>
      </c>
      <c r="C155" s="54"/>
      <c r="D155" s="54"/>
      <c r="J155" s="54"/>
      <c r="K155" s="54"/>
      <c r="Q155" s="266"/>
    </row>
    <row r="156" spans="1:243" s="45" customFormat="1" ht="16.5" customHeight="1">
      <c r="A156" s="217"/>
      <c r="B156" s="147" t="s">
        <v>84</v>
      </c>
      <c r="C156" s="54"/>
      <c r="D156" s="54"/>
      <c r="J156" s="54"/>
      <c r="K156" s="54"/>
      <c r="Q156" s="266"/>
    </row>
    <row r="157" spans="1:243" s="45" customFormat="1" ht="12.75" customHeight="1">
      <c r="A157" s="217"/>
      <c r="B157" s="54"/>
      <c r="C157" s="54"/>
      <c r="D157" s="54"/>
      <c r="J157" s="54"/>
      <c r="K157" s="54"/>
      <c r="Q157" s="266"/>
    </row>
    <row r="158" spans="1:243" s="45" customFormat="1" ht="15">
      <c r="A158" s="217"/>
      <c r="B158" s="90"/>
      <c r="C158" s="54"/>
      <c r="D158" s="54"/>
      <c r="J158" s="54"/>
      <c r="K158" s="54"/>
      <c r="Q158" s="266"/>
    </row>
    <row r="159" spans="1:243" s="45" customFormat="1">
      <c r="A159" s="266"/>
      <c r="C159" s="3"/>
      <c r="D159" s="3"/>
      <c r="E159" s="198"/>
      <c r="F159" s="198"/>
      <c r="G159" s="198"/>
      <c r="H159" s="198"/>
      <c r="I159" s="198"/>
      <c r="J159" s="3"/>
      <c r="K159" s="3"/>
      <c r="L159" s="198"/>
      <c r="M159" s="198"/>
      <c r="N159" s="198"/>
      <c r="O159" s="198"/>
      <c r="Q159" s="266"/>
    </row>
    <row r="160" spans="1:243" s="45" customFormat="1" ht="14.25" customHeight="1">
      <c r="A160" s="266"/>
      <c r="B160" s="388" t="s">
        <v>33</v>
      </c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264"/>
      <c r="Q160" s="153"/>
      <c r="R160" s="44"/>
      <c r="S160" s="44"/>
      <c r="T160" s="44"/>
      <c r="U160" s="44"/>
      <c r="V160" s="44"/>
      <c r="W160" s="44"/>
      <c r="X160" s="44"/>
      <c r="Y160" s="44"/>
      <c r="Z160" s="44"/>
      <c r="IE160" s="44"/>
      <c r="IF160" s="44"/>
      <c r="IG160" s="44"/>
      <c r="IH160" s="44"/>
      <c r="II160" s="44"/>
    </row>
    <row r="161" spans="1:243" s="45" customFormat="1" ht="14.25" customHeight="1">
      <c r="A161" s="266"/>
      <c r="B161" s="388" t="s">
        <v>31</v>
      </c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264"/>
      <c r="Q161" s="153"/>
      <c r="R161" s="44"/>
      <c r="S161" s="44"/>
      <c r="T161" s="44"/>
      <c r="U161" s="44"/>
      <c r="V161" s="44"/>
      <c r="W161" s="44"/>
      <c r="X161" s="44"/>
      <c r="Y161" s="44"/>
      <c r="Z161" s="44"/>
      <c r="IE161" s="44"/>
      <c r="IF161" s="44"/>
      <c r="IG161" s="44"/>
      <c r="IH161" s="44"/>
      <c r="II161" s="44"/>
    </row>
    <row r="162" spans="1:243" s="45" customFormat="1" ht="5.25" customHeight="1">
      <c r="A162" s="266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198"/>
      <c r="N162" s="198"/>
      <c r="O162" s="198"/>
      <c r="P162" s="260"/>
      <c r="Q162" s="153"/>
      <c r="R162" s="44"/>
      <c r="S162" s="44"/>
      <c r="T162" s="44"/>
      <c r="U162" s="44"/>
      <c r="V162" s="44"/>
      <c r="W162" s="44"/>
      <c r="X162" s="44"/>
      <c r="Y162" s="44"/>
      <c r="Z162" s="44"/>
      <c r="IE162" s="44"/>
      <c r="IF162" s="44"/>
      <c r="IG162" s="44"/>
      <c r="IH162" s="44"/>
      <c r="II162" s="44"/>
    </row>
    <row r="163" spans="1:243" s="8" customFormat="1" ht="18" customHeight="1">
      <c r="A163" s="226"/>
      <c r="B163" s="440" t="s">
        <v>8</v>
      </c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  <c r="O163" s="440"/>
      <c r="P163" s="440"/>
      <c r="Q163" s="226"/>
    </row>
    <row r="164" spans="1:243" s="45" customFormat="1" ht="14.25" customHeight="1">
      <c r="A164" s="266"/>
      <c r="B164" s="40" t="s">
        <v>34</v>
      </c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198"/>
      <c r="N164" s="198"/>
      <c r="O164" s="198"/>
      <c r="P164" s="260"/>
      <c r="Q164" s="153"/>
      <c r="R164" s="44"/>
      <c r="S164" s="44"/>
      <c r="T164" s="44"/>
      <c r="U164" s="44"/>
      <c r="V164" s="44"/>
      <c r="W164" s="44"/>
      <c r="X164" s="44"/>
      <c r="Y164" s="44"/>
      <c r="Z164" s="44"/>
      <c r="IE164" s="44"/>
      <c r="IF164" s="44"/>
      <c r="IG164" s="44"/>
      <c r="IH164" s="44"/>
      <c r="II164" s="44"/>
    </row>
    <row r="165" spans="1:243" s="45" customFormat="1" ht="14.25" customHeight="1">
      <c r="A165" s="266"/>
      <c r="B165" s="40" t="s">
        <v>35</v>
      </c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198"/>
      <c r="N165" s="198"/>
      <c r="O165" s="198"/>
      <c r="P165" s="260"/>
      <c r="Q165" s="153"/>
      <c r="R165" s="44"/>
      <c r="S165" s="44"/>
      <c r="T165" s="44"/>
      <c r="U165" s="44"/>
      <c r="V165" s="44"/>
      <c r="W165" s="44"/>
      <c r="X165" s="44"/>
      <c r="Y165" s="44"/>
      <c r="Z165" s="44"/>
      <c r="IE165" s="44"/>
      <c r="IF165" s="44"/>
      <c r="IG165" s="44"/>
      <c r="IH165" s="44"/>
      <c r="II165" s="44"/>
    </row>
    <row r="166" spans="1:243" s="45" customFormat="1" ht="14.25" customHeight="1">
      <c r="A166" s="266"/>
      <c r="B166" s="40" t="s">
        <v>110</v>
      </c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198"/>
      <c r="N166" s="198"/>
      <c r="O166" s="198"/>
      <c r="P166" s="260"/>
      <c r="Q166" s="153"/>
      <c r="R166" s="44"/>
      <c r="S166" s="44"/>
      <c r="T166" s="44"/>
      <c r="U166" s="44"/>
      <c r="V166" s="44"/>
      <c r="W166" s="44"/>
      <c r="X166" s="44"/>
      <c r="Y166" s="44"/>
      <c r="Z166" s="44"/>
      <c r="IE166" s="44"/>
      <c r="IF166" s="44"/>
      <c r="IG166" s="44"/>
      <c r="IH166" s="44"/>
      <c r="II166" s="44"/>
    </row>
    <row r="167" spans="1:243" ht="14.25" customHeight="1">
      <c r="A167" s="266"/>
      <c r="B167" s="40" t="s">
        <v>111</v>
      </c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P167" s="260"/>
      <c r="Q167" s="153"/>
      <c r="R167" s="260"/>
      <c r="S167" s="260"/>
      <c r="T167" s="260"/>
      <c r="U167" s="260"/>
      <c r="V167" s="260"/>
      <c r="W167" s="260"/>
      <c r="X167" s="260"/>
      <c r="Y167" s="260"/>
      <c r="Z167" s="260"/>
      <c r="IE167" s="50"/>
      <c r="IF167" s="50"/>
      <c r="IG167" s="50"/>
      <c r="IH167" s="50"/>
      <c r="II167" s="50"/>
    </row>
    <row r="168" spans="1:243" ht="14.25" customHeight="1">
      <c r="A168" s="266"/>
      <c r="B168" s="40" t="s">
        <v>125</v>
      </c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P168" s="260"/>
      <c r="Q168" s="153"/>
      <c r="R168" s="260"/>
      <c r="S168" s="260"/>
      <c r="T168" s="260"/>
      <c r="U168" s="260"/>
      <c r="V168" s="260"/>
      <c r="W168" s="260"/>
      <c r="X168" s="260"/>
      <c r="Y168" s="260"/>
      <c r="Z168" s="260"/>
      <c r="IE168" s="49"/>
      <c r="IF168" s="49"/>
      <c r="IG168" s="49"/>
      <c r="IH168" s="49"/>
      <c r="II168" s="49"/>
    </row>
    <row r="169" spans="1:243" ht="14.25" customHeight="1">
      <c r="A169" s="266"/>
      <c r="B169" s="40" t="s">
        <v>124</v>
      </c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P169" s="260"/>
      <c r="Q169" s="153"/>
      <c r="R169" s="260"/>
      <c r="S169" s="260"/>
      <c r="T169" s="260"/>
      <c r="U169" s="260"/>
      <c r="V169" s="260"/>
      <c r="W169" s="260"/>
      <c r="X169" s="260"/>
      <c r="Y169" s="260"/>
      <c r="Z169" s="260"/>
      <c r="IE169" s="49"/>
      <c r="IF169" s="49"/>
      <c r="IG169" s="49"/>
      <c r="IH169" s="49"/>
      <c r="II169" s="49"/>
    </row>
    <row r="170" spans="1:243" ht="14.25" customHeight="1">
      <c r="A170" s="266"/>
      <c r="B170" s="40" t="s">
        <v>112</v>
      </c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P170" s="260"/>
      <c r="Q170" s="153"/>
      <c r="R170" s="260"/>
      <c r="S170" s="260"/>
      <c r="T170" s="260"/>
      <c r="U170" s="260"/>
      <c r="V170" s="260"/>
      <c r="W170" s="260"/>
      <c r="X170" s="260"/>
      <c r="Y170" s="260"/>
      <c r="Z170" s="260"/>
    </row>
    <row r="171" spans="1:243" ht="14.25" customHeight="1">
      <c r="A171" s="266"/>
      <c r="B171" s="40" t="s">
        <v>126</v>
      </c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P171" s="260"/>
      <c r="Q171" s="153"/>
      <c r="R171" s="260"/>
      <c r="S171" s="260"/>
      <c r="T171" s="260"/>
      <c r="U171" s="260"/>
      <c r="V171" s="260"/>
      <c r="W171" s="260"/>
      <c r="X171" s="260"/>
      <c r="Y171" s="260"/>
      <c r="Z171" s="260"/>
      <c r="IE171" s="11"/>
      <c r="IF171" s="11"/>
      <c r="IG171" s="11"/>
      <c r="IH171" s="11"/>
      <c r="II171" s="11"/>
    </row>
    <row r="172" spans="1:243" ht="14.25" customHeight="1">
      <c r="A172" s="266"/>
      <c r="B172" s="40" t="s">
        <v>113</v>
      </c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P172" s="260"/>
      <c r="Q172" s="153"/>
      <c r="R172" s="260"/>
      <c r="S172" s="260"/>
      <c r="T172" s="260"/>
      <c r="U172" s="260"/>
      <c r="V172" s="260"/>
      <c r="W172" s="260"/>
      <c r="X172" s="260"/>
      <c r="Y172" s="260"/>
      <c r="Z172" s="260"/>
      <c r="IE172" s="49"/>
      <c r="IF172" s="49"/>
      <c r="IG172" s="49"/>
      <c r="IH172" s="49"/>
      <c r="II172" s="49"/>
    </row>
    <row r="173" spans="1:243" ht="14.25" customHeight="1">
      <c r="A173" s="266"/>
      <c r="B173" s="40" t="s">
        <v>127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P173" s="260"/>
      <c r="Q173" s="153"/>
      <c r="R173" s="260"/>
      <c r="S173" s="260"/>
      <c r="T173" s="260"/>
      <c r="U173" s="260"/>
      <c r="V173" s="260"/>
      <c r="W173" s="260"/>
      <c r="X173" s="260"/>
      <c r="Y173" s="260"/>
      <c r="Z173" s="260"/>
    </row>
    <row r="174" spans="1:243" ht="14.25" customHeight="1">
      <c r="A174" s="266"/>
      <c r="B174" s="41" t="s">
        <v>114</v>
      </c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P174" s="260"/>
      <c r="Q174" s="153"/>
      <c r="R174" s="260"/>
      <c r="S174" s="260"/>
      <c r="T174" s="260"/>
      <c r="U174" s="260"/>
      <c r="V174" s="260"/>
      <c r="W174" s="260"/>
      <c r="X174" s="260"/>
      <c r="Y174" s="260"/>
      <c r="Z174" s="260"/>
      <c r="IE174" s="49"/>
      <c r="IF174" s="49"/>
      <c r="IG174" s="49"/>
      <c r="IH174" s="49"/>
      <c r="II174" s="49"/>
    </row>
    <row r="175" spans="1:243" ht="14.25" customHeight="1">
      <c r="A175" s="266"/>
      <c r="B175" s="41" t="s">
        <v>17</v>
      </c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P175" s="260"/>
      <c r="Q175" s="153"/>
      <c r="R175" s="260"/>
      <c r="S175" s="260"/>
      <c r="T175" s="260"/>
      <c r="U175" s="260"/>
      <c r="V175" s="260"/>
      <c r="W175" s="260"/>
      <c r="X175" s="260"/>
      <c r="Y175" s="260"/>
      <c r="Z175" s="260"/>
      <c r="IG175" s="50"/>
    </row>
    <row r="176" spans="1:243" ht="14.25" customHeight="1">
      <c r="A176" s="266"/>
      <c r="B176" s="40" t="s">
        <v>36</v>
      </c>
      <c r="C176" s="48"/>
      <c r="D176" s="260"/>
      <c r="E176" s="260"/>
      <c r="F176" s="260"/>
      <c r="G176" s="260"/>
      <c r="H176" s="260"/>
      <c r="I176" s="260"/>
      <c r="J176" s="260"/>
      <c r="K176" s="260"/>
      <c r="L176" s="260"/>
      <c r="P176" s="260"/>
      <c r="Q176" s="153"/>
      <c r="R176" s="260"/>
      <c r="S176" s="260"/>
      <c r="T176" s="260"/>
      <c r="U176" s="260"/>
      <c r="V176" s="260"/>
      <c r="W176" s="260"/>
      <c r="X176" s="260"/>
      <c r="Y176" s="260"/>
      <c r="Z176" s="260"/>
    </row>
    <row r="177" spans="1:26" ht="14.25" customHeight="1">
      <c r="A177" s="266"/>
      <c r="B177" s="41" t="s">
        <v>37</v>
      </c>
      <c r="C177" s="48"/>
      <c r="D177" s="260"/>
      <c r="E177" s="260"/>
      <c r="F177" s="260"/>
      <c r="G177" s="260"/>
      <c r="H177" s="260"/>
      <c r="I177" s="260"/>
      <c r="J177" s="260"/>
      <c r="K177" s="260"/>
      <c r="L177" s="260"/>
      <c r="P177" s="117"/>
      <c r="Q177" s="240"/>
      <c r="R177" s="117"/>
      <c r="S177" s="260"/>
      <c r="T177" s="260"/>
      <c r="U177" s="260"/>
      <c r="V177" s="260"/>
      <c r="W177" s="260"/>
      <c r="X177" s="260"/>
      <c r="Y177" s="260"/>
      <c r="Z177" s="260"/>
    </row>
    <row r="178" spans="1:26" ht="14.25" customHeight="1">
      <c r="A178" s="266"/>
      <c r="B178" s="91" t="s">
        <v>38</v>
      </c>
      <c r="C178" s="48"/>
      <c r="D178" s="260"/>
      <c r="E178" s="260"/>
      <c r="F178" s="260"/>
      <c r="G178" s="260"/>
      <c r="H178" s="260"/>
      <c r="I178" s="260"/>
      <c r="J178" s="260"/>
      <c r="K178" s="260"/>
      <c r="L178" s="260"/>
      <c r="P178" s="116"/>
      <c r="Q178" s="241"/>
      <c r="R178" s="117"/>
      <c r="S178" s="260"/>
      <c r="T178" s="260"/>
      <c r="U178" s="260"/>
      <c r="V178" s="260"/>
      <c r="W178" s="260"/>
      <c r="X178" s="260"/>
      <c r="Y178" s="260"/>
      <c r="Z178" s="260"/>
    </row>
    <row r="179" spans="1:26" ht="20.25" customHeight="1">
      <c r="A179" s="266"/>
      <c r="B179" s="48" t="s">
        <v>39</v>
      </c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P179" s="291"/>
      <c r="Q179" s="277"/>
      <c r="R179" s="116"/>
      <c r="T179" s="260"/>
      <c r="U179" s="260"/>
      <c r="V179" s="260"/>
      <c r="W179" s="260"/>
      <c r="X179" s="260"/>
      <c r="Y179" s="260"/>
      <c r="Z179" s="260"/>
    </row>
    <row r="180" spans="1:26" ht="6" customHeight="1">
      <c r="A180" s="153"/>
      <c r="E180" s="260"/>
      <c r="F180" s="260"/>
      <c r="G180" s="260"/>
      <c r="H180" s="260"/>
      <c r="I180" s="260"/>
      <c r="L180" s="260"/>
      <c r="M180" s="260"/>
      <c r="N180" s="260"/>
      <c r="O180" s="260"/>
      <c r="P180" s="117"/>
      <c r="Q180" s="240"/>
      <c r="R180" s="116"/>
    </row>
    <row r="181" spans="1:26" s="50" customFormat="1" ht="15" customHeight="1">
      <c r="A181" s="228"/>
      <c r="B181" s="109" t="s">
        <v>16</v>
      </c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291"/>
      <c r="Q181" s="277"/>
      <c r="T181" s="198"/>
      <c r="U181" s="198"/>
      <c r="V181" s="198"/>
    </row>
    <row r="182" spans="1:26" s="50" customFormat="1" ht="7.5" customHeight="1">
      <c r="A182" s="228"/>
      <c r="B182" s="10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291"/>
      <c r="Q182" s="277"/>
      <c r="T182" s="198"/>
      <c r="U182" s="198"/>
      <c r="V182" s="198"/>
    </row>
    <row r="183" spans="1:26" s="291" customFormat="1" ht="21" customHeight="1">
      <c r="A183" s="243"/>
      <c r="B183" s="263" t="s">
        <v>71</v>
      </c>
      <c r="C183" s="65" t="s">
        <v>13</v>
      </c>
      <c r="D183" s="64" t="s">
        <v>14</v>
      </c>
      <c r="E183" s="66">
        <v>1</v>
      </c>
      <c r="F183" s="276"/>
      <c r="G183" s="263" t="s">
        <v>75</v>
      </c>
      <c r="H183" s="67" t="s">
        <v>15</v>
      </c>
      <c r="I183" s="64" t="s">
        <v>22</v>
      </c>
      <c r="J183" s="253">
        <v>1.24</v>
      </c>
      <c r="K183" s="276"/>
      <c r="L183" s="263" t="s">
        <v>72</v>
      </c>
      <c r="M183" s="67" t="s">
        <v>18</v>
      </c>
      <c r="N183" s="64" t="s">
        <v>14</v>
      </c>
      <c r="O183" s="253">
        <v>1.78</v>
      </c>
      <c r="Q183" s="277"/>
      <c r="R183" s="116"/>
      <c r="S183" s="116"/>
      <c r="T183" s="116"/>
      <c r="U183" s="116"/>
      <c r="V183" s="116"/>
    </row>
    <row r="184" spans="1:26" s="293" customFormat="1" ht="7.5" customHeight="1">
      <c r="A184" s="177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43"/>
      <c r="R184" s="11"/>
      <c r="S184" s="11"/>
      <c r="T184" s="11"/>
      <c r="U184" s="11"/>
      <c r="V184" s="11"/>
    </row>
    <row r="185" spans="1:26" ht="12.75" customHeight="1">
      <c r="B185" s="367" t="s">
        <v>1</v>
      </c>
      <c r="C185" s="367" t="s">
        <v>6</v>
      </c>
      <c r="D185" s="382" t="s">
        <v>7</v>
      </c>
      <c r="E185" s="423"/>
      <c r="F185" s="423"/>
      <c r="G185" s="423"/>
      <c r="H185" s="423"/>
      <c r="I185" s="423"/>
      <c r="J185" s="424"/>
      <c r="K185" s="428" t="s">
        <v>21</v>
      </c>
      <c r="L185" s="367" t="s">
        <v>3</v>
      </c>
      <c r="M185" s="378" t="s">
        <v>99</v>
      </c>
      <c r="N185" s="437"/>
      <c r="O185" s="436" t="s">
        <v>100</v>
      </c>
      <c r="P185" s="434" t="s">
        <v>2</v>
      </c>
      <c r="Q185" s="241"/>
    </row>
    <row r="186" spans="1:26" s="49" customFormat="1" ht="27.75" customHeight="1">
      <c r="A186" s="221"/>
      <c r="B186" s="421"/>
      <c r="C186" s="422"/>
      <c r="D186" s="425"/>
      <c r="E186" s="426"/>
      <c r="F186" s="426"/>
      <c r="G186" s="426"/>
      <c r="H186" s="426"/>
      <c r="I186" s="426"/>
      <c r="J186" s="427"/>
      <c r="K186" s="429"/>
      <c r="L186" s="421"/>
      <c r="M186" s="438"/>
      <c r="N186" s="439"/>
      <c r="O186" s="436"/>
      <c r="P186" s="435"/>
      <c r="Q186" s="230"/>
      <c r="S186" s="280" t="str">
        <f>C13</f>
        <v>USD</v>
      </c>
      <c r="T186" s="281" t="str">
        <f>IF(S186&lt;&gt;0,S186,"")</f>
        <v>USD</v>
      </c>
      <c r="U186" s="282">
        <f>$E$13</f>
        <v>1</v>
      </c>
    </row>
    <row r="187" spans="1:26" ht="17.25" customHeight="1">
      <c r="A187" s="111"/>
      <c r="B187" s="175">
        <v>1</v>
      </c>
      <c r="C187" s="112">
        <v>1</v>
      </c>
      <c r="D187" s="414" t="s">
        <v>40</v>
      </c>
      <c r="E187" s="415"/>
      <c r="F187" s="415"/>
      <c r="G187" s="415"/>
      <c r="H187" s="415"/>
      <c r="I187" s="415"/>
      <c r="J187" s="416"/>
      <c r="K187" s="259" t="s">
        <v>13</v>
      </c>
      <c r="L187" s="173">
        <v>1200</v>
      </c>
      <c r="M187" s="412">
        <f>C187*L187</f>
        <v>1200</v>
      </c>
      <c r="N187" s="413"/>
      <c r="O187" s="265">
        <f>IF(M187&lt;&gt;0,INDEX($U$186:$U$189,MATCH(K187,$T$186:$T$189,0))*M187,"")</f>
        <v>1200</v>
      </c>
      <c r="P187" s="160"/>
      <c r="Q187" s="215"/>
      <c r="S187" s="280">
        <f>H13</f>
        <v>0</v>
      </c>
      <c r="T187" s="281" t="str">
        <f>IF(S187&lt;&gt;0,S187,"")</f>
        <v/>
      </c>
      <c r="U187" s="282">
        <f>$J$13</f>
        <v>0</v>
      </c>
    </row>
    <row r="188" spans="1:26" ht="17.25" customHeight="1">
      <c r="A188" s="111"/>
      <c r="B188" s="175" t="s">
        <v>10</v>
      </c>
      <c r="C188" s="112">
        <v>1</v>
      </c>
      <c r="D188" s="414" t="s">
        <v>19</v>
      </c>
      <c r="E188" s="415"/>
      <c r="F188" s="415"/>
      <c r="G188" s="415"/>
      <c r="H188" s="415"/>
      <c r="I188" s="415"/>
      <c r="J188" s="416"/>
      <c r="K188" s="259" t="s">
        <v>15</v>
      </c>
      <c r="L188" s="173">
        <v>240</v>
      </c>
      <c r="M188" s="412">
        <f>C188*L188</f>
        <v>240</v>
      </c>
      <c r="N188" s="413"/>
      <c r="O188" s="265">
        <f>M188*J183</f>
        <v>297.60000000000002</v>
      </c>
      <c r="P188" s="160"/>
      <c r="Q188" s="216"/>
      <c r="S188" s="283" t="s">
        <v>18</v>
      </c>
      <c r="T188" s="281" t="str">
        <f>IF(S188&lt;&gt;0,S188,"")</f>
        <v>GBP</v>
      </c>
      <c r="U188" s="282">
        <f>$O$13</f>
        <v>0</v>
      </c>
    </row>
    <row r="189" spans="1:26" ht="17.25" customHeight="1">
      <c r="A189" s="111"/>
      <c r="B189" s="175">
        <v>2</v>
      </c>
      <c r="C189" s="112">
        <v>1</v>
      </c>
      <c r="D189" s="414" t="s">
        <v>41</v>
      </c>
      <c r="E189" s="415"/>
      <c r="F189" s="415"/>
      <c r="G189" s="415"/>
      <c r="H189" s="415"/>
      <c r="I189" s="415"/>
      <c r="J189" s="416"/>
      <c r="K189" s="259" t="s">
        <v>18</v>
      </c>
      <c r="L189" s="173">
        <v>456</v>
      </c>
      <c r="M189" s="412">
        <f>C189*L189</f>
        <v>456</v>
      </c>
      <c r="N189" s="413"/>
      <c r="O189" s="265">
        <f>IF(M189&lt;&gt;0,INDEX($U$186:$U$189,MATCH(K189,$T$186:$T$189,0))*M189,"")</f>
        <v>0</v>
      </c>
      <c r="P189" s="160"/>
      <c r="Q189" s="216"/>
      <c r="S189" s="283"/>
      <c r="T189" s="281"/>
      <c r="U189" s="282"/>
    </row>
    <row r="190" spans="1:26" ht="17.25" customHeight="1">
      <c r="A190" s="111"/>
      <c r="B190" s="175" t="s">
        <v>20</v>
      </c>
      <c r="C190" s="112">
        <v>1</v>
      </c>
      <c r="D190" s="414" t="s">
        <v>19</v>
      </c>
      <c r="E190" s="415"/>
      <c r="F190" s="415"/>
      <c r="G190" s="415"/>
      <c r="H190" s="415"/>
      <c r="I190" s="415"/>
      <c r="J190" s="416"/>
      <c r="K190" s="259" t="s">
        <v>18</v>
      </c>
      <c r="L190" s="173">
        <v>45</v>
      </c>
      <c r="M190" s="412">
        <f>C190*L190</f>
        <v>45</v>
      </c>
      <c r="N190" s="413"/>
      <c r="O190" s="265">
        <f>IF(M190&lt;&gt;0,INDEX($U$186:$U$189,MATCH(K190,$T$186:$T$189,0))*M190,"")</f>
        <v>0</v>
      </c>
      <c r="P190" s="160"/>
      <c r="Q190" s="216"/>
      <c r="S190" s="283"/>
      <c r="T190" s="281"/>
      <c r="U190" s="282"/>
    </row>
    <row r="191" spans="1:26" ht="18.75" customHeight="1">
      <c r="B191" s="167"/>
      <c r="C191" s="176"/>
      <c r="D191" s="270"/>
      <c r="E191" s="113"/>
      <c r="F191" s="113"/>
      <c r="G191" s="113"/>
      <c r="H191" s="113"/>
      <c r="I191" s="417"/>
      <c r="J191" s="417"/>
      <c r="K191" s="417"/>
      <c r="L191" s="417"/>
      <c r="M191" s="410" t="s">
        <v>5</v>
      </c>
      <c r="N191" s="411"/>
      <c r="O191" s="206">
        <f>SUM(O187:O190)</f>
        <v>1497.6</v>
      </c>
      <c r="P191" s="160"/>
      <c r="Q191" s="216"/>
      <c r="S191" s="281"/>
      <c r="T191" s="281"/>
      <c r="U191" s="282"/>
    </row>
    <row r="192" spans="1:26" s="17" customFormat="1" ht="5.25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14"/>
      <c r="N192" s="114"/>
      <c r="O192" s="114"/>
      <c r="P192" s="130"/>
      <c r="Q192" s="284"/>
      <c r="R192" s="294"/>
    </row>
    <row r="193" spans="1:19" s="49" customFormat="1" ht="23.25" customHeight="1">
      <c r="A193" s="221"/>
      <c r="B193" s="407" t="s">
        <v>32</v>
      </c>
      <c r="C193" s="408"/>
      <c r="D193" s="408"/>
      <c r="E193" s="408"/>
      <c r="F193" s="408"/>
      <c r="G193" s="408"/>
      <c r="H193" s="408"/>
      <c r="I193" s="408"/>
      <c r="J193" s="408"/>
      <c r="K193" s="408"/>
      <c r="L193" s="408"/>
      <c r="M193" s="408"/>
      <c r="N193" s="408"/>
      <c r="O193" s="408"/>
      <c r="P193" s="409"/>
      <c r="Q193" s="286"/>
      <c r="R193" s="198"/>
      <c r="S193" s="198"/>
    </row>
    <row r="194" spans="1:19" ht="12.75" customHeight="1">
      <c r="B194" s="272" t="str">
        <f>B112</f>
        <v>FAPESP, ABRIL DE 2014</v>
      </c>
      <c r="C194" s="174"/>
      <c r="D194" s="174"/>
      <c r="P194" s="199"/>
      <c r="Q194" s="157"/>
    </row>
    <row r="195" spans="1:19" ht="11.25" hidden="1" customHeight="1">
      <c r="A195" s="153"/>
      <c r="E195" s="260"/>
      <c r="F195" s="260"/>
      <c r="G195" s="260"/>
      <c r="H195" s="260"/>
      <c r="I195" s="260"/>
      <c r="L195" s="260"/>
      <c r="M195" s="260"/>
      <c r="N195" s="260"/>
      <c r="O195" s="260"/>
      <c r="P195" s="260"/>
    </row>
    <row r="196" spans="1:19" hidden="1"/>
    <row r="197" spans="1:19" hidden="1"/>
    <row r="198" spans="1:19" hidden="1"/>
    <row r="199" spans="1:19" hidden="1"/>
    <row r="200" spans="1:19" hidden="1"/>
    <row r="201" spans="1:19" hidden="1"/>
    <row r="202" spans="1:19" hidden="1"/>
    <row r="203" spans="1:19"/>
    <row r="204" spans="1:19"/>
    <row r="205" spans="1:19"/>
    <row r="206" spans="1:19"/>
    <row r="207" spans="1:19"/>
    <row r="208" spans="1:1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</sheetData>
  <sheetProtection algorithmName="SHA-512" hashValue="8tU+JNnIJPRle89ZK0By7nBHZ7w4v08/HbAKgabBuX+s+lB9cZrtEoHzNIJjki31f8py8quQbT1NhcOTn+EMXw==" saltValue="yTgj1ESE0MyO8uBRdJafuw==" spinCount="100000" sheet="1" objects="1" scenarios="1"/>
  <mergeCells count="207">
    <mergeCell ref="F8:P8"/>
    <mergeCell ref="D17:F17"/>
    <mergeCell ref="M87:N87"/>
    <mergeCell ref="D88:J88"/>
    <mergeCell ref="M88:N88"/>
    <mergeCell ref="D89:J89"/>
    <mergeCell ref="M89:N89"/>
    <mergeCell ref="D90:J90"/>
    <mergeCell ref="M90:N90"/>
    <mergeCell ref="D41:J41"/>
    <mergeCell ref="M41:N41"/>
    <mergeCell ref="D42:J42"/>
    <mergeCell ref="M42:N42"/>
    <mergeCell ref="D80:J80"/>
    <mergeCell ref="M80:N80"/>
    <mergeCell ref="D81:J81"/>
    <mergeCell ref="M81:N81"/>
    <mergeCell ref="D54:J54"/>
    <mergeCell ref="D53:J53"/>
    <mergeCell ref="D65:J65"/>
    <mergeCell ref="D51:J51"/>
    <mergeCell ref="M68:N68"/>
    <mergeCell ref="P20:P21"/>
    <mergeCell ref="M53:N53"/>
    <mergeCell ref="M105:N105"/>
    <mergeCell ref="D108:J108"/>
    <mergeCell ref="D107:J107"/>
    <mergeCell ref="M107:N107"/>
    <mergeCell ref="D109:J109"/>
    <mergeCell ref="M109:N109"/>
    <mergeCell ref="B161:O161"/>
    <mergeCell ref="D106:J106"/>
    <mergeCell ref="M106:N106"/>
    <mergeCell ref="B160:O160"/>
    <mergeCell ref="D105:J105"/>
    <mergeCell ref="M96:N96"/>
    <mergeCell ref="D92:J92"/>
    <mergeCell ref="D93:J93"/>
    <mergeCell ref="M93:N93"/>
    <mergeCell ref="D94:J94"/>
    <mergeCell ref="M94:N94"/>
    <mergeCell ref="D95:J95"/>
    <mergeCell ref="M95:N95"/>
    <mergeCell ref="M104:N104"/>
    <mergeCell ref="D103:J103"/>
    <mergeCell ref="M102:N102"/>
    <mergeCell ref="D104:J104"/>
    <mergeCell ref="D102:J102"/>
    <mergeCell ref="M103:N103"/>
    <mergeCell ref="D100:J100"/>
    <mergeCell ref="D82:J82"/>
    <mergeCell ref="O185:O186"/>
    <mergeCell ref="M185:N186"/>
    <mergeCell ref="L185:L186"/>
    <mergeCell ref="K185:K186"/>
    <mergeCell ref="M100:N100"/>
    <mergeCell ref="M76:N76"/>
    <mergeCell ref="D78:J78"/>
    <mergeCell ref="M78:N78"/>
    <mergeCell ref="M77:N77"/>
    <mergeCell ref="D99:J99"/>
    <mergeCell ref="M79:N79"/>
    <mergeCell ref="D98:J98"/>
    <mergeCell ref="M98:N98"/>
    <mergeCell ref="M99:N99"/>
    <mergeCell ref="D97:J97"/>
    <mergeCell ref="M82:N82"/>
    <mergeCell ref="M83:N83"/>
    <mergeCell ref="M84:N84"/>
    <mergeCell ref="M85:N85"/>
    <mergeCell ref="M86:N86"/>
    <mergeCell ref="D87:J87"/>
    <mergeCell ref="B163:P163"/>
    <mergeCell ref="M91:N91"/>
    <mergeCell ref="L20:L21"/>
    <mergeCell ref="M20:N21"/>
    <mergeCell ref="M44:N44"/>
    <mergeCell ref="M43:N43"/>
    <mergeCell ref="D38:J38"/>
    <mergeCell ref="M38:N38"/>
    <mergeCell ref="P185:P186"/>
    <mergeCell ref="B63:B64"/>
    <mergeCell ref="C63:C64"/>
    <mergeCell ref="D63:J64"/>
    <mergeCell ref="K63:K64"/>
    <mergeCell ref="L63:L64"/>
    <mergeCell ref="M63:N64"/>
    <mergeCell ref="O63:O64"/>
    <mergeCell ref="P63:P64"/>
    <mergeCell ref="B185:B186"/>
    <mergeCell ref="C185:C186"/>
    <mergeCell ref="D185:J186"/>
    <mergeCell ref="M97:N97"/>
    <mergeCell ref="M108:N108"/>
    <mergeCell ref="D76:J76"/>
    <mergeCell ref="D69:J69"/>
    <mergeCell ref="D96:J96"/>
    <mergeCell ref="D72:J72"/>
    <mergeCell ref="D26:J26"/>
    <mergeCell ref="M26:N26"/>
    <mergeCell ref="M52:N52"/>
    <mergeCell ref="M37:N37"/>
    <mergeCell ref="D37:J37"/>
    <mergeCell ref="D46:J46"/>
    <mergeCell ref="D33:J33"/>
    <mergeCell ref="M33:N33"/>
    <mergeCell ref="D34:J34"/>
    <mergeCell ref="M34:N34"/>
    <mergeCell ref="D35:J35"/>
    <mergeCell ref="M51:N51"/>
    <mergeCell ref="M50:N50"/>
    <mergeCell ref="M54:N54"/>
    <mergeCell ref="M45:N45"/>
    <mergeCell ref="D45:J45"/>
    <mergeCell ref="M69:N69"/>
    <mergeCell ref="M70:N70"/>
    <mergeCell ref="D77:J77"/>
    <mergeCell ref="D68:J68"/>
    <mergeCell ref="M71:N71"/>
    <mergeCell ref="M72:N72"/>
    <mergeCell ref="D74:J74"/>
    <mergeCell ref="M74:N74"/>
    <mergeCell ref="D71:J71"/>
    <mergeCell ref="M75:N75"/>
    <mergeCell ref="D67:J67"/>
    <mergeCell ref="M67:N67"/>
    <mergeCell ref="D55:J55"/>
    <mergeCell ref="D57:J57"/>
    <mergeCell ref="D58:J58"/>
    <mergeCell ref="M58:N58"/>
    <mergeCell ref="M65:N65"/>
    <mergeCell ref="M57:N57"/>
    <mergeCell ref="M55:N55"/>
    <mergeCell ref="D50:J50"/>
    <mergeCell ref="D47:J47"/>
    <mergeCell ref="B10:C10"/>
    <mergeCell ref="D10:F10"/>
    <mergeCell ref="O20:O21"/>
    <mergeCell ref="M36:N36"/>
    <mergeCell ref="D30:J30"/>
    <mergeCell ref="M30:N30"/>
    <mergeCell ref="D31:J31"/>
    <mergeCell ref="M31:N31"/>
    <mergeCell ref="D32:J32"/>
    <mergeCell ref="M32:N32"/>
    <mergeCell ref="D27:J27"/>
    <mergeCell ref="M27:N27"/>
    <mergeCell ref="D28:J28"/>
    <mergeCell ref="M28:N28"/>
    <mergeCell ref="D29:J29"/>
    <mergeCell ref="M29:N29"/>
    <mergeCell ref="D22:J22"/>
    <mergeCell ref="M22:N22"/>
    <mergeCell ref="D23:J23"/>
    <mergeCell ref="B17:C17"/>
    <mergeCell ref="B20:B21"/>
    <mergeCell ref="C20:C21"/>
    <mergeCell ref="D20:J21"/>
    <mergeCell ref="K20:K21"/>
    <mergeCell ref="M23:N23"/>
    <mergeCell ref="D24:J24"/>
    <mergeCell ref="M24:N24"/>
    <mergeCell ref="D25:J25"/>
    <mergeCell ref="M25:N25"/>
    <mergeCell ref="M66:N66"/>
    <mergeCell ref="D66:J66"/>
    <mergeCell ref="D56:J56"/>
    <mergeCell ref="M56:N56"/>
    <mergeCell ref="M35:N35"/>
    <mergeCell ref="D36:J36"/>
    <mergeCell ref="D49:J49"/>
    <mergeCell ref="D48:J48"/>
    <mergeCell ref="D52:J52"/>
    <mergeCell ref="D39:J39"/>
    <mergeCell ref="M39:N39"/>
    <mergeCell ref="D40:J40"/>
    <mergeCell ref="M40:N40"/>
    <mergeCell ref="M48:N48"/>
    <mergeCell ref="M49:N49"/>
    <mergeCell ref="D43:J43"/>
    <mergeCell ref="D44:J44"/>
    <mergeCell ref="M46:N46"/>
    <mergeCell ref="M47:N47"/>
    <mergeCell ref="D83:J83"/>
    <mergeCell ref="M92:N92"/>
    <mergeCell ref="D75:J75"/>
    <mergeCell ref="D73:J73"/>
    <mergeCell ref="M73:N73"/>
    <mergeCell ref="D70:J70"/>
    <mergeCell ref="D101:J101"/>
    <mergeCell ref="M101:N101"/>
    <mergeCell ref="B193:P193"/>
    <mergeCell ref="M191:N191"/>
    <mergeCell ref="M187:N187"/>
    <mergeCell ref="D187:J187"/>
    <mergeCell ref="D190:J190"/>
    <mergeCell ref="I191:L191"/>
    <mergeCell ref="D189:J189"/>
    <mergeCell ref="M188:N188"/>
    <mergeCell ref="M189:N189"/>
    <mergeCell ref="M190:N190"/>
    <mergeCell ref="D188:J188"/>
    <mergeCell ref="D84:J84"/>
    <mergeCell ref="D85:J85"/>
    <mergeCell ref="D86:J86"/>
    <mergeCell ref="D91:J91"/>
    <mergeCell ref="D79:J79"/>
  </mergeCells>
  <conditionalFormatting sqref="L187:M190 L65:L109 L22:L58">
    <cfRule type="cellIs" dxfId="24" priority="57" stopIfTrue="1" operator="equal">
      <formula>0</formula>
    </cfRule>
  </conditionalFormatting>
  <conditionalFormatting sqref="D187:H190">
    <cfRule type="cellIs" dxfId="23" priority="56" stopIfTrue="1" operator="equal">
      <formula>0</formula>
    </cfRule>
  </conditionalFormatting>
  <conditionalFormatting sqref="O191">
    <cfRule type="cellIs" dxfId="22" priority="54" stopIfTrue="1" operator="equal">
      <formula>0</formula>
    </cfRule>
  </conditionalFormatting>
  <conditionalFormatting sqref="C183 J183 H183 M183 E183 O183 M15 J13 H13 O13 M13 C13 E13 C15 E15 J15 H15 O15">
    <cfRule type="cellIs" dxfId="21" priority="53" stopIfTrue="1" operator="equal">
      <formula>0</formula>
    </cfRule>
  </conditionalFormatting>
  <conditionalFormatting sqref="B187:C190 K187:K190 C22:H55 C65:H109 K65:K110 C56:D58 K22:K58">
    <cfRule type="cellIs" dxfId="20" priority="52" stopIfTrue="1" operator="equal">
      <formula>""</formula>
    </cfRule>
  </conditionalFormatting>
  <conditionalFormatting sqref="O65:O109 O22:O58">
    <cfRule type="cellIs" dxfId="37" priority="48" stopIfTrue="1" operator="equal">
      <formula>""</formula>
    </cfRule>
  </conditionalFormatting>
  <conditionalFormatting sqref="D17 M22:N58 M65:N109">
    <cfRule type="cellIs" dxfId="39" priority="43" stopIfTrue="1" operator="equal">
      <formula>""</formula>
    </cfRule>
  </conditionalFormatting>
  <conditionalFormatting sqref="F8:L8">
    <cfRule type="cellIs" dxfId="19" priority="28" stopIfTrue="1" operator="equal">
      <formula>""</formula>
    </cfRule>
  </conditionalFormatting>
  <conditionalFormatting sqref="M22:N58 M65:N109">
    <cfRule type="cellIs" dxfId="38" priority="15" operator="equal">
      <formula>0</formula>
    </cfRule>
  </conditionalFormatting>
  <conditionalFormatting sqref="D10:F10">
    <cfRule type="cellIs" dxfId="18" priority="13" stopIfTrue="1" operator="equal">
      <formula>""</formula>
    </cfRule>
  </conditionalFormatting>
  <conditionalFormatting sqref="D10 F8:P8 R8">
    <cfRule type="cellIs" dxfId="17" priority="7" stopIfTrue="1" operator="equal">
      <formula>""</formula>
    </cfRule>
  </conditionalFormatting>
  <conditionalFormatting sqref="B65:B109">
    <cfRule type="cellIs" dxfId="16" priority="2" operator="equal">
      <formula>""</formula>
    </cfRule>
  </conditionalFormatting>
  <conditionalFormatting sqref="B22:B58">
    <cfRule type="cellIs" dxfId="15" priority="1" operator="equal">
      <formula>""</formula>
    </cfRule>
  </conditionalFormatting>
  <dataValidations xWindow="840" yWindow="462" count="17">
    <dataValidation type="decimal" allowBlank="1" showInputMessage="1" showErrorMessage="1" errorTitle="ATENÇÃO!" error="Esse campo só aceita NÚMEROS. " sqref="O191">
      <formula1>0.1</formula1>
      <formula2>99999999999.9999</formula2>
    </dataValidation>
    <dataValidation type="decimal" allowBlank="1" showInputMessage="1" showErrorMessage="1" errorTitle="ATENÇÃO!" error="Esse campo só aceita NÚMEROS. " sqref="L187:N190">
      <formula1>0.1</formula1>
      <formula2>999999999.999999</formula2>
    </dataValidation>
    <dataValidation type="decimal" allowBlank="1" showInputMessage="1" errorTitle="ATENÇÃO!" error="Esse campo só aceita NÚMEROS. " sqref="O187:O190 O22:O58 O65:O109">
      <formula1>0.1</formula1>
      <formula2>999999999.999999</formula2>
    </dataValidation>
    <dataValidation type="whole" allowBlank="1" showInputMessage="1" showErrorMessage="1" errorTitle="ATENÇÃO" error="ESTE CAMPO SÓ ACEITA NÚMEROS INTEIROS" sqref="C187:C190 C22:C58 C65:C109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188:B190"/>
    <dataValidation type="list" allowBlank="1" showErrorMessage="1" sqref="K187:K190">
      <formula1>$S$186:$S$188</formula1>
    </dataValidation>
    <dataValidation allowBlank="1" showInputMessage="1" showErrorMessage="1" promptTitle="EXEMPLO:" prompt="USD, EUR, GBP, JPY" sqref="M183 C183 M13 M15 C13 C15"/>
    <dataValidation allowBlank="1" showInputMessage="1" showErrorMessage="1" promptTitle="EXEMPLO:" prompt="USD, EUR, GBP, JPY_x000a_" sqref="H183 H15 H13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J183 O183">
      <formula1>0.000000000001</formula1>
      <formula2>999999.999999</formula2>
    </dataValidation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s sites:_x000a__x000a_http://www.investnews.net --&gt; Conversor de Moedas_x000a__x000a_http://www.bcb.gov.br --&gt; Serviços ao Cidadão --&gt; Conversão de Moedas._x000a__x000a_" sqref="E183">
      <formula1>0.1</formula1>
      <formula2>999999999.999999</formula2>
    </dataValidation>
    <dataValidation type="decimal" allowBlank="1" showInputMessage="1" showErrorMessage="1" errorTitle="ATENÇÃO!" error="Esse campo só aceita NÚMEROS. " sqref="L22:L58 L65:L109">
      <formula1>0.1</formula1>
      <formula2>9999999999.99999</formula2>
    </dataValidation>
    <dataValidation type="list" allowBlank="1" showErrorMessage="1" sqref="K22:K58 K65:K110">
      <formula1>$T$43:$T$48</formula1>
    </dataValidation>
    <dataValidation allowBlank="1" showInputMessage="1" showErrorMessage="1" prompt="DIGITE O NOME NA PRIMEIRA PLANILHA 1-MPN" sqref="F9 E8 E11:F11 G9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decimal" allowBlank="1" showInputMessage="1" showErrorMessage="1" errorTitle="ATENÇÃO" error="Insira aqui o valor da taxa utilizada na conversão para o dólar americano._x000a__x000a_Consulte nos sites: _x000a__x000a_http://www.investnews.net --&gt; Conversor de Moedas_x000a__x000a_http://www.bcb.gov.br --&gt; Serviços ao Cidadão --&gt; Conversão de Moedas._x000a__x000a_" promptTitle="ATENÇÃO!" prompt="Insira aqui o valor da taxa utilizada na conversão para o dólar americano._x000a__x000a_Para conversão de moedas, consulte o site do Banco Central do Brasil:_x000a__x000a_Clique no LINK abaixo e acesse a página de Conversão de Moedas._x000a__x000a_" sqref="E13 J13 O13 E15 J15 O15">
      <formula1>0.1</formula1>
      <formula2>999999.999999</formula2>
    </dataValidation>
    <dataValidation allowBlank="1" showInputMessage="1" showErrorMessage="1" promptTitle="EXEMPLO:" prompt="99/99999-9 - (SE FOR PEDIDO INICIAL, NÃO É NECESSÁRIO PREENCHER ESTE CAMPO)." sqref="D10"/>
    <dataValidation type="decimal" errorStyle="warning" showInputMessage="1" errorTitle="ATENÇÃO!" error="Esse campo só aceita NÚMEROS. " sqref="M22:N58 M65:N109">
      <formula1>0.1</formula1>
      <formula2>999999999.999999</formula2>
    </dataValidation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SheetLayoutView="100" workbookViewId="0"/>
  </sheetViews>
  <sheetFormatPr defaultColWidth="0" defaultRowHeight="12.75" zeroHeight="1"/>
  <cols>
    <col min="1" max="1" width="2.28515625" style="225" customWidth="1"/>
    <col min="2" max="2" width="5.85546875" style="34" customWidth="1"/>
    <col min="3" max="3" width="5.140625" style="95" customWidth="1"/>
    <col min="4" max="4" width="9.28515625" style="95" customWidth="1"/>
    <col min="5" max="5" width="10.5703125" style="95" customWidth="1"/>
    <col min="6" max="8" width="8" style="36" customWidth="1"/>
    <col min="9" max="9" width="7.28515625" style="36" customWidth="1"/>
    <col min="10" max="10" width="5" style="36" customWidth="1"/>
    <col min="11" max="11" width="7.5703125" style="36" customWidth="1"/>
    <col min="12" max="12" width="6.5703125" style="36" customWidth="1"/>
    <col min="13" max="13" width="7.7109375" style="95" customWidth="1"/>
    <col min="14" max="14" width="5.28515625" style="95" customWidth="1"/>
    <col min="15" max="15" width="15.5703125" style="95" customWidth="1"/>
    <col min="16" max="16" width="16.5703125" style="36" customWidth="1"/>
    <col min="17" max="17" width="14.140625" style="19" customWidth="1"/>
    <col min="18" max="18" width="2.28515625" style="213" customWidth="1"/>
    <col min="19" max="19" width="7.5703125" style="34" hidden="1" customWidth="1"/>
    <col min="20" max="16384" width="0" style="34" hidden="1"/>
  </cols>
  <sheetData>
    <row r="1" spans="1:243" s="4" customFormat="1" ht="31.5" customHeight="1">
      <c r="A1" s="214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4"/>
      <c r="R1" s="209"/>
    </row>
    <row r="2" spans="1:243" s="4" customFormat="1" ht="12.75" customHeight="1">
      <c r="A2" s="2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4"/>
      <c r="R2" s="209"/>
    </row>
    <row r="3" spans="1:243" s="4" customFormat="1" ht="12.75" customHeight="1">
      <c r="A3" s="2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44"/>
      <c r="R3" s="209"/>
    </row>
    <row r="4" spans="1:243" s="4" customFormat="1" ht="12.75" customHeight="1">
      <c r="A4" s="2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44"/>
      <c r="R4" s="209"/>
    </row>
    <row r="5" spans="1:243" s="4" customFormat="1" ht="12.75" customHeight="1">
      <c r="A5" s="2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44"/>
    </row>
    <row r="6" spans="1:243" s="4" customFormat="1" ht="19.5" customHeight="1">
      <c r="A6" s="220"/>
      <c r="B6" s="194" t="s">
        <v>130</v>
      </c>
      <c r="C6" s="151"/>
      <c r="D6" s="151"/>
      <c r="E6" s="151"/>
      <c r="F6" s="151"/>
      <c r="G6" s="151"/>
      <c r="H6" s="151"/>
      <c r="I6" s="151"/>
      <c r="J6" s="151"/>
      <c r="Q6" s="44"/>
      <c r="R6" s="231"/>
      <c r="S6" s="38"/>
      <c r="T6" s="38"/>
      <c r="U6" s="38"/>
      <c r="V6" s="38"/>
      <c r="W6" s="38"/>
      <c r="X6" s="38"/>
      <c r="Y6" s="44"/>
    </row>
    <row r="7" spans="1:243" s="4" customFormat="1" ht="6" customHeight="1">
      <c r="A7" s="220"/>
      <c r="B7" s="151"/>
      <c r="C7" s="151"/>
      <c r="D7" s="151"/>
      <c r="E7" s="151"/>
      <c r="F7" s="151"/>
      <c r="G7" s="151"/>
      <c r="H7" s="151"/>
      <c r="I7" s="151"/>
      <c r="J7" s="151"/>
      <c r="Q7" s="44"/>
      <c r="R7" s="231"/>
      <c r="S7" s="181"/>
      <c r="T7" s="181"/>
      <c r="U7" s="181"/>
      <c r="V7" s="181"/>
      <c r="W7" s="181"/>
      <c r="X7" s="181"/>
      <c r="Y7" s="44"/>
    </row>
    <row r="8" spans="1:243" s="4" customFormat="1" ht="19.5" customHeight="1">
      <c r="A8" s="220"/>
      <c r="B8" s="5" t="s">
        <v>85</v>
      </c>
      <c r="C8" s="27"/>
      <c r="D8" s="7"/>
      <c r="E8" s="7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09"/>
      <c r="S8" s="255"/>
      <c r="T8" s="181"/>
      <c r="U8" s="181"/>
      <c r="V8" s="181"/>
      <c r="W8" s="181"/>
      <c r="X8" s="181"/>
      <c r="Y8" s="44"/>
    </row>
    <row r="9" spans="1:243" s="4" customFormat="1" ht="6.75" customHeight="1">
      <c r="A9" s="220"/>
      <c r="B9" s="183"/>
      <c r="C9" s="27"/>
      <c r="D9" s="7"/>
      <c r="E9" s="7"/>
      <c r="F9" s="185"/>
      <c r="G9" s="185"/>
      <c r="H9" s="185"/>
      <c r="I9" s="185"/>
      <c r="J9" s="185"/>
      <c r="K9" s="185"/>
      <c r="L9" s="185"/>
      <c r="M9" s="185"/>
      <c r="N9" s="185"/>
      <c r="O9" s="185"/>
      <c r="Q9" s="44"/>
      <c r="R9" s="231"/>
      <c r="S9" s="181"/>
      <c r="T9" s="181"/>
      <c r="U9" s="181"/>
      <c r="V9" s="181"/>
      <c r="W9" s="181"/>
      <c r="X9" s="181"/>
      <c r="Y9" s="44"/>
    </row>
    <row r="10" spans="1:243" s="4" customFormat="1" ht="19.5" customHeight="1">
      <c r="A10" s="220"/>
      <c r="B10" s="183" t="s">
        <v>0</v>
      </c>
      <c r="C10" s="151"/>
      <c r="D10" s="151"/>
      <c r="E10" s="387"/>
      <c r="F10" s="387"/>
      <c r="G10" s="387"/>
      <c r="H10" s="151"/>
      <c r="I10" s="151"/>
      <c r="J10" s="151"/>
      <c r="R10" s="209"/>
    </row>
    <row r="11" spans="1:243" s="28" customFormat="1" ht="6.75" customHeight="1">
      <c r="A11" s="219"/>
      <c r="B11" s="4"/>
      <c r="C11" s="44"/>
      <c r="D11" s="55"/>
      <c r="E11" s="55"/>
      <c r="F11" s="56"/>
      <c r="G11" s="56"/>
      <c r="H11" s="56"/>
      <c r="I11" s="56"/>
      <c r="J11" s="56"/>
      <c r="K11" s="56"/>
      <c r="L11" s="56"/>
      <c r="M11" s="55"/>
      <c r="N11" s="55"/>
      <c r="O11" s="56"/>
      <c r="P11" s="56"/>
      <c r="Q11" s="56"/>
      <c r="R11" s="209"/>
    </row>
    <row r="12" spans="1:243" s="2" customFormat="1" ht="5.25" customHeight="1">
      <c r="A12" s="156"/>
      <c r="B12" s="5"/>
      <c r="C12" s="6"/>
      <c r="D12" s="7"/>
      <c r="E12" s="7"/>
      <c r="F12" s="27"/>
      <c r="G12" s="27"/>
      <c r="H12" s="27"/>
      <c r="I12" s="27"/>
      <c r="J12" s="27"/>
      <c r="K12" s="27"/>
      <c r="L12" s="27"/>
      <c r="M12" s="26"/>
      <c r="N12" s="26"/>
      <c r="O12" s="26"/>
      <c r="P12" s="127"/>
      <c r="Q12" s="127"/>
      <c r="R12" s="219"/>
    </row>
    <row r="13" spans="1:243" s="4" customFormat="1" ht="19.5" customHeight="1">
      <c r="A13" s="219"/>
      <c r="B13" s="448" t="s">
        <v>79</v>
      </c>
      <c r="C13" s="449"/>
      <c r="D13" s="401" t="str">
        <f>IF(SUM(P16:P58:P65:P108)=0,"",SUM(P16:P58:P65:P108))</f>
        <v/>
      </c>
      <c r="E13" s="401"/>
      <c r="F13" s="401"/>
      <c r="G13" s="401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09"/>
    </row>
    <row r="14" spans="1:243" s="71" customFormat="1" ht="6.75" customHeight="1">
      <c r="A14" s="230"/>
      <c r="B14" s="11"/>
      <c r="C14" s="13"/>
      <c r="D14" s="13"/>
      <c r="E14" s="13"/>
      <c r="F14" s="1"/>
      <c r="G14" s="1"/>
      <c r="H14" s="1"/>
      <c r="I14" s="1"/>
      <c r="J14" s="1"/>
      <c r="K14" s="1"/>
      <c r="L14" s="1"/>
      <c r="M14" s="13"/>
      <c r="N14" s="13"/>
      <c r="O14" s="13"/>
      <c r="P14" s="1"/>
      <c r="Q14" s="60"/>
      <c r="R14" s="212"/>
      <c r="S14" s="84"/>
      <c r="T14" s="84"/>
      <c r="U14" s="84"/>
      <c r="V14" s="84"/>
      <c r="W14" s="84"/>
      <c r="X14" s="84"/>
    </row>
    <row r="15" spans="1:243" s="72" customFormat="1" ht="30.75" customHeight="1">
      <c r="A15" s="221"/>
      <c r="B15" s="442" t="s">
        <v>1</v>
      </c>
      <c r="C15" s="442"/>
      <c r="D15" s="178" t="s">
        <v>6</v>
      </c>
      <c r="E15" s="443" t="s">
        <v>7</v>
      </c>
      <c r="F15" s="444"/>
      <c r="G15" s="444"/>
      <c r="H15" s="444"/>
      <c r="I15" s="444"/>
      <c r="J15" s="444"/>
      <c r="K15" s="444"/>
      <c r="L15" s="444"/>
      <c r="M15" s="444"/>
      <c r="N15" s="445"/>
      <c r="O15" s="179" t="s">
        <v>3</v>
      </c>
      <c r="P15" s="254" t="s">
        <v>4</v>
      </c>
      <c r="Q15" s="178" t="s">
        <v>2</v>
      </c>
      <c r="R15" s="233"/>
      <c r="S15" s="78"/>
      <c r="T15" s="78"/>
      <c r="U15" s="78"/>
      <c r="V15" s="78"/>
      <c r="W15" s="78"/>
      <c r="X15" s="78"/>
    </row>
    <row r="16" spans="1:243" customFormat="1" ht="23.85" customHeight="1">
      <c r="A16" s="158"/>
      <c r="B16" s="446"/>
      <c r="C16" s="446"/>
      <c r="D16" s="125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186"/>
      <c r="P16" s="187" t="str">
        <f t="shared" ref="P16:P58" si="0">IF(O16*D16=0,"",O16*D16)</f>
        <v/>
      </c>
      <c r="Q16" s="42"/>
      <c r="R16" s="223"/>
      <c r="S16" s="4"/>
      <c r="T16" s="4"/>
      <c r="U16" s="4"/>
      <c r="V16" s="4"/>
      <c r="W16" s="4"/>
      <c r="X16" s="4"/>
      <c r="IH16" s="63"/>
      <c r="II16" s="16"/>
    </row>
    <row r="17" spans="1:243" customFormat="1" ht="23.85" customHeight="1">
      <c r="A17" s="158"/>
      <c r="B17" s="446"/>
      <c r="C17" s="446"/>
      <c r="D17" s="125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186"/>
      <c r="P17" s="187" t="str">
        <f t="shared" si="0"/>
        <v/>
      </c>
      <c r="Q17" s="42"/>
      <c r="R17" s="223"/>
      <c r="S17" s="4"/>
      <c r="T17" s="4"/>
      <c r="U17" s="4"/>
      <c r="V17" s="4"/>
      <c r="W17" s="4"/>
      <c r="X17" s="4"/>
      <c r="IH17" s="63"/>
      <c r="II17" s="16"/>
    </row>
    <row r="18" spans="1:243" customFormat="1" ht="23.85" customHeight="1">
      <c r="A18" s="158"/>
      <c r="B18" s="446"/>
      <c r="C18" s="446"/>
      <c r="D18" s="1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186"/>
      <c r="P18" s="187" t="str">
        <f t="shared" si="0"/>
        <v/>
      </c>
      <c r="Q18" s="42"/>
      <c r="R18" s="223"/>
      <c r="S18" s="4"/>
      <c r="T18" s="4"/>
      <c r="U18" s="4"/>
      <c r="V18" s="4"/>
      <c r="W18" s="4"/>
      <c r="X18" s="4"/>
      <c r="IH18" s="16"/>
      <c r="II18" s="16"/>
    </row>
    <row r="19" spans="1:243" customFormat="1" ht="23.85" customHeight="1">
      <c r="A19" s="158"/>
      <c r="B19" s="446"/>
      <c r="C19" s="446"/>
      <c r="D19" s="125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186"/>
      <c r="P19" s="187" t="str">
        <f t="shared" si="0"/>
        <v/>
      </c>
      <c r="Q19" s="42"/>
      <c r="R19" s="223"/>
      <c r="S19" s="4"/>
      <c r="T19" s="4"/>
      <c r="U19" s="4"/>
      <c r="V19" s="4"/>
      <c r="W19" s="4"/>
      <c r="X19" s="4"/>
      <c r="IH19" s="16"/>
      <c r="II19" s="16"/>
    </row>
    <row r="20" spans="1:243" customFormat="1" ht="23.85" customHeight="1">
      <c r="A20" s="158"/>
      <c r="B20" s="446"/>
      <c r="C20" s="446"/>
      <c r="D20" s="125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186"/>
      <c r="P20" s="187" t="str">
        <f t="shared" si="0"/>
        <v/>
      </c>
      <c r="Q20" s="42"/>
      <c r="R20" s="223"/>
      <c r="S20" s="4"/>
      <c r="T20" s="4"/>
      <c r="U20" s="4"/>
      <c r="V20" s="4"/>
      <c r="W20" s="4"/>
      <c r="X20" s="4"/>
    </row>
    <row r="21" spans="1:243" customFormat="1" ht="23.85" customHeight="1">
      <c r="A21" s="158"/>
      <c r="B21" s="446"/>
      <c r="C21" s="446"/>
      <c r="D21" s="125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186"/>
      <c r="P21" s="187" t="str">
        <f t="shared" si="0"/>
        <v/>
      </c>
      <c r="Q21" s="42"/>
      <c r="R21" s="223"/>
      <c r="S21" s="4"/>
      <c r="T21" s="4"/>
      <c r="U21" s="4"/>
      <c r="V21" s="4"/>
      <c r="W21" s="4"/>
      <c r="X21" s="4"/>
    </row>
    <row r="22" spans="1:243" customFormat="1" ht="23.85" customHeight="1">
      <c r="A22" s="158"/>
      <c r="B22" s="446"/>
      <c r="C22" s="446"/>
      <c r="D22" s="125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186"/>
      <c r="P22" s="187" t="str">
        <f t="shared" si="0"/>
        <v/>
      </c>
      <c r="Q22" s="42"/>
      <c r="R22" s="223"/>
      <c r="S22" s="4"/>
      <c r="T22" s="4"/>
      <c r="U22" s="4"/>
      <c r="V22" s="4"/>
      <c r="W22" s="4"/>
      <c r="X22" s="4"/>
    </row>
    <row r="23" spans="1:243" customFormat="1" ht="23.85" customHeight="1">
      <c r="A23" s="158"/>
      <c r="B23" s="446"/>
      <c r="C23" s="446"/>
      <c r="D23" s="125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186"/>
      <c r="P23" s="187" t="str">
        <f t="shared" si="0"/>
        <v/>
      </c>
      <c r="Q23" s="42"/>
      <c r="R23" s="223"/>
      <c r="S23" s="4"/>
      <c r="T23" s="4"/>
      <c r="U23" s="4"/>
      <c r="V23" s="4"/>
      <c r="W23" s="4"/>
      <c r="X23" s="4"/>
    </row>
    <row r="24" spans="1:243" customFormat="1" ht="23.85" customHeight="1">
      <c r="A24" s="158"/>
      <c r="B24" s="446"/>
      <c r="C24" s="446"/>
      <c r="D24" s="125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186"/>
      <c r="P24" s="187" t="str">
        <f t="shared" si="0"/>
        <v/>
      </c>
      <c r="Q24" s="42"/>
      <c r="R24" s="223"/>
      <c r="S24" s="4"/>
      <c r="T24" s="4"/>
      <c r="U24" s="4"/>
      <c r="V24" s="4"/>
      <c r="W24" s="4"/>
      <c r="X24" s="4"/>
    </row>
    <row r="25" spans="1:243" customFormat="1" ht="23.85" customHeight="1">
      <c r="A25" s="158"/>
      <c r="B25" s="446"/>
      <c r="C25" s="446"/>
      <c r="D25" s="125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186"/>
      <c r="P25" s="187" t="str">
        <f t="shared" si="0"/>
        <v/>
      </c>
      <c r="Q25" s="42"/>
      <c r="R25" s="223"/>
      <c r="S25" s="4"/>
      <c r="T25" s="4"/>
      <c r="U25" s="4"/>
      <c r="V25" s="4"/>
      <c r="W25" s="4"/>
      <c r="X25" s="4"/>
    </row>
    <row r="26" spans="1:243" customFormat="1" ht="23.85" customHeight="1">
      <c r="A26" s="158"/>
      <c r="B26" s="446"/>
      <c r="C26" s="446"/>
      <c r="D26" s="125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186"/>
      <c r="P26" s="187" t="str">
        <f t="shared" si="0"/>
        <v/>
      </c>
      <c r="Q26" s="42"/>
      <c r="R26" s="223"/>
      <c r="S26" s="4"/>
      <c r="T26" s="4"/>
      <c r="U26" s="4"/>
      <c r="V26" s="4"/>
      <c r="W26" s="4"/>
      <c r="X26" s="4"/>
    </row>
    <row r="27" spans="1:243" customFormat="1" ht="23.85" customHeight="1">
      <c r="A27" s="158"/>
      <c r="B27" s="446"/>
      <c r="C27" s="446"/>
      <c r="D27" s="125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186"/>
      <c r="P27" s="187" t="str">
        <f t="shared" si="0"/>
        <v/>
      </c>
      <c r="Q27" s="42"/>
      <c r="R27" s="223"/>
      <c r="S27" s="4"/>
      <c r="T27" s="4"/>
      <c r="U27" s="4"/>
      <c r="V27" s="4"/>
      <c r="W27" s="4"/>
      <c r="X27" s="4"/>
    </row>
    <row r="28" spans="1:243" s="172" customFormat="1" ht="23.85" customHeight="1">
      <c r="A28" s="158"/>
      <c r="B28" s="446"/>
      <c r="C28" s="446"/>
      <c r="D28" s="125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186"/>
      <c r="P28" s="187" t="str">
        <f t="shared" si="0"/>
        <v/>
      </c>
      <c r="Q28" s="42"/>
      <c r="R28" s="223"/>
      <c r="S28" s="4"/>
      <c r="T28" s="4"/>
      <c r="U28" s="4"/>
      <c r="V28" s="4"/>
      <c r="W28" s="4"/>
      <c r="X28" s="4"/>
      <c r="IH28" s="63"/>
      <c r="II28" s="16"/>
    </row>
    <row r="29" spans="1:243" s="172" customFormat="1" ht="23.85" customHeight="1">
      <c r="A29" s="158"/>
      <c r="B29" s="446"/>
      <c r="C29" s="446"/>
      <c r="D29" s="125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186"/>
      <c r="P29" s="187" t="str">
        <f t="shared" ref="P29:P39" si="1">IF(O29*D29=0,"",O29*D29)</f>
        <v/>
      </c>
      <c r="Q29" s="42"/>
      <c r="R29" s="223"/>
      <c r="S29" s="4"/>
      <c r="T29" s="4"/>
      <c r="U29" s="4"/>
      <c r="V29" s="4"/>
      <c r="W29" s="4"/>
      <c r="X29" s="4"/>
      <c r="IH29" s="63"/>
      <c r="II29" s="16"/>
    </row>
    <row r="30" spans="1:243" s="172" customFormat="1" ht="23.85" customHeight="1">
      <c r="A30" s="158"/>
      <c r="B30" s="446"/>
      <c r="C30" s="446"/>
      <c r="D30" s="125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186"/>
      <c r="P30" s="187" t="str">
        <f t="shared" si="1"/>
        <v/>
      </c>
      <c r="Q30" s="42"/>
      <c r="R30" s="223"/>
      <c r="S30" s="4"/>
      <c r="T30" s="4"/>
      <c r="U30" s="4"/>
      <c r="V30" s="4"/>
      <c r="W30" s="4"/>
      <c r="X30" s="4"/>
      <c r="IH30" s="16"/>
      <c r="II30" s="16"/>
    </row>
    <row r="31" spans="1:243" s="172" customFormat="1" ht="23.85" customHeight="1">
      <c r="A31" s="158"/>
      <c r="B31" s="446"/>
      <c r="C31" s="446"/>
      <c r="D31" s="125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186"/>
      <c r="P31" s="187" t="str">
        <f t="shared" si="1"/>
        <v/>
      </c>
      <c r="Q31" s="42"/>
      <c r="R31" s="223"/>
      <c r="S31" s="4"/>
      <c r="T31" s="4"/>
      <c r="U31" s="4"/>
      <c r="V31" s="4"/>
      <c r="W31" s="4"/>
      <c r="X31" s="4"/>
      <c r="IH31" s="16"/>
      <c r="II31" s="16"/>
    </row>
    <row r="32" spans="1:243" s="172" customFormat="1" ht="23.85" customHeight="1">
      <c r="A32" s="158"/>
      <c r="B32" s="446"/>
      <c r="C32" s="446"/>
      <c r="D32" s="125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186"/>
      <c r="P32" s="187" t="str">
        <f t="shared" si="1"/>
        <v/>
      </c>
      <c r="Q32" s="42"/>
      <c r="R32" s="223"/>
      <c r="S32" s="4"/>
      <c r="T32" s="4"/>
      <c r="U32" s="4"/>
      <c r="V32" s="4"/>
      <c r="W32" s="4"/>
      <c r="X32" s="4"/>
    </row>
    <row r="33" spans="1:243" s="172" customFormat="1" ht="23.85" customHeight="1">
      <c r="A33" s="158"/>
      <c r="B33" s="446"/>
      <c r="C33" s="446"/>
      <c r="D33" s="125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186"/>
      <c r="P33" s="187" t="str">
        <f t="shared" si="1"/>
        <v/>
      </c>
      <c r="Q33" s="42"/>
      <c r="R33" s="223"/>
      <c r="S33" s="4"/>
      <c r="T33" s="4"/>
      <c r="U33" s="4"/>
      <c r="V33" s="4"/>
      <c r="W33" s="4"/>
      <c r="X33" s="4"/>
    </row>
    <row r="34" spans="1:243" s="172" customFormat="1" ht="23.85" customHeight="1">
      <c r="A34" s="158"/>
      <c r="B34" s="446"/>
      <c r="C34" s="446"/>
      <c r="D34" s="125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186"/>
      <c r="P34" s="187" t="str">
        <f t="shared" si="1"/>
        <v/>
      </c>
      <c r="Q34" s="42"/>
      <c r="R34" s="223"/>
      <c r="S34" s="4"/>
      <c r="T34" s="4"/>
      <c r="U34" s="4"/>
      <c r="V34" s="4"/>
      <c r="W34" s="4"/>
      <c r="X34" s="4"/>
    </row>
    <row r="35" spans="1:243" s="172" customFormat="1" ht="23.85" customHeight="1">
      <c r="A35" s="158"/>
      <c r="B35" s="446"/>
      <c r="C35" s="446"/>
      <c r="D35" s="125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186"/>
      <c r="P35" s="187" t="str">
        <f t="shared" si="1"/>
        <v/>
      </c>
      <c r="Q35" s="42"/>
      <c r="R35" s="223"/>
      <c r="S35" s="4"/>
      <c r="T35" s="4"/>
      <c r="U35" s="4"/>
      <c r="V35" s="4"/>
      <c r="W35" s="4"/>
      <c r="X35" s="4"/>
    </row>
    <row r="36" spans="1:243" s="172" customFormat="1" ht="23.85" customHeight="1">
      <c r="A36" s="158"/>
      <c r="B36" s="446"/>
      <c r="C36" s="446"/>
      <c r="D36" s="125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186"/>
      <c r="P36" s="187" t="str">
        <f t="shared" si="1"/>
        <v/>
      </c>
      <c r="Q36" s="42"/>
      <c r="R36" s="223"/>
      <c r="S36" s="4"/>
      <c r="T36" s="4"/>
      <c r="U36" s="4"/>
      <c r="V36" s="4"/>
      <c r="W36" s="4"/>
      <c r="X36" s="4"/>
    </row>
    <row r="37" spans="1:243" s="172" customFormat="1" ht="23.85" customHeight="1">
      <c r="A37" s="158"/>
      <c r="B37" s="446"/>
      <c r="C37" s="446"/>
      <c r="D37" s="125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186"/>
      <c r="P37" s="187" t="str">
        <f t="shared" si="1"/>
        <v/>
      </c>
      <c r="Q37" s="42"/>
      <c r="R37" s="223"/>
      <c r="S37" s="4"/>
      <c r="T37" s="4"/>
      <c r="U37" s="4"/>
      <c r="V37" s="4"/>
      <c r="W37" s="4"/>
      <c r="X37" s="4"/>
    </row>
    <row r="38" spans="1:243" s="172" customFormat="1" ht="23.85" customHeight="1">
      <c r="A38" s="158"/>
      <c r="B38" s="446"/>
      <c r="C38" s="446"/>
      <c r="D38" s="125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186"/>
      <c r="P38" s="187" t="str">
        <f t="shared" si="1"/>
        <v/>
      </c>
      <c r="Q38" s="42"/>
      <c r="R38" s="223"/>
      <c r="S38" s="4"/>
      <c r="T38" s="4"/>
      <c r="U38" s="4"/>
      <c r="V38" s="4"/>
      <c r="W38" s="4"/>
      <c r="X38" s="4"/>
    </row>
    <row r="39" spans="1:243" s="172" customFormat="1" ht="23.85" customHeight="1">
      <c r="A39" s="158"/>
      <c r="B39" s="446"/>
      <c r="C39" s="446"/>
      <c r="D39" s="125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186"/>
      <c r="P39" s="187" t="str">
        <f t="shared" si="1"/>
        <v/>
      </c>
      <c r="Q39" s="42"/>
      <c r="R39" s="223"/>
      <c r="S39" s="4"/>
      <c r="T39" s="4"/>
      <c r="U39" s="4"/>
      <c r="V39" s="4"/>
      <c r="W39" s="4"/>
      <c r="X39" s="4"/>
    </row>
    <row r="40" spans="1:243" s="172" customFormat="1" ht="23.85" customHeight="1">
      <c r="A40" s="158"/>
      <c r="B40" s="446"/>
      <c r="C40" s="446"/>
      <c r="D40" s="125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186"/>
      <c r="P40" s="187" t="str">
        <f>IF(O40*D40=0,"",O40*D40)</f>
        <v/>
      </c>
      <c r="Q40" s="42"/>
      <c r="R40" s="223"/>
      <c r="S40" s="4"/>
      <c r="T40" s="4"/>
      <c r="U40" s="4"/>
      <c r="V40" s="4"/>
      <c r="W40" s="4"/>
      <c r="X40" s="4"/>
      <c r="IH40" s="63"/>
      <c r="II40" s="16"/>
    </row>
    <row r="41" spans="1:243" s="172" customFormat="1" ht="23.85" customHeight="1">
      <c r="A41" s="158"/>
      <c r="B41" s="446"/>
      <c r="C41" s="446"/>
      <c r="D41" s="125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186"/>
      <c r="P41" s="187" t="str">
        <f t="shared" ref="P41:P51" si="2">IF(O41*D41=0,"",O41*D41)</f>
        <v/>
      </c>
      <c r="Q41" s="42"/>
      <c r="R41" s="223"/>
      <c r="S41" s="4"/>
      <c r="T41" s="4"/>
      <c r="U41" s="4"/>
      <c r="V41" s="4"/>
      <c r="W41" s="4"/>
      <c r="X41" s="4"/>
      <c r="IH41" s="63"/>
      <c r="II41" s="16"/>
    </row>
    <row r="42" spans="1:243" s="172" customFormat="1" ht="23.85" customHeight="1">
      <c r="A42" s="158"/>
      <c r="B42" s="446"/>
      <c r="C42" s="446"/>
      <c r="D42" s="125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186"/>
      <c r="P42" s="187" t="str">
        <f t="shared" si="2"/>
        <v/>
      </c>
      <c r="Q42" s="42"/>
      <c r="R42" s="223"/>
      <c r="S42" s="4"/>
      <c r="T42" s="4"/>
      <c r="U42" s="4"/>
      <c r="V42" s="4"/>
      <c r="W42" s="4"/>
      <c r="X42" s="4"/>
      <c r="IH42" s="16"/>
      <c r="II42" s="16"/>
    </row>
    <row r="43" spans="1:243" s="172" customFormat="1" ht="23.85" customHeight="1">
      <c r="A43" s="158"/>
      <c r="B43" s="446"/>
      <c r="C43" s="446"/>
      <c r="D43" s="125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186"/>
      <c r="P43" s="187" t="str">
        <f t="shared" si="2"/>
        <v/>
      </c>
      <c r="Q43" s="42"/>
      <c r="R43" s="223"/>
      <c r="S43" s="4"/>
      <c r="T43" s="4"/>
      <c r="U43" s="4"/>
      <c r="V43" s="4"/>
      <c r="W43" s="4"/>
      <c r="X43" s="4"/>
      <c r="IH43" s="16"/>
      <c r="II43" s="16"/>
    </row>
    <row r="44" spans="1:243" s="172" customFormat="1" ht="23.85" customHeight="1">
      <c r="A44" s="158"/>
      <c r="B44" s="446"/>
      <c r="C44" s="446"/>
      <c r="D44" s="125"/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186"/>
      <c r="P44" s="187" t="str">
        <f t="shared" si="2"/>
        <v/>
      </c>
      <c r="Q44" s="42"/>
      <c r="R44" s="223"/>
      <c r="S44" s="4"/>
      <c r="T44" s="4"/>
      <c r="U44" s="4"/>
      <c r="V44" s="4"/>
      <c r="W44" s="4"/>
      <c r="X44" s="4"/>
    </row>
    <row r="45" spans="1:243" s="172" customFormat="1" ht="23.85" customHeight="1">
      <c r="A45" s="158"/>
      <c r="B45" s="446"/>
      <c r="C45" s="446"/>
      <c r="D45" s="125"/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186"/>
      <c r="P45" s="187" t="str">
        <f t="shared" si="2"/>
        <v/>
      </c>
      <c r="Q45" s="42"/>
      <c r="R45" s="223"/>
      <c r="S45" s="4"/>
      <c r="T45" s="4"/>
      <c r="U45" s="4"/>
      <c r="V45" s="4"/>
      <c r="W45" s="4"/>
      <c r="X45" s="4"/>
    </row>
    <row r="46" spans="1:243" s="172" customFormat="1" ht="23.85" customHeight="1">
      <c r="A46" s="158"/>
      <c r="B46" s="446"/>
      <c r="C46" s="446"/>
      <c r="D46" s="125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186"/>
      <c r="P46" s="187" t="str">
        <f t="shared" si="2"/>
        <v/>
      </c>
      <c r="Q46" s="42"/>
      <c r="R46" s="223"/>
      <c r="S46" s="4"/>
      <c r="T46" s="4"/>
      <c r="U46" s="4"/>
      <c r="V46" s="4"/>
      <c r="W46" s="4"/>
      <c r="X46" s="4"/>
    </row>
    <row r="47" spans="1:243" s="172" customFormat="1" ht="23.85" customHeight="1">
      <c r="A47" s="158"/>
      <c r="B47" s="446"/>
      <c r="C47" s="446"/>
      <c r="D47" s="125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186"/>
      <c r="P47" s="187" t="str">
        <f t="shared" si="2"/>
        <v/>
      </c>
      <c r="Q47" s="42"/>
      <c r="R47" s="223"/>
      <c r="S47" s="4"/>
      <c r="T47" s="4"/>
      <c r="U47" s="4"/>
      <c r="V47" s="4"/>
      <c r="W47" s="4"/>
      <c r="X47" s="4"/>
    </row>
    <row r="48" spans="1:243" s="172" customFormat="1" ht="23.85" customHeight="1">
      <c r="A48" s="158"/>
      <c r="B48" s="446"/>
      <c r="C48" s="446"/>
      <c r="D48" s="125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186"/>
      <c r="P48" s="187" t="str">
        <f t="shared" si="2"/>
        <v/>
      </c>
      <c r="Q48" s="42"/>
      <c r="R48" s="223"/>
      <c r="S48" s="4"/>
      <c r="T48" s="4"/>
      <c r="U48" s="4"/>
      <c r="V48" s="4"/>
      <c r="W48" s="4"/>
      <c r="X48" s="4"/>
    </row>
    <row r="49" spans="1:24" s="172" customFormat="1" ht="23.85" customHeight="1">
      <c r="A49" s="158"/>
      <c r="B49" s="446"/>
      <c r="C49" s="446"/>
      <c r="D49" s="125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186"/>
      <c r="P49" s="187" t="str">
        <f t="shared" si="2"/>
        <v/>
      </c>
      <c r="Q49" s="42"/>
      <c r="R49" s="223"/>
      <c r="S49" s="4"/>
      <c r="T49" s="4"/>
      <c r="U49" s="4"/>
      <c r="V49" s="4"/>
      <c r="W49" s="4"/>
      <c r="X49" s="4"/>
    </row>
    <row r="50" spans="1:24" s="172" customFormat="1" ht="23.85" customHeight="1">
      <c r="A50" s="158"/>
      <c r="B50" s="446"/>
      <c r="C50" s="446"/>
      <c r="D50" s="125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186"/>
      <c r="P50" s="187" t="str">
        <f t="shared" si="2"/>
        <v/>
      </c>
      <c r="Q50" s="42"/>
      <c r="R50" s="223"/>
      <c r="S50" s="4"/>
      <c r="T50" s="4"/>
      <c r="U50" s="4"/>
      <c r="V50" s="4"/>
      <c r="W50" s="4"/>
      <c r="X50" s="4"/>
    </row>
    <row r="51" spans="1:24" s="172" customFormat="1" ht="23.85" customHeight="1">
      <c r="A51" s="158"/>
      <c r="B51" s="446"/>
      <c r="C51" s="446"/>
      <c r="D51" s="125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186"/>
      <c r="P51" s="187" t="str">
        <f t="shared" si="2"/>
        <v/>
      </c>
      <c r="Q51" s="42"/>
      <c r="R51" s="223"/>
      <c r="S51" s="4"/>
      <c r="T51" s="4"/>
      <c r="U51" s="4"/>
      <c r="V51" s="4"/>
      <c r="W51" s="4"/>
      <c r="X51" s="4"/>
    </row>
    <row r="52" spans="1:24" customFormat="1" ht="23.85" customHeight="1">
      <c r="A52" s="158"/>
      <c r="B52" s="446"/>
      <c r="C52" s="446"/>
      <c r="D52" s="125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186"/>
      <c r="P52" s="187" t="str">
        <f t="shared" ref="P52:P58" si="3">IF(O52*D52=0,"",O52*D52)</f>
        <v/>
      </c>
      <c r="Q52" s="42"/>
      <c r="R52" s="223"/>
      <c r="S52" s="4"/>
      <c r="T52" s="4"/>
      <c r="U52" s="4"/>
      <c r="V52" s="4"/>
      <c r="W52" s="4"/>
      <c r="X52" s="4"/>
    </row>
    <row r="53" spans="1:24" customFormat="1" ht="23.85" customHeight="1">
      <c r="A53" s="158"/>
      <c r="B53" s="446"/>
      <c r="C53" s="446"/>
      <c r="D53" s="125"/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186"/>
      <c r="P53" s="187" t="str">
        <f t="shared" si="3"/>
        <v/>
      </c>
      <c r="Q53" s="42"/>
      <c r="R53" s="223"/>
      <c r="S53" s="4"/>
      <c r="T53" s="4"/>
      <c r="U53" s="4"/>
      <c r="V53" s="4"/>
      <c r="W53" s="4"/>
      <c r="X53" s="4"/>
    </row>
    <row r="54" spans="1:24" customFormat="1" ht="23.85" customHeight="1">
      <c r="A54" s="158"/>
      <c r="B54" s="446"/>
      <c r="C54" s="446"/>
      <c r="D54" s="125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186"/>
      <c r="P54" s="187" t="str">
        <f t="shared" si="3"/>
        <v/>
      </c>
      <c r="Q54" s="42"/>
      <c r="R54" s="223"/>
      <c r="S54" s="4"/>
      <c r="T54" s="4"/>
      <c r="U54" s="4"/>
      <c r="V54" s="4"/>
      <c r="W54" s="4"/>
      <c r="X54" s="4"/>
    </row>
    <row r="55" spans="1:24" customFormat="1" ht="23.85" customHeight="1">
      <c r="A55" s="158"/>
      <c r="B55" s="446"/>
      <c r="C55" s="446"/>
      <c r="D55" s="125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186"/>
      <c r="P55" s="187" t="str">
        <f t="shared" si="3"/>
        <v/>
      </c>
      <c r="Q55" s="42"/>
      <c r="R55" s="223"/>
      <c r="S55" s="4"/>
      <c r="T55" s="4"/>
      <c r="U55" s="4"/>
      <c r="V55" s="4"/>
      <c r="W55" s="4"/>
      <c r="X55" s="4"/>
    </row>
    <row r="56" spans="1:24" customFormat="1" ht="23.85" customHeight="1">
      <c r="A56" s="158"/>
      <c r="B56" s="446"/>
      <c r="C56" s="446"/>
      <c r="D56" s="125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186"/>
      <c r="P56" s="187" t="str">
        <f t="shared" si="3"/>
        <v/>
      </c>
      <c r="Q56" s="42"/>
      <c r="R56" s="223"/>
      <c r="S56" s="4"/>
      <c r="T56" s="4"/>
      <c r="U56" s="4"/>
      <c r="V56" s="4"/>
      <c r="W56" s="4"/>
      <c r="X56" s="4"/>
    </row>
    <row r="57" spans="1:24" customFormat="1" ht="23.85" customHeight="1">
      <c r="A57" s="158"/>
      <c r="B57" s="446"/>
      <c r="C57" s="446"/>
      <c r="D57" s="125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186"/>
      <c r="P57" s="187" t="str">
        <f t="shared" si="3"/>
        <v/>
      </c>
      <c r="Q57" s="42"/>
      <c r="R57" s="223"/>
      <c r="S57" s="4"/>
      <c r="T57" s="4"/>
      <c r="U57" s="4"/>
      <c r="V57" s="4"/>
      <c r="W57" s="4"/>
      <c r="X57" s="4"/>
    </row>
    <row r="58" spans="1:24" customFormat="1" ht="23.85" customHeight="1">
      <c r="A58" s="158"/>
      <c r="B58" s="446"/>
      <c r="C58" s="446"/>
      <c r="D58" s="125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186"/>
      <c r="P58" s="187" t="str">
        <f t="shared" si="3"/>
        <v/>
      </c>
      <c r="Q58" s="42"/>
      <c r="R58" s="223"/>
      <c r="S58" s="4"/>
      <c r="T58" s="4"/>
      <c r="U58" s="4"/>
      <c r="V58" s="4"/>
      <c r="W58" s="4"/>
      <c r="X58" s="4"/>
    </row>
    <row r="59" spans="1:24" s="86" customFormat="1" ht="6" customHeight="1">
      <c r="A59" s="217"/>
      <c r="B59" s="17"/>
      <c r="C59" s="13"/>
      <c r="D59" s="13"/>
      <c r="E59" s="13"/>
      <c r="F59" s="1"/>
      <c r="G59" s="1"/>
      <c r="H59" s="1"/>
      <c r="I59" s="1"/>
      <c r="J59" s="1"/>
      <c r="K59" s="1"/>
      <c r="L59" s="1"/>
      <c r="M59" s="13"/>
      <c r="N59" s="13"/>
      <c r="O59" s="13"/>
      <c r="P59" s="18"/>
      <c r="Q59"/>
      <c r="R59" s="224"/>
      <c r="S59" s="57"/>
      <c r="T59" s="57"/>
      <c r="U59" s="57"/>
      <c r="V59" s="57"/>
      <c r="W59" s="57"/>
      <c r="X59" s="57"/>
    </row>
    <row r="60" spans="1:24" s="72" customFormat="1" ht="21.75" customHeight="1">
      <c r="A60" s="221"/>
      <c r="B60" s="455" t="s">
        <v>44</v>
      </c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244"/>
      <c r="S60" s="93"/>
      <c r="T60" s="93"/>
      <c r="U60" s="93"/>
      <c r="V60" s="94"/>
      <c r="W60" s="32"/>
      <c r="X60" s="78"/>
    </row>
    <row r="61" spans="1:24" customFormat="1" ht="12.75" customHeight="1">
      <c r="A61" s="217"/>
      <c r="B61" s="454" t="str">
        <f>'6-STE'!B61</f>
        <v>FAPESP, ABRIL DE 2014</v>
      </c>
      <c r="C61" s="454"/>
      <c r="D61" s="454"/>
      <c r="E61" s="454"/>
      <c r="F61" s="19"/>
      <c r="G61" s="19"/>
      <c r="H61" s="19"/>
      <c r="I61" s="19"/>
      <c r="J61" s="19"/>
      <c r="K61" s="19"/>
      <c r="L61" s="19"/>
      <c r="M61" s="3"/>
      <c r="N61" s="3"/>
      <c r="O61" s="3"/>
      <c r="Q61" s="72">
        <v>1</v>
      </c>
      <c r="R61" s="223"/>
      <c r="S61" s="28"/>
      <c r="T61" s="28"/>
      <c r="U61" s="28"/>
      <c r="V61" s="28"/>
      <c r="W61" s="28"/>
      <c r="X61" s="4"/>
    </row>
    <row r="62" spans="1:24" s="172" customFormat="1" ht="12.75" customHeight="1">
      <c r="A62" s="217"/>
      <c r="B62" s="97"/>
      <c r="C62" s="97"/>
      <c r="D62" s="97"/>
      <c r="E62" s="97"/>
      <c r="F62" s="193"/>
      <c r="G62" s="193"/>
      <c r="H62" s="193"/>
      <c r="I62" s="193"/>
      <c r="J62" s="193"/>
      <c r="K62" s="193"/>
      <c r="L62" s="193"/>
      <c r="M62" s="3"/>
      <c r="N62" s="3"/>
      <c r="O62" s="3"/>
      <c r="R62" s="223"/>
      <c r="S62" s="28"/>
      <c r="T62" s="28"/>
      <c r="U62" s="28"/>
      <c r="V62" s="28"/>
      <c r="W62" s="28"/>
      <c r="X62" s="4"/>
    </row>
    <row r="63" spans="1:24" customFormat="1" ht="18">
      <c r="A63" s="225"/>
      <c r="B63" s="194" t="str">
        <f>B6</f>
        <v>7- DESPESAS DE TRANSPORTE</v>
      </c>
      <c r="C63" s="95"/>
      <c r="D63" s="95"/>
      <c r="E63" s="95"/>
      <c r="F63" s="36"/>
      <c r="G63" s="36"/>
      <c r="H63" s="36"/>
      <c r="I63" s="36"/>
      <c r="J63" s="36"/>
      <c r="K63" s="36"/>
      <c r="L63" s="36"/>
      <c r="M63" s="95"/>
      <c r="N63" s="95"/>
      <c r="O63" s="95"/>
      <c r="R63" s="209"/>
      <c r="S63" s="4"/>
      <c r="T63" s="4"/>
      <c r="U63" s="4"/>
      <c r="V63" s="4"/>
      <c r="W63" s="4"/>
      <c r="X63" s="4"/>
    </row>
    <row r="64" spans="1:24" s="72" customFormat="1" ht="30.75" customHeight="1">
      <c r="A64" s="221"/>
      <c r="B64" s="442" t="s">
        <v>1</v>
      </c>
      <c r="C64" s="453"/>
      <c r="D64" s="178" t="s">
        <v>6</v>
      </c>
      <c r="E64" s="443" t="s">
        <v>7</v>
      </c>
      <c r="F64" s="444"/>
      <c r="G64" s="444"/>
      <c r="H64" s="444"/>
      <c r="I64" s="444"/>
      <c r="J64" s="444"/>
      <c r="K64" s="444"/>
      <c r="L64" s="444"/>
      <c r="M64" s="444"/>
      <c r="N64" s="445"/>
      <c r="O64" s="179" t="s">
        <v>3</v>
      </c>
      <c r="P64" s="254" t="s">
        <v>4</v>
      </c>
      <c r="Q64" s="178" t="s">
        <v>2</v>
      </c>
      <c r="R64" s="233"/>
      <c r="S64" s="78"/>
      <c r="T64" s="78"/>
      <c r="U64" s="78"/>
      <c r="V64" s="78"/>
      <c r="W64" s="78"/>
      <c r="X64" s="78"/>
    </row>
    <row r="65" spans="1:243" customFormat="1" ht="23.85" customHeight="1">
      <c r="A65" s="158"/>
      <c r="B65" s="446"/>
      <c r="C65" s="446"/>
      <c r="D65" s="125"/>
      <c r="E65" s="447"/>
      <c r="F65" s="447"/>
      <c r="G65" s="447"/>
      <c r="H65" s="447"/>
      <c r="I65" s="447"/>
      <c r="J65" s="447"/>
      <c r="K65" s="447"/>
      <c r="L65" s="447"/>
      <c r="M65" s="447"/>
      <c r="N65" s="447"/>
      <c r="O65" s="186"/>
      <c r="P65" s="187" t="str">
        <f>IF(O65*D65=0,"",O65*D65)</f>
        <v/>
      </c>
      <c r="Q65" s="42"/>
      <c r="R65" s="223"/>
      <c r="S65" s="4"/>
      <c r="T65" s="4"/>
      <c r="U65" s="4"/>
      <c r="V65" s="4"/>
      <c r="W65" s="4"/>
      <c r="X65" s="4"/>
      <c r="IH65" s="63"/>
      <c r="II65" s="16"/>
    </row>
    <row r="66" spans="1:243" customFormat="1" ht="23.85" customHeight="1">
      <c r="A66" s="158"/>
      <c r="B66" s="446"/>
      <c r="C66" s="446"/>
      <c r="D66" s="12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186"/>
      <c r="P66" s="187" t="str">
        <f t="shared" ref="P66:P86" si="4">IF(O66*D66=0,"",O66*D66)</f>
        <v/>
      </c>
      <c r="Q66" s="42"/>
      <c r="R66" s="223"/>
      <c r="S66" s="4"/>
      <c r="T66" s="4"/>
      <c r="U66" s="4"/>
      <c r="V66" s="4"/>
      <c r="W66" s="4"/>
      <c r="X66" s="4"/>
      <c r="IH66" s="16"/>
      <c r="II66" s="16"/>
    </row>
    <row r="67" spans="1:243" customFormat="1" ht="23.85" customHeight="1">
      <c r="A67" s="158"/>
      <c r="B67" s="446"/>
      <c r="C67" s="446"/>
      <c r="D67" s="125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186"/>
      <c r="P67" s="187" t="str">
        <f t="shared" si="4"/>
        <v/>
      </c>
      <c r="Q67" s="42"/>
      <c r="R67" s="223"/>
      <c r="S67" s="4"/>
      <c r="T67" s="4"/>
      <c r="U67" s="4"/>
      <c r="V67" s="4"/>
      <c r="W67" s="4"/>
      <c r="X67" s="4"/>
    </row>
    <row r="68" spans="1:243" customFormat="1" ht="23.85" customHeight="1">
      <c r="A68" s="158"/>
      <c r="B68" s="446"/>
      <c r="C68" s="446"/>
      <c r="D68" s="125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186"/>
      <c r="P68" s="187" t="str">
        <f t="shared" si="4"/>
        <v/>
      </c>
      <c r="Q68" s="42"/>
      <c r="R68" s="223"/>
      <c r="S68" s="4"/>
      <c r="T68" s="4"/>
      <c r="U68" s="4"/>
      <c r="V68" s="4"/>
      <c r="W68" s="4"/>
      <c r="X68" s="4"/>
    </row>
    <row r="69" spans="1:243" customFormat="1" ht="23.85" customHeight="1">
      <c r="A69" s="158"/>
      <c r="B69" s="446"/>
      <c r="C69" s="446"/>
      <c r="D69" s="125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186"/>
      <c r="P69" s="187" t="str">
        <f t="shared" si="4"/>
        <v/>
      </c>
      <c r="Q69" s="42"/>
      <c r="R69" s="223"/>
      <c r="S69" s="4"/>
      <c r="T69" s="4"/>
      <c r="U69" s="4"/>
      <c r="V69" s="4"/>
      <c r="W69" s="4"/>
      <c r="X69" s="4"/>
    </row>
    <row r="70" spans="1:243" customFormat="1" ht="23.85" customHeight="1">
      <c r="A70" s="158"/>
      <c r="B70" s="446"/>
      <c r="C70" s="446"/>
      <c r="D70" s="125"/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186"/>
      <c r="P70" s="187" t="str">
        <f t="shared" si="4"/>
        <v/>
      </c>
      <c r="Q70" s="42"/>
      <c r="R70" s="223"/>
      <c r="S70" s="4"/>
      <c r="T70" s="4"/>
      <c r="U70" s="4"/>
      <c r="V70" s="4"/>
      <c r="W70" s="4"/>
      <c r="X70" s="4"/>
    </row>
    <row r="71" spans="1:243" customFormat="1" ht="23.85" customHeight="1">
      <c r="A71" s="158"/>
      <c r="B71" s="446"/>
      <c r="C71" s="446"/>
      <c r="D71" s="12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186"/>
      <c r="P71" s="187" t="str">
        <f t="shared" si="4"/>
        <v/>
      </c>
      <c r="Q71" s="42"/>
      <c r="R71" s="223"/>
      <c r="S71" s="4"/>
      <c r="T71" s="4"/>
      <c r="U71" s="4"/>
      <c r="V71" s="4"/>
      <c r="W71" s="4"/>
      <c r="X71" s="4"/>
    </row>
    <row r="72" spans="1:243" customFormat="1" ht="23.85" customHeight="1">
      <c r="A72" s="158"/>
      <c r="B72" s="446"/>
      <c r="C72" s="446"/>
      <c r="D72" s="12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186"/>
      <c r="P72" s="187" t="str">
        <f t="shared" ref="P72:P78" si="5">IF(O72*D72=0,"",O72*D72)</f>
        <v/>
      </c>
      <c r="Q72" s="42"/>
      <c r="R72" s="223"/>
      <c r="S72" s="4"/>
      <c r="T72" s="4"/>
      <c r="U72" s="4"/>
      <c r="V72" s="4"/>
      <c r="W72" s="4"/>
      <c r="X72" s="4"/>
      <c r="IH72" s="63"/>
      <c r="II72" s="16"/>
    </row>
    <row r="73" spans="1:243" customFormat="1" ht="23.85" customHeight="1">
      <c r="A73" s="158"/>
      <c r="B73" s="446"/>
      <c r="C73" s="446"/>
      <c r="D73" s="125"/>
      <c r="E73" s="447"/>
      <c r="F73" s="447"/>
      <c r="G73" s="447"/>
      <c r="H73" s="447"/>
      <c r="I73" s="447"/>
      <c r="J73" s="447"/>
      <c r="K73" s="447"/>
      <c r="L73" s="447"/>
      <c r="M73" s="447"/>
      <c r="N73" s="447"/>
      <c r="O73" s="186"/>
      <c r="P73" s="187" t="str">
        <f t="shared" si="5"/>
        <v/>
      </c>
      <c r="Q73" s="42"/>
      <c r="R73" s="223"/>
      <c r="S73" s="4"/>
      <c r="T73" s="4"/>
      <c r="U73" s="4"/>
      <c r="V73" s="4"/>
      <c r="W73" s="4"/>
      <c r="X73" s="4"/>
      <c r="IH73" s="16"/>
      <c r="II73" s="16"/>
    </row>
    <row r="74" spans="1:243" customFormat="1" ht="23.85" customHeight="1">
      <c r="A74" s="158"/>
      <c r="B74" s="446"/>
      <c r="C74" s="446"/>
      <c r="D74" s="125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186"/>
      <c r="P74" s="187" t="str">
        <f t="shared" si="5"/>
        <v/>
      </c>
      <c r="Q74" s="42"/>
      <c r="R74" s="223"/>
      <c r="S74" s="4"/>
      <c r="T74" s="4"/>
      <c r="U74" s="4"/>
      <c r="V74" s="4"/>
      <c r="W74" s="4"/>
      <c r="X74" s="4"/>
      <c r="IH74" s="16"/>
      <c r="II74" s="16"/>
    </row>
    <row r="75" spans="1:243" customFormat="1" ht="23.85" customHeight="1">
      <c r="A75" s="158"/>
      <c r="B75" s="446"/>
      <c r="C75" s="446"/>
      <c r="D75" s="125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186"/>
      <c r="P75" s="187" t="str">
        <f t="shared" si="5"/>
        <v/>
      </c>
      <c r="Q75" s="42"/>
      <c r="R75" s="223"/>
      <c r="S75" s="4"/>
      <c r="T75" s="4"/>
      <c r="U75" s="4"/>
      <c r="V75" s="4"/>
      <c r="W75" s="4"/>
      <c r="X75" s="4"/>
    </row>
    <row r="76" spans="1:243" customFormat="1" ht="23.85" customHeight="1">
      <c r="A76" s="158"/>
      <c r="B76" s="446"/>
      <c r="C76" s="446"/>
      <c r="D76" s="125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186"/>
      <c r="P76" s="187" t="str">
        <f t="shared" si="5"/>
        <v/>
      </c>
      <c r="Q76" s="42"/>
      <c r="R76" s="223"/>
      <c r="S76" s="4"/>
      <c r="T76" s="4"/>
      <c r="U76" s="4"/>
      <c r="V76" s="4"/>
      <c r="W76" s="4"/>
      <c r="X76" s="4"/>
    </row>
    <row r="77" spans="1:243" customFormat="1" ht="23.85" customHeight="1">
      <c r="A77" s="158"/>
      <c r="B77" s="446"/>
      <c r="C77" s="446"/>
      <c r="D77" s="125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186"/>
      <c r="P77" s="187" t="str">
        <f t="shared" si="5"/>
        <v/>
      </c>
      <c r="Q77" s="42"/>
      <c r="R77" s="223"/>
      <c r="S77" s="4"/>
      <c r="T77" s="4"/>
      <c r="U77" s="4"/>
      <c r="V77" s="4"/>
      <c r="W77" s="4"/>
      <c r="X77" s="4"/>
    </row>
    <row r="78" spans="1:243" customFormat="1" ht="23.85" customHeight="1">
      <c r="A78" s="158"/>
      <c r="B78" s="446"/>
      <c r="C78" s="446"/>
      <c r="D78" s="125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186"/>
      <c r="P78" s="187" t="str">
        <f t="shared" si="5"/>
        <v/>
      </c>
      <c r="Q78" s="42"/>
      <c r="R78" s="223"/>
      <c r="S78" s="4"/>
      <c r="T78" s="4"/>
      <c r="U78" s="4"/>
      <c r="V78" s="4"/>
      <c r="W78" s="4"/>
      <c r="X78" s="4"/>
    </row>
    <row r="79" spans="1:243" customFormat="1" ht="23.85" customHeight="1">
      <c r="A79" s="158"/>
      <c r="B79" s="446"/>
      <c r="C79" s="446"/>
      <c r="D79" s="125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186"/>
      <c r="P79" s="187" t="str">
        <f t="shared" si="4"/>
        <v/>
      </c>
      <c r="Q79" s="42"/>
      <c r="R79" s="223"/>
      <c r="S79" s="4"/>
      <c r="T79" s="4"/>
      <c r="U79" s="4"/>
      <c r="V79" s="4"/>
      <c r="W79" s="4"/>
      <c r="X79" s="4"/>
    </row>
    <row r="80" spans="1:243" customFormat="1" ht="23.85" customHeight="1">
      <c r="A80" s="158"/>
      <c r="B80" s="446"/>
      <c r="C80" s="446"/>
      <c r="D80" s="125"/>
      <c r="E80" s="447"/>
      <c r="F80" s="447"/>
      <c r="G80" s="447"/>
      <c r="H80" s="447"/>
      <c r="I80" s="447"/>
      <c r="J80" s="447"/>
      <c r="K80" s="447"/>
      <c r="L80" s="447"/>
      <c r="M80" s="447"/>
      <c r="N80" s="447"/>
      <c r="O80" s="186"/>
      <c r="P80" s="187" t="str">
        <f t="shared" si="4"/>
        <v/>
      </c>
      <c r="Q80" s="42"/>
      <c r="R80" s="223"/>
      <c r="S80" s="4"/>
      <c r="T80" s="4"/>
      <c r="U80" s="4"/>
      <c r="V80" s="4"/>
      <c r="W80" s="4"/>
      <c r="X80" s="4"/>
    </row>
    <row r="81" spans="1:243" customFormat="1" ht="23.85" customHeight="1">
      <c r="A81" s="158"/>
      <c r="B81" s="446"/>
      <c r="C81" s="446"/>
      <c r="D81" s="125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186"/>
      <c r="P81" s="187" t="str">
        <f t="shared" si="4"/>
        <v/>
      </c>
      <c r="Q81" s="42"/>
      <c r="R81" s="223"/>
      <c r="S81" s="4"/>
      <c r="T81" s="4"/>
      <c r="U81" s="4"/>
      <c r="V81" s="4"/>
      <c r="W81" s="4"/>
      <c r="X81" s="4"/>
    </row>
    <row r="82" spans="1:243" customFormat="1" ht="23.85" customHeight="1">
      <c r="A82" s="158"/>
      <c r="B82" s="446"/>
      <c r="C82" s="446"/>
      <c r="D82" s="125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186"/>
      <c r="P82" s="187" t="str">
        <f t="shared" si="4"/>
        <v/>
      </c>
      <c r="Q82" s="42"/>
      <c r="R82" s="223"/>
      <c r="S82" s="4"/>
      <c r="T82" s="4"/>
      <c r="U82" s="4"/>
      <c r="V82" s="4"/>
      <c r="W82" s="4"/>
      <c r="X82" s="4"/>
    </row>
    <row r="83" spans="1:243" customFormat="1" ht="23.85" customHeight="1">
      <c r="A83" s="158"/>
      <c r="B83" s="446"/>
      <c r="C83" s="446"/>
      <c r="D83" s="125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186"/>
      <c r="P83" s="187" t="str">
        <f t="shared" si="4"/>
        <v/>
      </c>
      <c r="Q83" s="42"/>
      <c r="R83" s="223"/>
      <c r="S83" s="4"/>
      <c r="T83" s="4"/>
      <c r="U83" s="4"/>
      <c r="V83" s="4"/>
      <c r="W83" s="4"/>
      <c r="X83" s="4"/>
    </row>
    <row r="84" spans="1:243" customFormat="1" ht="23.85" customHeight="1">
      <c r="A84" s="158"/>
      <c r="B84" s="446"/>
      <c r="C84" s="446"/>
      <c r="D84" s="125"/>
      <c r="E84" s="447"/>
      <c r="F84" s="447"/>
      <c r="G84" s="447"/>
      <c r="H84" s="447"/>
      <c r="I84" s="447"/>
      <c r="J84" s="447"/>
      <c r="K84" s="447"/>
      <c r="L84" s="447"/>
      <c r="M84" s="447"/>
      <c r="N84" s="447"/>
      <c r="O84" s="186"/>
      <c r="P84" s="187" t="str">
        <f t="shared" si="4"/>
        <v/>
      </c>
      <c r="Q84" s="42"/>
      <c r="R84" s="223"/>
      <c r="S84" s="4"/>
      <c r="T84" s="4"/>
      <c r="U84" s="4"/>
      <c r="V84" s="4"/>
      <c r="W84" s="4"/>
      <c r="X84" s="4"/>
    </row>
    <row r="85" spans="1:243" customFormat="1" ht="23.85" customHeight="1">
      <c r="A85" s="158"/>
      <c r="B85" s="446"/>
      <c r="C85" s="446"/>
      <c r="D85" s="125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186"/>
      <c r="P85" s="187" t="str">
        <f t="shared" si="4"/>
        <v/>
      </c>
      <c r="Q85" s="42"/>
      <c r="R85" s="223"/>
      <c r="S85" s="4"/>
      <c r="T85" s="4"/>
      <c r="U85" s="4"/>
      <c r="V85" s="4"/>
      <c r="W85" s="4"/>
      <c r="X85" s="4"/>
    </row>
    <row r="86" spans="1:243" customFormat="1" ht="23.85" customHeight="1">
      <c r="A86" s="158"/>
      <c r="B86" s="446"/>
      <c r="C86" s="446"/>
      <c r="D86" s="125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186"/>
      <c r="P86" s="187" t="str">
        <f t="shared" si="4"/>
        <v/>
      </c>
      <c r="Q86" s="42"/>
      <c r="R86" s="223"/>
      <c r="S86" s="4"/>
      <c r="T86" s="4"/>
      <c r="U86" s="4"/>
      <c r="V86" s="4"/>
      <c r="W86" s="4"/>
      <c r="X86" s="4"/>
    </row>
    <row r="87" spans="1:243" s="172" customFormat="1" ht="23.85" customHeight="1">
      <c r="A87" s="158"/>
      <c r="B87" s="446"/>
      <c r="C87" s="446"/>
      <c r="D87" s="125"/>
      <c r="E87" s="447"/>
      <c r="F87" s="447"/>
      <c r="G87" s="447"/>
      <c r="H87" s="447"/>
      <c r="I87" s="447"/>
      <c r="J87" s="447"/>
      <c r="K87" s="447"/>
      <c r="L87" s="447"/>
      <c r="M87" s="447"/>
      <c r="N87" s="447"/>
      <c r="O87" s="186"/>
      <c r="P87" s="187" t="str">
        <f>IF(O87*D87=0,"",O87*D87)</f>
        <v/>
      </c>
      <c r="Q87" s="42"/>
      <c r="R87" s="223"/>
      <c r="S87" s="4"/>
      <c r="T87" s="4"/>
      <c r="U87" s="4"/>
      <c r="V87" s="4"/>
      <c r="W87" s="4"/>
      <c r="X87" s="4"/>
      <c r="IH87" s="63"/>
      <c r="II87" s="16"/>
    </row>
    <row r="88" spans="1:243" s="172" customFormat="1" ht="23.85" customHeight="1">
      <c r="A88" s="158"/>
      <c r="B88" s="446"/>
      <c r="C88" s="446"/>
      <c r="D88" s="125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186"/>
      <c r="P88" s="187" t="str">
        <f t="shared" ref="P88:P108" si="6">IF(O88*D88=0,"",O88*D88)</f>
        <v/>
      </c>
      <c r="Q88" s="42"/>
      <c r="R88" s="223"/>
      <c r="S88" s="4"/>
      <c r="T88" s="4"/>
      <c r="U88" s="4"/>
      <c r="V88" s="4"/>
      <c r="W88" s="4"/>
      <c r="X88" s="4"/>
      <c r="IH88" s="63"/>
      <c r="II88" s="16"/>
    </row>
    <row r="89" spans="1:243" s="172" customFormat="1" ht="23.85" customHeight="1">
      <c r="A89" s="158"/>
      <c r="B89" s="446"/>
      <c r="C89" s="446"/>
      <c r="D89" s="125"/>
      <c r="E89" s="447"/>
      <c r="F89" s="447"/>
      <c r="G89" s="447"/>
      <c r="H89" s="447"/>
      <c r="I89" s="447"/>
      <c r="J89" s="447"/>
      <c r="K89" s="447"/>
      <c r="L89" s="447"/>
      <c r="M89" s="447"/>
      <c r="N89" s="447"/>
      <c r="O89" s="186"/>
      <c r="P89" s="187" t="str">
        <f t="shared" si="6"/>
        <v/>
      </c>
      <c r="Q89" s="42"/>
      <c r="R89" s="223"/>
      <c r="S89" s="4"/>
      <c r="T89" s="4"/>
      <c r="U89" s="4"/>
      <c r="V89" s="4"/>
      <c r="W89" s="4"/>
      <c r="X89" s="4"/>
      <c r="IH89" s="16"/>
      <c r="II89" s="16"/>
    </row>
    <row r="90" spans="1:243" s="172" customFormat="1" ht="23.85" customHeight="1">
      <c r="A90" s="158"/>
      <c r="B90" s="446"/>
      <c r="C90" s="446"/>
      <c r="D90" s="125"/>
      <c r="E90" s="447"/>
      <c r="F90" s="447"/>
      <c r="G90" s="447"/>
      <c r="H90" s="447"/>
      <c r="I90" s="447"/>
      <c r="J90" s="447"/>
      <c r="K90" s="447"/>
      <c r="L90" s="447"/>
      <c r="M90" s="447"/>
      <c r="N90" s="447"/>
      <c r="O90" s="186"/>
      <c r="P90" s="187" t="str">
        <f t="shared" si="6"/>
        <v/>
      </c>
      <c r="Q90" s="42"/>
      <c r="R90" s="223"/>
      <c r="S90" s="4"/>
      <c r="T90" s="4"/>
      <c r="U90" s="4"/>
      <c r="V90" s="4"/>
      <c r="W90" s="4"/>
      <c r="X90" s="4"/>
      <c r="IH90" s="16"/>
      <c r="II90" s="16"/>
    </row>
    <row r="91" spans="1:243" s="172" customFormat="1" ht="23.85" customHeight="1">
      <c r="A91" s="158"/>
      <c r="B91" s="446"/>
      <c r="C91" s="446"/>
      <c r="D91" s="125"/>
      <c r="E91" s="447"/>
      <c r="F91" s="447"/>
      <c r="G91" s="447"/>
      <c r="H91" s="447"/>
      <c r="I91" s="447"/>
      <c r="J91" s="447"/>
      <c r="K91" s="447"/>
      <c r="L91" s="447"/>
      <c r="M91" s="447"/>
      <c r="N91" s="447"/>
      <c r="O91" s="186"/>
      <c r="P91" s="187" t="str">
        <f t="shared" si="6"/>
        <v/>
      </c>
      <c r="Q91" s="42"/>
      <c r="R91" s="223"/>
      <c r="S91" s="4"/>
      <c r="T91" s="4"/>
      <c r="U91" s="4"/>
      <c r="V91" s="4"/>
      <c r="W91" s="4"/>
      <c r="X91" s="4"/>
    </row>
    <row r="92" spans="1:243" s="172" customFormat="1" ht="23.85" customHeight="1">
      <c r="A92" s="158"/>
      <c r="B92" s="446"/>
      <c r="C92" s="446"/>
      <c r="D92" s="125"/>
      <c r="E92" s="447"/>
      <c r="F92" s="447"/>
      <c r="G92" s="447"/>
      <c r="H92" s="447"/>
      <c r="I92" s="447"/>
      <c r="J92" s="447"/>
      <c r="K92" s="447"/>
      <c r="L92" s="447"/>
      <c r="M92" s="447"/>
      <c r="N92" s="447"/>
      <c r="O92" s="186"/>
      <c r="P92" s="187" t="str">
        <f t="shared" si="6"/>
        <v/>
      </c>
      <c r="Q92" s="42"/>
      <c r="R92" s="223"/>
      <c r="S92" s="4"/>
      <c r="T92" s="4"/>
      <c r="U92" s="4"/>
      <c r="V92" s="4"/>
      <c r="W92" s="4"/>
      <c r="X92" s="4"/>
    </row>
    <row r="93" spans="1:243" s="172" customFormat="1" ht="23.85" customHeight="1">
      <c r="A93" s="158"/>
      <c r="B93" s="446"/>
      <c r="C93" s="446"/>
      <c r="D93" s="125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186"/>
      <c r="P93" s="187" t="str">
        <f t="shared" si="6"/>
        <v/>
      </c>
      <c r="Q93" s="42"/>
      <c r="R93" s="223"/>
      <c r="S93" s="4"/>
      <c r="T93" s="4"/>
      <c r="U93" s="4"/>
      <c r="V93" s="4"/>
      <c r="W93" s="4"/>
      <c r="X93" s="4"/>
    </row>
    <row r="94" spans="1:243" s="172" customFormat="1" ht="23.85" customHeight="1">
      <c r="A94" s="158"/>
      <c r="B94" s="446"/>
      <c r="C94" s="446"/>
      <c r="D94" s="125"/>
      <c r="E94" s="447"/>
      <c r="F94" s="447"/>
      <c r="G94" s="447"/>
      <c r="H94" s="447"/>
      <c r="I94" s="447"/>
      <c r="J94" s="447"/>
      <c r="K94" s="447"/>
      <c r="L94" s="447"/>
      <c r="M94" s="447"/>
      <c r="N94" s="447"/>
      <c r="O94" s="186"/>
      <c r="P94" s="187" t="str">
        <f t="shared" si="6"/>
        <v/>
      </c>
      <c r="Q94" s="42"/>
      <c r="R94" s="223"/>
      <c r="S94" s="4"/>
      <c r="T94" s="4"/>
      <c r="U94" s="4"/>
      <c r="V94" s="4"/>
      <c r="W94" s="4"/>
      <c r="X94" s="4"/>
    </row>
    <row r="95" spans="1:243" s="172" customFormat="1" ht="23.85" customHeight="1">
      <c r="A95" s="158"/>
      <c r="B95" s="446"/>
      <c r="C95" s="446"/>
      <c r="D95" s="125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186"/>
      <c r="P95" s="187" t="str">
        <f t="shared" si="6"/>
        <v/>
      </c>
      <c r="Q95" s="42"/>
      <c r="R95" s="223"/>
      <c r="S95" s="4"/>
      <c r="T95" s="4"/>
      <c r="U95" s="4"/>
      <c r="V95" s="4"/>
      <c r="W95" s="4"/>
      <c r="X95" s="4"/>
    </row>
    <row r="96" spans="1:243" s="172" customFormat="1" ht="23.85" customHeight="1">
      <c r="A96" s="158"/>
      <c r="B96" s="446"/>
      <c r="C96" s="446"/>
      <c r="D96" s="125"/>
      <c r="E96" s="447"/>
      <c r="F96" s="447"/>
      <c r="G96" s="447"/>
      <c r="H96" s="447"/>
      <c r="I96" s="447"/>
      <c r="J96" s="447"/>
      <c r="K96" s="447"/>
      <c r="L96" s="447"/>
      <c r="M96" s="447"/>
      <c r="N96" s="447"/>
      <c r="O96" s="186"/>
      <c r="P96" s="187" t="str">
        <f t="shared" si="6"/>
        <v/>
      </c>
      <c r="Q96" s="42"/>
      <c r="R96" s="223"/>
      <c r="S96" s="4"/>
      <c r="T96" s="4"/>
      <c r="U96" s="4"/>
      <c r="V96" s="4"/>
      <c r="W96" s="4"/>
      <c r="X96" s="4"/>
      <c r="IH96" s="63"/>
      <c r="II96" s="16"/>
    </row>
    <row r="97" spans="1:243" s="172" customFormat="1" ht="23.85" customHeight="1">
      <c r="A97" s="158"/>
      <c r="B97" s="446"/>
      <c r="C97" s="446"/>
      <c r="D97" s="125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186"/>
      <c r="P97" s="187" t="str">
        <f t="shared" si="6"/>
        <v/>
      </c>
      <c r="Q97" s="42"/>
      <c r="R97" s="223"/>
      <c r="S97" s="4"/>
      <c r="T97" s="4"/>
      <c r="U97" s="4"/>
      <c r="V97" s="4"/>
      <c r="W97" s="4"/>
      <c r="X97" s="4"/>
      <c r="IH97" s="16"/>
      <c r="II97" s="16"/>
    </row>
    <row r="98" spans="1:243" s="172" customFormat="1" ht="23.85" customHeight="1">
      <c r="A98" s="158"/>
      <c r="B98" s="446"/>
      <c r="C98" s="446"/>
      <c r="D98" s="125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186"/>
      <c r="P98" s="187" t="str">
        <f t="shared" si="6"/>
        <v/>
      </c>
      <c r="Q98" s="42"/>
      <c r="R98" s="223"/>
      <c r="S98" s="4"/>
      <c r="T98" s="4"/>
      <c r="U98" s="4"/>
      <c r="V98" s="4"/>
      <c r="W98" s="4"/>
      <c r="X98" s="4"/>
      <c r="IH98" s="16"/>
      <c r="II98" s="16"/>
    </row>
    <row r="99" spans="1:243" s="172" customFormat="1" ht="23.85" customHeight="1">
      <c r="A99" s="158"/>
      <c r="B99" s="446"/>
      <c r="C99" s="446"/>
      <c r="D99" s="125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186"/>
      <c r="P99" s="187" t="str">
        <f t="shared" si="6"/>
        <v/>
      </c>
      <c r="Q99" s="42"/>
      <c r="R99" s="223"/>
      <c r="S99" s="4"/>
      <c r="T99" s="4"/>
      <c r="U99" s="4"/>
      <c r="V99" s="4"/>
      <c r="W99" s="4"/>
      <c r="X99" s="4"/>
    </row>
    <row r="100" spans="1:243" s="172" customFormat="1" ht="23.85" customHeight="1">
      <c r="A100" s="158"/>
      <c r="B100" s="446"/>
      <c r="C100" s="446"/>
      <c r="D100" s="125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186"/>
      <c r="P100" s="187" t="str">
        <f t="shared" si="6"/>
        <v/>
      </c>
      <c r="Q100" s="42"/>
      <c r="R100" s="223"/>
      <c r="S100" s="4"/>
      <c r="T100" s="4"/>
      <c r="U100" s="4"/>
      <c r="V100" s="4"/>
      <c r="W100" s="4"/>
      <c r="X100" s="4"/>
    </row>
    <row r="101" spans="1:243" s="172" customFormat="1" ht="23.85" customHeight="1">
      <c r="A101" s="158"/>
      <c r="B101" s="446"/>
      <c r="C101" s="446"/>
      <c r="D101" s="125"/>
      <c r="E101" s="447"/>
      <c r="F101" s="447"/>
      <c r="G101" s="447"/>
      <c r="H101" s="447"/>
      <c r="I101" s="447"/>
      <c r="J101" s="447"/>
      <c r="K101" s="447"/>
      <c r="L101" s="447"/>
      <c r="M101" s="447"/>
      <c r="N101" s="447"/>
      <c r="O101" s="186"/>
      <c r="P101" s="187" t="str">
        <f t="shared" si="6"/>
        <v/>
      </c>
      <c r="Q101" s="42"/>
      <c r="R101" s="223"/>
      <c r="S101" s="4"/>
      <c r="T101" s="4"/>
      <c r="U101" s="4"/>
      <c r="V101" s="4"/>
      <c r="W101" s="4"/>
      <c r="X101" s="4"/>
    </row>
    <row r="102" spans="1:243" s="172" customFormat="1" ht="23.85" customHeight="1">
      <c r="A102" s="158"/>
      <c r="B102" s="446"/>
      <c r="C102" s="446"/>
      <c r="D102" s="125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186"/>
      <c r="P102" s="187" t="str">
        <f t="shared" si="6"/>
        <v/>
      </c>
      <c r="Q102" s="42"/>
      <c r="R102" s="223"/>
      <c r="S102" s="4"/>
      <c r="T102" s="4"/>
      <c r="U102" s="4"/>
      <c r="V102" s="4"/>
      <c r="W102" s="4"/>
      <c r="X102" s="4"/>
    </row>
    <row r="103" spans="1:243" s="172" customFormat="1" ht="23.85" customHeight="1">
      <c r="A103" s="158"/>
      <c r="B103" s="446"/>
      <c r="C103" s="446"/>
      <c r="D103" s="125"/>
      <c r="E103" s="447"/>
      <c r="F103" s="447"/>
      <c r="G103" s="447"/>
      <c r="H103" s="447"/>
      <c r="I103" s="447"/>
      <c r="J103" s="447"/>
      <c r="K103" s="447"/>
      <c r="L103" s="447"/>
      <c r="M103" s="447"/>
      <c r="N103" s="447"/>
      <c r="O103" s="186"/>
      <c r="P103" s="187" t="str">
        <f t="shared" si="6"/>
        <v/>
      </c>
      <c r="Q103" s="42"/>
      <c r="R103" s="223"/>
      <c r="S103" s="4"/>
      <c r="T103" s="4"/>
      <c r="U103" s="4"/>
      <c r="V103" s="4"/>
      <c r="W103" s="4"/>
      <c r="X103" s="4"/>
    </row>
    <row r="104" spans="1:243" s="172" customFormat="1" ht="23.85" customHeight="1">
      <c r="A104" s="158"/>
      <c r="B104" s="446"/>
      <c r="C104" s="446"/>
      <c r="D104" s="125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186"/>
      <c r="P104" s="187" t="str">
        <f t="shared" si="6"/>
        <v/>
      </c>
      <c r="Q104" s="42"/>
      <c r="R104" s="223"/>
      <c r="S104" s="4"/>
      <c r="T104" s="4"/>
      <c r="U104" s="4"/>
      <c r="V104" s="4"/>
      <c r="W104" s="4"/>
      <c r="X104" s="4"/>
    </row>
    <row r="105" spans="1:243" s="172" customFormat="1" ht="23.85" customHeight="1">
      <c r="A105" s="158"/>
      <c r="B105" s="446"/>
      <c r="C105" s="446"/>
      <c r="D105" s="125"/>
      <c r="E105" s="447"/>
      <c r="F105" s="447"/>
      <c r="G105" s="447"/>
      <c r="H105" s="447"/>
      <c r="I105" s="447"/>
      <c r="J105" s="447"/>
      <c r="K105" s="447"/>
      <c r="L105" s="447"/>
      <c r="M105" s="447"/>
      <c r="N105" s="447"/>
      <c r="O105" s="186"/>
      <c r="P105" s="187" t="str">
        <f t="shared" si="6"/>
        <v/>
      </c>
      <c r="Q105" s="42"/>
      <c r="R105" s="223"/>
      <c r="S105" s="4"/>
      <c r="T105" s="4"/>
      <c r="U105" s="4"/>
      <c r="V105" s="4"/>
      <c r="W105" s="4"/>
      <c r="X105" s="4"/>
    </row>
    <row r="106" spans="1:243" s="172" customFormat="1" ht="23.85" customHeight="1">
      <c r="A106" s="158"/>
      <c r="B106" s="446"/>
      <c r="C106" s="446"/>
      <c r="D106" s="125"/>
      <c r="E106" s="447"/>
      <c r="F106" s="447"/>
      <c r="G106" s="447"/>
      <c r="H106" s="447"/>
      <c r="I106" s="447"/>
      <c r="J106" s="447"/>
      <c r="K106" s="447"/>
      <c r="L106" s="447"/>
      <c r="M106" s="447"/>
      <c r="N106" s="447"/>
      <c r="O106" s="186"/>
      <c r="P106" s="187" t="str">
        <f t="shared" si="6"/>
        <v/>
      </c>
      <c r="Q106" s="42"/>
      <c r="R106" s="223"/>
      <c r="S106" s="4"/>
      <c r="T106" s="4"/>
      <c r="U106" s="4"/>
      <c r="V106" s="4"/>
      <c r="W106" s="4"/>
      <c r="X106" s="4"/>
    </row>
    <row r="107" spans="1:243" s="172" customFormat="1" ht="23.85" customHeight="1">
      <c r="A107" s="158"/>
      <c r="B107" s="446"/>
      <c r="C107" s="446"/>
      <c r="D107" s="125"/>
      <c r="E107" s="447"/>
      <c r="F107" s="447"/>
      <c r="G107" s="447"/>
      <c r="H107" s="447"/>
      <c r="I107" s="447"/>
      <c r="J107" s="447"/>
      <c r="K107" s="447"/>
      <c r="L107" s="447"/>
      <c r="M107" s="447"/>
      <c r="N107" s="447"/>
      <c r="O107" s="186"/>
      <c r="P107" s="187" t="str">
        <f t="shared" si="6"/>
        <v/>
      </c>
      <c r="Q107" s="42"/>
      <c r="R107" s="223"/>
      <c r="S107" s="4"/>
      <c r="T107" s="4"/>
      <c r="U107" s="4"/>
      <c r="V107" s="4"/>
      <c r="W107" s="4"/>
      <c r="X107" s="4"/>
    </row>
    <row r="108" spans="1:243" s="172" customFormat="1" ht="23.85" customHeight="1">
      <c r="A108" s="158"/>
      <c r="B108" s="446"/>
      <c r="C108" s="446"/>
      <c r="D108" s="125"/>
      <c r="E108" s="447"/>
      <c r="F108" s="447"/>
      <c r="G108" s="447"/>
      <c r="H108" s="447"/>
      <c r="I108" s="447"/>
      <c r="J108" s="447"/>
      <c r="K108" s="447"/>
      <c r="L108" s="447"/>
      <c r="M108" s="447"/>
      <c r="N108" s="447"/>
      <c r="O108" s="186"/>
      <c r="P108" s="187" t="str">
        <f t="shared" si="6"/>
        <v/>
      </c>
      <c r="Q108" s="42"/>
      <c r="R108" s="223"/>
      <c r="S108" s="4"/>
      <c r="T108" s="4"/>
      <c r="U108" s="4"/>
      <c r="V108" s="4"/>
      <c r="W108" s="4"/>
      <c r="X108" s="4"/>
    </row>
    <row r="109" spans="1:243" s="86" customFormat="1" ht="6" customHeight="1">
      <c r="A109" s="217"/>
      <c r="B109" s="140"/>
      <c r="C109" s="131"/>
      <c r="D109" s="131"/>
      <c r="E109" s="131"/>
      <c r="F109" s="126"/>
      <c r="G109" s="126"/>
      <c r="H109" s="126"/>
      <c r="I109" s="126"/>
      <c r="J109" s="126"/>
      <c r="K109" s="126"/>
      <c r="L109" s="126"/>
      <c r="M109" s="131"/>
      <c r="N109" s="131"/>
      <c r="O109" s="131"/>
      <c r="P109" s="141"/>
      <c r="Q109"/>
      <c r="R109" s="224"/>
      <c r="S109" s="57"/>
      <c r="T109" s="57"/>
      <c r="U109" s="57"/>
      <c r="V109" s="57"/>
      <c r="W109" s="57"/>
      <c r="X109" s="57"/>
    </row>
    <row r="110" spans="1:243" s="72" customFormat="1" ht="21.75" customHeight="1">
      <c r="A110" s="221"/>
      <c r="B110" s="142" t="s">
        <v>44</v>
      </c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250"/>
      <c r="R110" s="244"/>
      <c r="S110" s="93"/>
      <c r="T110" s="93"/>
      <c r="U110" s="93"/>
      <c r="V110" s="94"/>
      <c r="W110" s="32"/>
      <c r="X110" s="78"/>
    </row>
    <row r="111" spans="1:243" customFormat="1" ht="12.75" customHeight="1">
      <c r="A111" s="217"/>
      <c r="B111" s="450" t="str">
        <f>B61</f>
        <v>FAPESP, ABRIL DE 2014</v>
      </c>
      <c r="C111" s="450"/>
      <c r="D111" s="450"/>
      <c r="E111" s="450"/>
      <c r="F111" s="140"/>
      <c r="G111" s="140"/>
      <c r="H111" s="140"/>
      <c r="I111" s="140"/>
      <c r="J111" s="140"/>
      <c r="K111" s="140"/>
      <c r="L111" s="140"/>
      <c r="M111" s="144"/>
      <c r="N111" s="144"/>
      <c r="O111" s="144"/>
      <c r="P111" s="134"/>
      <c r="Q111" s="72">
        <v>2</v>
      </c>
      <c r="R111" s="223"/>
      <c r="S111" s="28"/>
      <c r="T111" s="28"/>
      <c r="U111" s="28"/>
      <c r="V111" s="28"/>
      <c r="W111" s="28"/>
      <c r="X111" s="4"/>
    </row>
    <row r="112" spans="1:243" customFormat="1">
      <c r="A112" s="225"/>
      <c r="B112" s="124"/>
      <c r="C112" s="145"/>
      <c r="D112" s="145"/>
      <c r="E112" s="145"/>
      <c r="F112" s="133"/>
      <c r="G112" s="133"/>
      <c r="H112" s="133"/>
      <c r="I112" s="133"/>
      <c r="J112" s="133"/>
      <c r="K112" s="133"/>
      <c r="L112" s="133"/>
      <c r="M112" s="145"/>
      <c r="N112" s="145"/>
      <c r="O112" s="145"/>
      <c r="P112" s="134"/>
      <c r="R112" s="209"/>
      <c r="S112" s="4"/>
      <c r="T112" s="4"/>
      <c r="U112" s="4"/>
      <c r="V112" s="4"/>
      <c r="W112" s="4"/>
      <c r="X112" s="4"/>
    </row>
    <row r="113" spans="1:24" customFormat="1">
      <c r="A113" s="225"/>
      <c r="B113" s="124"/>
      <c r="C113" s="145"/>
      <c r="D113" s="145"/>
      <c r="E113" s="145"/>
      <c r="F113" s="133"/>
      <c r="G113" s="133"/>
      <c r="H113" s="133"/>
      <c r="I113" s="133"/>
      <c r="J113" s="133"/>
      <c r="K113" s="133"/>
      <c r="L113" s="133"/>
      <c r="M113" s="145"/>
      <c r="N113" s="145"/>
      <c r="O113" s="145"/>
      <c r="P113" s="134"/>
      <c r="R113" s="209"/>
      <c r="S113" s="4"/>
      <c r="T113" s="4"/>
      <c r="U113" s="4"/>
      <c r="V113" s="4"/>
      <c r="W113" s="4"/>
      <c r="X113" s="4"/>
    </row>
    <row r="114" spans="1:24" customFormat="1">
      <c r="A114" s="225"/>
      <c r="B114" s="124"/>
      <c r="C114" s="145"/>
      <c r="D114" s="145"/>
      <c r="E114" s="145"/>
      <c r="F114" s="133"/>
      <c r="G114" s="133"/>
      <c r="H114" s="133"/>
      <c r="I114" s="133"/>
      <c r="J114" s="133"/>
      <c r="K114" s="133"/>
      <c r="L114" s="133"/>
      <c r="M114" s="145"/>
      <c r="N114" s="145"/>
      <c r="O114" s="145"/>
      <c r="P114" s="134"/>
      <c r="R114" s="209"/>
      <c r="S114" s="4"/>
      <c r="T114" s="4"/>
      <c r="U114" s="4"/>
      <c r="V114" s="4"/>
      <c r="W114" s="4"/>
      <c r="X114" s="4"/>
    </row>
    <row r="115" spans="1:24" customFormat="1">
      <c r="A115" s="225"/>
      <c r="B115" s="124"/>
      <c r="C115" s="145"/>
      <c r="D115" s="145"/>
      <c r="E115" s="145"/>
      <c r="F115" s="133"/>
      <c r="G115" s="133"/>
      <c r="H115" s="133"/>
      <c r="I115" s="133"/>
      <c r="J115" s="133"/>
      <c r="K115" s="133"/>
      <c r="L115" s="133"/>
      <c r="M115" s="145"/>
      <c r="N115" s="145"/>
      <c r="O115" s="145"/>
      <c r="P115" s="134"/>
      <c r="R115" s="209"/>
      <c r="S115" s="4"/>
      <c r="T115" s="4"/>
      <c r="U115" s="4"/>
      <c r="V115" s="4"/>
      <c r="W115" s="4"/>
      <c r="X115" s="4"/>
    </row>
    <row r="116" spans="1:24" customFormat="1">
      <c r="A116" s="225"/>
      <c r="B116" s="124"/>
      <c r="C116" s="145"/>
      <c r="D116" s="145"/>
      <c r="E116" s="145"/>
      <c r="F116" s="133"/>
      <c r="G116" s="133"/>
      <c r="H116" s="133"/>
      <c r="I116" s="133"/>
      <c r="J116" s="133"/>
      <c r="K116" s="133"/>
      <c r="L116" s="133"/>
      <c r="M116" s="145"/>
      <c r="N116" s="145"/>
      <c r="O116" s="145"/>
      <c r="P116" s="134"/>
      <c r="R116" s="209"/>
      <c r="S116" s="4"/>
      <c r="T116" s="4"/>
      <c r="U116" s="4"/>
      <c r="V116" s="4"/>
      <c r="W116" s="4"/>
      <c r="X116" s="4"/>
    </row>
    <row r="117" spans="1:24" customFormat="1">
      <c r="A117" s="225"/>
      <c r="B117" s="124"/>
      <c r="C117" s="145"/>
      <c r="D117" s="145"/>
      <c r="E117" s="145"/>
      <c r="F117" s="133"/>
      <c r="G117" s="133"/>
      <c r="H117" s="133"/>
      <c r="I117" s="133"/>
      <c r="J117" s="133"/>
      <c r="K117" s="133"/>
      <c r="L117" s="133"/>
      <c r="M117" s="145"/>
      <c r="N117" s="145"/>
      <c r="O117" s="145"/>
      <c r="P117" s="134"/>
      <c r="R117" s="209"/>
      <c r="S117" s="4"/>
      <c r="T117" s="4"/>
      <c r="U117" s="4"/>
      <c r="V117" s="4"/>
      <c r="W117" s="4"/>
      <c r="X117" s="4"/>
    </row>
    <row r="118" spans="1:24" customFormat="1">
      <c r="A118" s="225"/>
      <c r="B118" s="124"/>
      <c r="C118" s="145"/>
      <c r="D118" s="145"/>
      <c r="E118" s="145"/>
      <c r="F118" s="133"/>
      <c r="G118" s="133"/>
      <c r="H118" s="133"/>
      <c r="I118" s="133"/>
      <c r="J118" s="133"/>
      <c r="K118" s="133"/>
      <c r="L118" s="133"/>
      <c r="M118" s="145"/>
      <c r="N118" s="145"/>
      <c r="O118" s="145"/>
      <c r="P118" s="134"/>
      <c r="R118" s="209"/>
      <c r="S118" s="4"/>
      <c r="T118" s="4"/>
      <c r="U118" s="4"/>
      <c r="V118" s="4"/>
      <c r="W118" s="4"/>
      <c r="X118" s="4"/>
    </row>
    <row r="119" spans="1:24" customFormat="1">
      <c r="A119" s="225"/>
      <c r="B119" s="34"/>
      <c r="C119" s="95"/>
      <c r="D119" s="95"/>
      <c r="E119" s="95"/>
      <c r="F119" s="36"/>
      <c r="G119" s="36"/>
      <c r="H119" s="36"/>
      <c r="I119" s="36"/>
      <c r="J119" s="36"/>
      <c r="K119" s="36"/>
      <c r="L119" s="36"/>
      <c r="M119" s="95"/>
      <c r="N119" s="95"/>
      <c r="O119" s="95"/>
      <c r="R119" s="209"/>
      <c r="S119" s="4"/>
      <c r="T119" s="4"/>
      <c r="U119" s="4"/>
      <c r="V119" s="4"/>
      <c r="W119" s="4"/>
      <c r="X119" s="4"/>
    </row>
    <row r="120" spans="1:24" customFormat="1">
      <c r="A120" s="225"/>
      <c r="B120" s="34"/>
      <c r="C120" s="95"/>
      <c r="D120" s="95"/>
      <c r="E120" s="95"/>
      <c r="F120" s="36"/>
      <c r="G120" s="36"/>
      <c r="H120" s="36"/>
      <c r="I120" s="36"/>
      <c r="J120" s="36"/>
      <c r="K120" s="36"/>
      <c r="L120" s="36"/>
      <c r="M120" s="95"/>
      <c r="N120" s="95"/>
      <c r="O120" s="95"/>
      <c r="R120" s="209"/>
      <c r="S120" s="4"/>
      <c r="T120" s="4"/>
      <c r="U120" s="4"/>
      <c r="V120" s="4"/>
      <c r="W120" s="4"/>
      <c r="X120" s="4"/>
    </row>
    <row r="121" spans="1:24" customFormat="1">
      <c r="A121" s="225"/>
      <c r="B121" s="34"/>
      <c r="C121" s="95"/>
      <c r="D121" s="95"/>
      <c r="E121" s="95"/>
      <c r="F121" s="36"/>
      <c r="G121" s="36"/>
      <c r="H121" s="36"/>
      <c r="I121" s="36"/>
      <c r="J121" s="36"/>
      <c r="K121" s="36"/>
      <c r="L121" s="36"/>
      <c r="M121" s="95"/>
      <c r="N121" s="95"/>
      <c r="O121" s="95"/>
      <c r="R121" s="209"/>
      <c r="S121" s="4"/>
      <c r="T121" s="4"/>
      <c r="U121" s="4"/>
      <c r="V121" s="4"/>
      <c r="W121" s="4"/>
      <c r="X121" s="4"/>
    </row>
    <row r="122" spans="1:24" customFormat="1">
      <c r="A122" s="225"/>
      <c r="B122" s="34"/>
      <c r="C122" s="95"/>
      <c r="D122" s="95"/>
      <c r="E122" s="95"/>
      <c r="F122" s="36"/>
      <c r="G122" s="36"/>
      <c r="H122" s="36"/>
      <c r="I122" s="36"/>
      <c r="J122" s="36"/>
      <c r="K122" s="36"/>
      <c r="L122" s="36"/>
      <c r="M122" s="95"/>
      <c r="N122" s="95"/>
      <c r="O122" s="95"/>
      <c r="R122" s="209"/>
      <c r="S122" s="4"/>
      <c r="T122" s="4"/>
      <c r="U122" s="4"/>
      <c r="V122" s="4"/>
      <c r="W122" s="4"/>
      <c r="X122" s="4"/>
    </row>
    <row r="123" spans="1:24" customFormat="1">
      <c r="A123" s="225"/>
      <c r="B123" s="34"/>
      <c r="C123" s="95"/>
      <c r="D123" s="95"/>
      <c r="E123" s="95"/>
      <c r="F123" s="36"/>
      <c r="G123" s="36"/>
      <c r="H123" s="36"/>
      <c r="I123" s="36"/>
      <c r="J123" s="36"/>
      <c r="K123" s="36"/>
      <c r="L123" s="36"/>
      <c r="M123" s="95"/>
      <c r="N123" s="95"/>
      <c r="O123" s="95"/>
      <c r="R123" s="209"/>
      <c r="S123" s="4"/>
      <c r="T123" s="4"/>
      <c r="U123" s="4"/>
      <c r="V123" s="4"/>
      <c r="W123" s="4"/>
      <c r="X123" s="4"/>
    </row>
    <row r="124" spans="1:24" customFormat="1">
      <c r="A124" s="225"/>
      <c r="B124" s="34"/>
      <c r="C124" s="95"/>
      <c r="D124" s="95"/>
      <c r="E124" s="95"/>
      <c r="F124" s="36"/>
      <c r="G124" s="36"/>
      <c r="H124" s="36"/>
      <c r="I124" s="36"/>
      <c r="J124" s="36"/>
      <c r="K124" s="36"/>
      <c r="L124" s="36"/>
      <c r="M124" s="95"/>
      <c r="N124" s="95"/>
      <c r="O124" s="95"/>
      <c r="R124" s="209"/>
      <c r="S124" s="4"/>
      <c r="T124" s="4"/>
      <c r="U124" s="4"/>
      <c r="V124" s="4"/>
      <c r="W124" s="4"/>
      <c r="X124" s="4"/>
    </row>
    <row r="125" spans="1:24" customFormat="1">
      <c r="A125" s="225"/>
      <c r="B125" s="34"/>
      <c r="C125" s="95"/>
      <c r="D125" s="95"/>
      <c r="E125" s="95"/>
      <c r="F125" s="36"/>
      <c r="G125" s="36"/>
      <c r="H125" s="36"/>
      <c r="I125" s="36"/>
      <c r="J125" s="36"/>
      <c r="K125" s="36"/>
      <c r="L125" s="36"/>
      <c r="M125" s="95"/>
      <c r="N125" s="95"/>
      <c r="O125" s="95"/>
      <c r="R125" s="209"/>
      <c r="S125" s="4"/>
      <c r="T125" s="4"/>
      <c r="U125" s="4"/>
      <c r="V125" s="4"/>
      <c r="W125" s="4"/>
      <c r="X125" s="4"/>
    </row>
    <row r="126" spans="1:24" customFormat="1">
      <c r="A126" s="225"/>
      <c r="B126" s="34"/>
      <c r="C126" s="95"/>
      <c r="D126" s="95"/>
      <c r="E126" s="95"/>
      <c r="F126" s="36"/>
      <c r="G126" s="36"/>
      <c r="H126" s="36"/>
      <c r="I126" s="36"/>
      <c r="J126" s="36"/>
      <c r="K126" s="36"/>
      <c r="L126" s="36"/>
      <c r="M126" s="95"/>
      <c r="N126" s="95"/>
      <c r="O126" s="95"/>
      <c r="R126" s="209"/>
      <c r="S126" s="4"/>
      <c r="T126" s="4"/>
      <c r="U126" s="4"/>
      <c r="V126" s="4"/>
      <c r="W126" s="4"/>
      <c r="X126" s="4"/>
    </row>
    <row r="127" spans="1:24" customFormat="1">
      <c r="A127" s="225"/>
      <c r="B127" s="34"/>
      <c r="C127" s="95"/>
      <c r="D127" s="95"/>
      <c r="E127" s="95"/>
      <c r="F127" s="36"/>
      <c r="G127" s="36"/>
      <c r="H127" s="36"/>
      <c r="I127" s="36"/>
      <c r="J127" s="36"/>
      <c r="K127" s="36"/>
      <c r="L127" s="36"/>
      <c r="M127" s="95"/>
      <c r="N127" s="95"/>
      <c r="O127" s="95"/>
      <c r="R127" s="209"/>
      <c r="S127" s="4"/>
      <c r="T127" s="4"/>
      <c r="U127" s="4"/>
      <c r="V127" s="4"/>
      <c r="W127" s="4"/>
      <c r="X127" s="4"/>
    </row>
    <row r="128" spans="1:24" customFormat="1">
      <c r="A128" s="225"/>
      <c r="B128" s="34"/>
      <c r="C128" s="95"/>
      <c r="D128" s="95"/>
      <c r="E128" s="95"/>
      <c r="F128" s="36"/>
      <c r="G128" s="36"/>
      <c r="H128" s="36"/>
      <c r="I128" s="36"/>
      <c r="J128" s="36"/>
      <c r="K128" s="36"/>
      <c r="L128" s="36"/>
      <c r="M128" s="95"/>
      <c r="N128" s="95"/>
      <c r="O128" s="95"/>
      <c r="R128" s="209"/>
      <c r="S128" s="4"/>
      <c r="T128" s="4"/>
      <c r="U128" s="4"/>
      <c r="V128" s="4"/>
      <c r="W128" s="4"/>
      <c r="X128" s="4"/>
    </row>
    <row r="129" spans="1:24" customFormat="1">
      <c r="A129" s="225"/>
      <c r="B129" s="34"/>
      <c r="C129" s="95"/>
      <c r="D129" s="95"/>
      <c r="E129" s="95"/>
      <c r="F129" s="36"/>
      <c r="G129" s="36"/>
      <c r="H129" s="36"/>
      <c r="I129" s="36"/>
      <c r="J129" s="36"/>
      <c r="K129" s="36"/>
      <c r="L129" s="36"/>
      <c r="M129" s="95"/>
      <c r="N129" s="95"/>
      <c r="O129" s="95"/>
      <c r="R129" s="209"/>
      <c r="S129" s="4"/>
      <c r="T129" s="4"/>
      <c r="U129" s="4"/>
      <c r="V129" s="4"/>
      <c r="W129" s="4"/>
      <c r="X129" s="4"/>
    </row>
    <row r="130" spans="1:24" customFormat="1">
      <c r="A130" s="225"/>
      <c r="B130" s="34"/>
      <c r="C130" s="95"/>
      <c r="D130" s="95"/>
      <c r="E130" s="95"/>
      <c r="F130" s="36"/>
      <c r="G130" s="36"/>
      <c r="H130" s="36"/>
      <c r="I130" s="36"/>
      <c r="J130" s="36"/>
      <c r="K130" s="36"/>
      <c r="L130" s="36"/>
      <c r="M130" s="95"/>
      <c r="N130" s="95"/>
      <c r="O130" s="95"/>
      <c r="R130" s="209"/>
      <c r="S130" s="4"/>
      <c r="T130" s="4"/>
      <c r="U130" s="4"/>
      <c r="V130" s="4"/>
      <c r="W130" s="4"/>
      <c r="X130" s="4"/>
    </row>
    <row r="131" spans="1:24" customFormat="1">
      <c r="A131" s="225"/>
      <c r="B131" s="34"/>
      <c r="C131" s="95"/>
      <c r="D131" s="95"/>
      <c r="E131" s="95"/>
      <c r="F131" s="36"/>
      <c r="G131" s="36"/>
      <c r="H131" s="36"/>
      <c r="I131" s="36"/>
      <c r="J131" s="36"/>
      <c r="K131" s="36"/>
      <c r="L131" s="36"/>
      <c r="M131" s="95"/>
      <c r="N131" s="95"/>
      <c r="O131" s="95"/>
      <c r="R131" s="209"/>
      <c r="S131" s="4"/>
      <c r="T131" s="4"/>
      <c r="U131" s="4"/>
      <c r="V131" s="4"/>
      <c r="W131" s="4"/>
      <c r="X131" s="4"/>
    </row>
    <row r="132" spans="1:24" customFormat="1">
      <c r="A132" s="225"/>
      <c r="B132" s="34"/>
      <c r="C132" s="95"/>
      <c r="D132" s="95"/>
      <c r="E132" s="95"/>
      <c r="F132" s="36"/>
      <c r="G132" s="36"/>
      <c r="H132" s="36"/>
      <c r="I132" s="36"/>
      <c r="J132" s="36"/>
      <c r="K132" s="36"/>
      <c r="L132" s="36"/>
      <c r="M132" s="95"/>
      <c r="N132" s="95"/>
      <c r="O132" s="95"/>
      <c r="R132" s="209"/>
      <c r="S132" s="4"/>
      <c r="T132" s="4"/>
      <c r="U132" s="4"/>
      <c r="V132" s="4"/>
      <c r="W132" s="4"/>
      <c r="X132" s="4"/>
    </row>
    <row r="133" spans="1:24" customFormat="1">
      <c r="A133" s="225"/>
      <c r="B133" s="34"/>
      <c r="C133" s="95"/>
      <c r="D133" s="95"/>
      <c r="E133" s="95"/>
      <c r="F133" s="36"/>
      <c r="G133" s="36"/>
      <c r="H133" s="36"/>
      <c r="I133" s="36"/>
      <c r="J133" s="36"/>
      <c r="K133" s="36"/>
      <c r="L133" s="36"/>
      <c r="M133" s="95"/>
      <c r="N133" s="95"/>
      <c r="O133" s="95"/>
      <c r="R133" s="209"/>
      <c r="S133" s="4"/>
      <c r="T133" s="4"/>
      <c r="U133" s="4"/>
      <c r="V133" s="4"/>
      <c r="W133" s="4"/>
      <c r="X133" s="4"/>
    </row>
    <row r="134" spans="1:24" customFormat="1">
      <c r="A134" s="225"/>
      <c r="B134" s="34"/>
      <c r="C134" s="95"/>
      <c r="D134" s="95"/>
      <c r="E134" s="95"/>
      <c r="F134" s="36"/>
      <c r="G134" s="36"/>
      <c r="H134" s="36"/>
      <c r="I134" s="36"/>
      <c r="J134" s="36"/>
      <c r="K134" s="36"/>
      <c r="L134" s="36"/>
      <c r="M134" s="95"/>
      <c r="N134" s="95"/>
      <c r="O134" s="95"/>
      <c r="R134" s="209"/>
      <c r="S134" s="4"/>
      <c r="T134" s="4"/>
      <c r="U134" s="4"/>
      <c r="V134" s="4"/>
      <c r="W134" s="4"/>
      <c r="X134" s="4"/>
    </row>
    <row r="135" spans="1:24" customFormat="1">
      <c r="A135" s="225"/>
      <c r="B135" s="34"/>
      <c r="C135" s="95"/>
      <c r="D135" s="95"/>
      <c r="E135" s="95"/>
      <c r="F135" s="36"/>
      <c r="G135" s="36"/>
      <c r="H135" s="36"/>
      <c r="I135" s="36"/>
      <c r="J135" s="36"/>
      <c r="K135" s="36"/>
      <c r="L135" s="36"/>
      <c r="M135" s="95"/>
      <c r="N135" s="95"/>
      <c r="O135" s="95"/>
      <c r="R135" s="209"/>
      <c r="S135" s="4"/>
      <c r="T135" s="4"/>
      <c r="U135" s="4"/>
      <c r="V135" s="4"/>
      <c r="W135" s="4"/>
      <c r="X135" s="4"/>
    </row>
    <row r="136" spans="1:24" customFormat="1">
      <c r="A136" s="225"/>
      <c r="B136" s="34"/>
      <c r="C136" s="95"/>
      <c r="D136" s="95"/>
      <c r="E136" s="95"/>
      <c r="F136" s="36"/>
      <c r="G136" s="36"/>
      <c r="H136" s="36"/>
      <c r="I136" s="36"/>
      <c r="J136" s="36"/>
      <c r="K136" s="36"/>
      <c r="L136" s="36"/>
      <c r="M136" s="95"/>
      <c r="N136" s="95"/>
      <c r="O136" s="95"/>
      <c r="R136" s="209"/>
      <c r="S136" s="4"/>
      <c r="T136" s="4"/>
      <c r="U136" s="4"/>
      <c r="V136" s="4"/>
      <c r="W136" s="4"/>
      <c r="X136" s="4"/>
    </row>
    <row r="137" spans="1:24" customFormat="1">
      <c r="A137" s="225"/>
      <c r="B137" s="34"/>
      <c r="C137" s="95"/>
      <c r="D137" s="95"/>
      <c r="E137" s="95"/>
      <c r="F137" s="36"/>
      <c r="G137" s="36"/>
      <c r="H137" s="36"/>
      <c r="I137" s="36"/>
      <c r="J137" s="36"/>
      <c r="K137" s="36"/>
      <c r="L137" s="36"/>
      <c r="M137" s="95"/>
      <c r="N137" s="95"/>
      <c r="O137" s="95"/>
      <c r="R137" s="209"/>
      <c r="S137" s="4"/>
      <c r="T137" s="4"/>
      <c r="U137" s="4"/>
      <c r="V137" s="4"/>
      <c r="W137" s="4"/>
      <c r="X137" s="4"/>
    </row>
    <row r="138" spans="1:24" customFormat="1">
      <c r="A138" s="225"/>
      <c r="B138" s="34"/>
      <c r="C138" s="95"/>
      <c r="D138" s="95"/>
      <c r="E138" s="95"/>
      <c r="F138" s="36"/>
      <c r="G138" s="36"/>
      <c r="H138" s="36"/>
      <c r="I138" s="36"/>
      <c r="J138" s="36"/>
      <c r="K138" s="36"/>
      <c r="L138" s="36"/>
      <c r="M138" s="95"/>
      <c r="N138" s="95"/>
      <c r="O138" s="95"/>
      <c r="R138" s="209"/>
      <c r="S138" s="4"/>
      <c r="T138" s="4"/>
      <c r="U138" s="4"/>
      <c r="V138" s="4"/>
      <c r="W138" s="4"/>
      <c r="X138" s="4"/>
    </row>
    <row r="139" spans="1:24" customFormat="1">
      <c r="A139" s="225"/>
      <c r="B139" s="34"/>
      <c r="C139" s="95"/>
      <c r="D139" s="95"/>
      <c r="E139" s="95"/>
      <c r="F139" s="36"/>
      <c r="G139" s="36"/>
      <c r="H139" s="36"/>
      <c r="I139" s="36"/>
      <c r="J139" s="36"/>
      <c r="K139" s="36"/>
      <c r="L139" s="36"/>
      <c r="M139" s="95"/>
      <c r="N139" s="95"/>
      <c r="O139" s="95"/>
      <c r="R139" s="209"/>
      <c r="S139" s="4"/>
      <c r="T139" s="4"/>
      <c r="U139" s="4"/>
      <c r="V139" s="4"/>
      <c r="W139" s="4"/>
      <c r="X139" s="4"/>
    </row>
    <row r="140" spans="1:24" customFormat="1">
      <c r="A140" s="225"/>
      <c r="B140" s="34"/>
      <c r="C140" s="95"/>
      <c r="D140" s="95"/>
      <c r="E140" s="95"/>
      <c r="F140" s="36"/>
      <c r="G140" s="36"/>
      <c r="H140" s="36"/>
      <c r="I140" s="36"/>
      <c r="J140" s="36"/>
      <c r="K140" s="36"/>
      <c r="L140" s="36"/>
      <c r="M140" s="95"/>
      <c r="N140" s="95"/>
      <c r="O140" s="95"/>
      <c r="R140" s="209"/>
      <c r="S140" s="4"/>
      <c r="T140" s="4"/>
      <c r="U140" s="4"/>
      <c r="V140" s="4"/>
      <c r="W140" s="4"/>
      <c r="X140" s="4"/>
    </row>
    <row r="141" spans="1:24" customFormat="1">
      <c r="A141" s="225"/>
      <c r="B141" s="34"/>
      <c r="C141" s="95"/>
      <c r="D141" s="95"/>
      <c r="E141" s="95"/>
      <c r="F141" s="36"/>
      <c r="G141" s="36"/>
      <c r="H141" s="36"/>
      <c r="I141" s="36"/>
      <c r="J141" s="36"/>
      <c r="K141" s="36"/>
      <c r="L141" s="36"/>
      <c r="M141" s="95"/>
      <c r="N141" s="95"/>
      <c r="O141" s="95"/>
      <c r="R141" s="209"/>
      <c r="S141" s="4"/>
      <c r="T141" s="4"/>
      <c r="U141" s="4"/>
      <c r="V141" s="4"/>
      <c r="W141" s="4"/>
      <c r="X141" s="4"/>
    </row>
    <row r="142" spans="1:24" customFormat="1">
      <c r="A142" s="225"/>
      <c r="B142" s="34"/>
      <c r="C142" s="95"/>
      <c r="D142" s="95"/>
      <c r="E142" s="95"/>
      <c r="F142" s="36"/>
      <c r="G142" s="36"/>
      <c r="H142" s="36"/>
      <c r="I142" s="36"/>
      <c r="J142" s="36"/>
      <c r="K142" s="36"/>
      <c r="L142" s="36"/>
      <c r="M142" s="95"/>
      <c r="N142" s="95"/>
      <c r="O142" s="95"/>
      <c r="R142" s="209"/>
      <c r="S142" s="4"/>
      <c r="T142" s="4"/>
      <c r="U142" s="4"/>
      <c r="V142" s="4"/>
      <c r="W142" s="4"/>
      <c r="X142" s="4"/>
    </row>
    <row r="143" spans="1:24" customFormat="1">
      <c r="A143" s="225"/>
      <c r="B143" s="34"/>
      <c r="C143" s="95"/>
      <c r="D143" s="95"/>
      <c r="E143" s="95"/>
      <c r="F143" s="36"/>
      <c r="G143" s="36"/>
      <c r="H143" s="36"/>
      <c r="I143" s="36"/>
      <c r="J143" s="36"/>
      <c r="K143" s="36"/>
      <c r="L143" s="36"/>
      <c r="M143" s="95"/>
      <c r="N143" s="95"/>
      <c r="O143" s="95"/>
      <c r="R143" s="209"/>
      <c r="S143" s="4"/>
      <c r="T143" s="4"/>
      <c r="U143" s="4"/>
      <c r="V143" s="4"/>
      <c r="W143" s="4"/>
      <c r="X143" s="4"/>
    </row>
    <row r="144" spans="1:24" customFormat="1">
      <c r="A144" s="225"/>
      <c r="B144" s="34"/>
      <c r="C144" s="95"/>
      <c r="D144" s="95"/>
      <c r="E144" s="95"/>
      <c r="F144" s="36"/>
      <c r="G144" s="36"/>
      <c r="H144" s="36"/>
      <c r="I144" s="36"/>
      <c r="J144" s="36"/>
      <c r="K144" s="36"/>
      <c r="L144" s="36"/>
      <c r="M144" s="95"/>
      <c r="N144" s="95"/>
      <c r="O144" s="95"/>
      <c r="R144" s="209"/>
      <c r="S144" s="4"/>
      <c r="T144" s="4"/>
      <c r="U144" s="4"/>
      <c r="V144" s="4"/>
      <c r="W144" s="4"/>
      <c r="X144" s="4"/>
    </row>
    <row r="145" spans="1:24" customFormat="1">
      <c r="A145" s="225"/>
      <c r="B145" s="34"/>
      <c r="C145" s="95"/>
      <c r="D145" s="95"/>
      <c r="E145" s="95"/>
      <c r="F145" s="36"/>
      <c r="G145" s="36"/>
      <c r="H145" s="36"/>
      <c r="I145" s="36"/>
      <c r="J145" s="36"/>
      <c r="K145" s="36"/>
      <c r="L145" s="36"/>
      <c r="M145" s="95"/>
      <c r="N145" s="95"/>
      <c r="O145" s="95"/>
      <c r="R145" s="209"/>
      <c r="S145" s="4"/>
      <c r="T145" s="4"/>
      <c r="U145" s="4"/>
      <c r="V145" s="4"/>
      <c r="W145" s="4"/>
      <c r="X145" s="4"/>
    </row>
    <row r="146" spans="1:24" customFormat="1">
      <c r="A146" s="225"/>
      <c r="B146" s="34"/>
      <c r="C146" s="95"/>
      <c r="D146" s="95"/>
      <c r="E146" s="95"/>
      <c r="F146" s="36"/>
      <c r="G146" s="36"/>
      <c r="H146" s="36"/>
      <c r="I146" s="36"/>
      <c r="J146" s="36"/>
      <c r="K146" s="36"/>
      <c r="L146" s="36"/>
      <c r="M146" s="95"/>
      <c r="N146" s="95"/>
      <c r="O146" s="95"/>
      <c r="R146" s="209"/>
      <c r="S146" s="4"/>
      <c r="T146" s="4"/>
      <c r="U146" s="4"/>
      <c r="V146" s="4"/>
      <c r="W146" s="4"/>
      <c r="X146" s="4"/>
    </row>
    <row r="147" spans="1:24" customFormat="1">
      <c r="A147" s="225"/>
      <c r="B147" s="34"/>
      <c r="C147" s="95"/>
      <c r="D147" s="95"/>
      <c r="E147" s="95"/>
      <c r="F147" s="36"/>
      <c r="G147" s="36"/>
      <c r="H147" s="36"/>
      <c r="I147" s="36"/>
      <c r="J147" s="36"/>
      <c r="K147" s="36"/>
      <c r="L147" s="36"/>
      <c r="M147" s="95"/>
      <c r="N147" s="95"/>
      <c r="O147" s="95"/>
      <c r="R147" s="209"/>
      <c r="S147" s="4"/>
      <c r="T147" s="4"/>
      <c r="U147" s="4"/>
      <c r="V147" s="4"/>
      <c r="W147" s="4"/>
      <c r="X147" s="4"/>
    </row>
    <row r="148" spans="1:24" customFormat="1">
      <c r="A148" s="225"/>
      <c r="B148" s="34"/>
      <c r="C148" s="95"/>
      <c r="D148" s="95"/>
      <c r="E148" s="95"/>
      <c r="F148" s="36"/>
      <c r="G148" s="36"/>
      <c r="H148" s="36"/>
      <c r="I148" s="36"/>
      <c r="J148" s="36"/>
      <c r="K148" s="36"/>
      <c r="L148" s="36"/>
      <c r="M148" s="95"/>
      <c r="N148" s="95"/>
      <c r="O148" s="95"/>
      <c r="R148" s="209"/>
      <c r="S148" s="4"/>
      <c r="T148" s="4"/>
      <c r="U148" s="4"/>
      <c r="V148" s="4"/>
      <c r="W148" s="4"/>
      <c r="X148" s="4"/>
    </row>
    <row r="149" spans="1:24" customFormat="1">
      <c r="A149" s="225"/>
      <c r="B149" s="34"/>
      <c r="C149" s="95"/>
      <c r="D149" s="95"/>
      <c r="E149" s="95"/>
      <c r="F149" s="36"/>
      <c r="G149" s="36"/>
      <c r="H149" s="36"/>
      <c r="I149" s="36"/>
      <c r="J149" s="36"/>
      <c r="K149" s="36"/>
      <c r="L149" s="36"/>
      <c r="M149" s="95"/>
      <c r="N149" s="95"/>
      <c r="O149" s="95"/>
      <c r="R149" s="209"/>
      <c r="S149" s="4"/>
      <c r="T149" s="4"/>
      <c r="U149" s="4"/>
      <c r="V149" s="4"/>
      <c r="W149" s="4"/>
      <c r="X149" s="4"/>
    </row>
    <row r="150" spans="1:24" customFormat="1">
      <c r="A150" s="225"/>
      <c r="B150" s="34"/>
      <c r="C150" s="95"/>
      <c r="D150" s="95"/>
      <c r="E150" s="95"/>
      <c r="F150" s="36"/>
      <c r="G150" s="36"/>
      <c r="H150" s="36"/>
      <c r="I150" s="36"/>
      <c r="J150" s="36"/>
      <c r="K150" s="36"/>
      <c r="L150" s="36"/>
      <c r="M150" s="95"/>
      <c r="N150" s="95"/>
      <c r="O150" s="95"/>
      <c r="R150" s="209"/>
      <c r="S150" s="4"/>
      <c r="T150" s="4"/>
      <c r="U150" s="4"/>
      <c r="V150" s="4"/>
      <c r="W150" s="4"/>
      <c r="X150" s="4"/>
    </row>
    <row r="151" spans="1:24" customFormat="1">
      <c r="A151" s="225"/>
      <c r="B151" s="34"/>
      <c r="C151" s="95"/>
      <c r="D151" s="95"/>
      <c r="E151" s="95"/>
      <c r="F151" s="36"/>
      <c r="G151" s="36"/>
      <c r="H151" s="36"/>
      <c r="I151" s="36"/>
      <c r="J151" s="36"/>
      <c r="K151" s="36"/>
      <c r="L151" s="36"/>
      <c r="M151" s="95"/>
      <c r="N151" s="95"/>
      <c r="O151" s="95"/>
      <c r="R151" s="209"/>
      <c r="S151" s="4"/>
      <c r="T151" s="4"/>
      <c r="U151" s="4"/>
      <c r="V151" s="4"/>
      <c r="W151" s="4"/>
      <c r="X151" s="4"/>
    </row>
    <row r="152" spans="1:24" customFormat="1">
      <c r="A152" s="225"/>
      <c r="B152" s="34"/>
      <c r="C152" s="95"/>
      <c r="D152" s="95"/>
      <c r="E152" s="95"/>
      <c r="F152" s="36"/>
      <c r="G152" s="36"/>
      <c r="H152" s="36"/>
      <c r="I152" s="36"/>
      <c r="J152" s="36"/>
      <c r="K152" s="36"/>
      <c r="L152" s="36"/>
      <c r="M152" s="95"/>
      <c r="N152" s="95"/>
      <c r="O152" s="95"/>
      <c r="R152" s="209"/>
      <c r="S152" s="4"/>
      <c r="T152" s="4"/>
      <c r="U152" s="4"/>
      <c r="V152" s="4"/>
      <c r="W152" s="4"/>
      <c r="X152" s="4"/>
    </row>
    <row r="153" spans="1:24" customFormat="1">
      <c r="A153" s="225"/>
      <c r="B153" s="34"/>
      <c r="C153" s="95"/>
      <c r="D153" s="95"/>
      <c r="E153" s="95"/>
      <c r="F153" s="36"/>
      <c r="G153" s="36"/>
      <c r="H153" s="36"/>
      <c r="I153" s="36"/>
      <c r="J153" s="36"/>
      <c r="K153" s="36"/>
      <c r="L153" s="36"/>
      <c r="M153" s="95"/>
      <c r="N153" s="95"/>
      <c r="O153" s="95"/>
      <c r="R153" s="209"/>
      <c r="S153" s="4"/>
      <c r="T153" s="4"/>
      <c r="U153" s="4"/>
      <c r="V153" s="4"/>
      <c r="W153" s="4"/>
      <c r="X153" s="4"/>
    </row>
    <row r="154" spans="1:24" customFormat="1">
      <c r="A154" s="225"/>
      <c r="B154" s="34"/>
      <c r="C154" s="95"/>
      <c r="D154" s="95"/>
      <c r="E154" s="95"/>
      <c r="F154" s="36"/>
      <c r="G154" s="36"/>
      <c r="H154" s="36"/>
      <c r="I154" s="36"/>
      <c r="J154" s="36"/>
      <c r="K154" s="36"/>
      <c r="L154" s="36"/>
      <c r="M154" s="95"/>
      <c r="N154" s="95"/>
      <c r="O154" s="95"/>
      <c r="R154" s="209"/>
      <c r="S154" s="4"/>
      <c r="T154" s="4"/>
      <c r="U154" s="4"/>
      <c r="V154" s="4"/>
      <c r="W154" s="4"/>
      <c r="X154" s="4"/>
    </row>
    <row r="155" spans="1:24" customFormat="1">
      <c r="A155" s="225"/>
      <c r="B155" s="34"/>
      <c r="C155" s="95"/>
      <c r="D155" s="95"/>
      <c r="E155" s="95"/>
      <c r="F155" s="36"/>
      <c r="G155" s="36"/>
      <c r="H155" s="36"/>
      <c r="I155" s="36"/>
      <c r="J155" s="36"/>
      <c r="K155" s="36"/>
      <c r="L155" s="36"/>
      <c r="M155" s="95"/>
      <c r="N155" s="95"/>
      <c r="O155" s="95"/>
      <c r="R155" s="209"/>
      <c r="S155" s="4"/>
      <c r="T155" s="4"/>
      <c r="U155" s="4"/>
      <c r="V155" s="4"/>
      <c r="W155" s="4"/>
      <c r="X155" s="4"/>
    </row>
    <row r="156" spans="1:24" customFormat="1">
      <c r="A156" s="225"/>
      <c r="B156" s="34"/>
      <c r="C156" s="95"/>
      <c r="D156" s="95"/>
      <c r="E156" s="95"/>
      <c r="F156" s="36"/>
      <c r="G156" s="36"/>
      <c r="H156" s="36"/>
      <c r="I156" s="36"/>
      <c r="J156" s="36"/>
      <c r="K156" s="36"/>
      <c r="L156" s="36"/>
      <c r="M156" s="95"/>
      <c r="N156" s="95"/>
      <c r="O156" s="95"/>
      <c r="R156" s="209"/>
      <c r="S156" s="4"/>
      <c r="T156" s="4"/>
      <c r="U156" s="4"/>
      <c r="V156" s="4"/>
      <c r="W156" s="4"/>
      <c r="X156" s="4"/>
    </row>
    <row r="157" spans="1:24">
      <c r="P157" s="34"/>
      <c r="Q157" s="34"/>
      <c r="R157" s="209"/>
      <c r="S157" s="28"/>
      <c r="T157" s="28"/>
      <c r="U157" s="28"/>
      <c r="V157" s="28"/>
      <c r="W157" s="28"/>
      <c r="X157" s="28"/>
    </row>
    <row r="158" spans="1:24">
      <c r="P158" s="34"/>
      <c r="Q158" s="34"/>
      <c r="R158" s="209"/>
      <c r="S158" s="28"/>
      <c r="T158" s="28"/>
      <c r="U158" s="28"/>
      <c r="V158" s="28"/>
      <c r="W158" s="28"/>
      <c r="X158" s="28"/>
    </row>
    <row r="159" spans="1:24">
      <c r="P159" s="34"/>
      <c r="Q159" s="34"/>
      <c r="R159" s="209"/>
      <c r="S159" s="28"/>
      <c r="T159" s="28"/>
      <c r="U159" s="28"/>
      <c r="V159" s="28"/>
      <c r="W159" s="28"/>
      <c r="X159" s="28"/>
    </row>
    <row r="160" spans="1:24">
      <c r="P160" s="34"/>
      <c r="Q160" s="34"/>
      <c r="R160" s="209"/>
      <c r="S160" s="28"/>
      <c r="T160" s="28"/>
      <c r="U160" s="28"/>
      <c r="V160" s="28"/>
      <c r="W160" s="28"/>
      <c r="X160" s="28"/>
    </row>
    <row r="161" spans="1:245"/>
    <row r="162" spans="1:245" ht="16.5" customHeight="1">
      <c r="B162" s="147" t="s">
        <v>83</v>
      </c>
    </row>
    <row r="163" spans="1:245" ht="16.5" customHeight="1">
      <c r="B163" s="147" t="s">
        <v>84</v>
      </c>
    </row>
    <row r="164" spans="1:245"/>
    <row r="165" spans="1:245" ht="15">
      <c r="B165" s="90"/>
    </row>
    <row r="166" spans="1:245" s="19" customFormat="1">
      <c r="A166" s="156"/>
      <c r="B166" s="3"/>
      <c r="C166" s="3"/>
      <c r="D166" s="3"/>
      <c r="J166" s="3"/>
      <c r="K166" s="3"/>
      <c r="R166" s="156"/>
    </row>
    <row r="167" spans="1:245" s="19" customFormat="1" ht="14.25">
      <c r="A167" s="156"/>
      <c r="B167" s="388" t="s">
        <v>45</v>
      </c>
      <c r="C167" s="388"/>
      <c r="D167" s="388"/>
      <c r="E167" s="388"/>
      <c r="F167" s="38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153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9" customFormat="1" ht="14.25">
      <c r="A168" s="156"/>
      <c r="B168" s="388" t="s">
        <v>43</v>
      </c>
      <c r="C168" s="388"/>
      <c r="D168" s="388"/>
      <c r="E168" s="388"/>
      <c r="F168" s="38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153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9" customFormat="1" ht="15.75" customHeight="1">
      <c r="A169" s="156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153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226"/>
      <c r="B170" s="440" t="s">
        <v>8</v>
      </c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  <c r="O170" s="440"/>
      <c r="P170" s="440"/>
      <c r="Q170" s="440"/>
      <c r="R170" s="226"/>
    </row>
    <row r="171" spans="1:245" s="19" customFormat="1">
      <c r="A171" s="245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102"/>
      <c r="M171" s="102"/>
      <c r="N171" s="102"/>
      <c r="O171" s="102"/>
      <c r="P171" s="102"/>
      <c r="Q171" s="102"/>
      <c r="R171" s="245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</row>
    <row r="172" spans="1:245" s="19" customFormat="1" ht="16.5" customHeight="1">
      <c r="A172" s="156"/>
      <c r="B172" s="103" t="s">
        <v>46</v>
      </c>
      <c r="C172" s="3"/>
      <c r="D172" s="3"/>
      <c r="J172" s="3"/>
      <c r="K172" s="3"/>
      <c r="R172" s="156"/>
    </row>
    <row r="173" spans="1:245" s="19" customFormat="1" ht="16.5" customHeight="1">
      <c r="A173" s="156"/>
      <c r="B173" s="103" t="s">
        <v>47</v>
      </c>
      <c r="C173" s="3"/>
      <c r="D173" s="3"/>
      <c r="J173" s="3"/>
      <c r="K173" s="3"/>
      <c r="R173" s="156"/>
    </row>
    <row r="174" spans="1:245" s="19" customFormat="1" ht="16.5" customHeight="1">
      <c r="A174" s="156"/>
      <c r="B174" s="103" t="s">
        <v>115</v>
      </c>
      <c r="C174" s="3"/>
      <c r="D174" s="3"/>
      <c r="J174" s="3"/>
      <c r="K174" s="3"/>
      <c r="R174" s="156"/>
    </row>
    <row r="175" spans="1:245" s="19" customFormat="1" ht="16.5" customHeight="1">
      <c r="A175" s="156"/>
      <c r="B175" s="103" t="s">
        <v>116</v>
      </c>
      <c r="C175" s="3"/>
      <c r="D175" s="3"/>
      <c r="J175" s="3"/>
      <c r="K175" s="3"/>
      <c r="R175" s="156"/>
    </row>
    <row r="176" spans="1:245" s="19" customFormat="1" ht="16.5" customHeight="1">
      <c r="A176" s="156"/>
      <c r="B176" s="103" t="s">
        <v>117</v>
      </c>
      <c r="C176" s="3"/>
      <c r="D176" s="3"/>
      <c r="J176" s="3"/>
      <c r="K176" s="3"/>
      <c r="R176" s="156"/>
    </row>
    <row r="177" spans="1:245" s="19" customFormat="1" ht="16.5" customHeight="1">
      <c r="A177" s="156"/>
      <c r="B177" s="103" t="s">
        <v>118</v>
      </c>
      <c r="C177" s="3"/>
      <c r="D177" s="3"/>
      <c r="J177" s="3"/>
      <c r="K177" s="3"/>
      <c r="R177" s="156"/>
    </row>
    <row r="178" spans="1:245" s="19" customFormat="1" ht="16.5" customHeight="1">
      <c r="A178" s="156"/>
      <c r="B178" s="103" t="s">
        <v>119</v>
      </c>
      <c r="C178" s="3"/>
      <c r="D178" s="3"/>
      <c r="J178" s="3"/>
      <c r="K178" s="3"/>
      <c r="R178" s="156"/>
    </row>
    <row r="179" spans="1:245" s="19" customFormat="1" ht="16.5" customHeight="1">
      <c r="A179" s="156"/>
      <c r="B179" s="103" t="s">
        <v>120</v>
      </c>
      <c r="C179" s="3"/>
      <c r="D179" s="3"/>
      <c r="J179" s="3"/>
      <c r="K179" s="3"/>
      <c r="R179" s="156"/>
    </row>
    <row r="180" spans="1:245" s="19" customFormat="1" ht="24" customHeight="1">
      <c r="A180" s="156"/>
      <c r="B180" s="100" t="s">
        <v>12</v>
      </c>
      <c r="C180" s="3"/>
      <c r="D180" s="3"/>
      <c r="J180" s="3"/>
      <c r="K180" s="3"/>
      <c r="R180" s="156"/>
    </row>
    <row r="181" spans="1:245" s="19" customFormat="1" ht="16.5" customHeight="1">
      <c r="A181" s="245"/>
      <c r="B181" s="77" t="s">
        <v>48</v>
      </c>
      <c r="C181" s="34"/>
      <c r="D181" s="34"/>
      <c r="E181" s="102"/>
      <c r="F181" s="102"/>
      <c r="G181" s="102"/>
      <c r="H181" s="102"/>
      <c r="I181" s="102"/>
      <c r="J181" s="34"/>
      <c r="K181" s="34"/>
      <c r="L181" s="102"/>
      <c r="M181" s="102"/>
      <c r="N181" s="102"/>
      <c r="O181" s="102"/>
      <c r="P181" s="102"/>
      <c r="Q181" s="102"/>
      <c r="R181" s="245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  <c r="BV181" s="102"/>
      <c r="BW181" s="102"/>
      <c r="BX181" s="102"/>
      <c r="BY181" s="102"/>
      <c r="BZ181" s="102"/>
      <c r="CA181" s="102"/>
      <c r="CB181" s="102"/>
      <c r="CC181" s="102"/>
      <c r="CD181" s="102"/>
      <c r="CE181" s="102"/>
      <c r="CF181" s="102"/>
      <c r="CG181" s="102"/>
      <c r="CH181" s="102"/>
      <c r="CI181" s="102"/>
      <c r="CJ181" s="102"/>
      <c r="CK181" s="102"/>
      <c r="CL181" s="102"/>
      <c r="CM181" s="102"/>
      <c r="CN181" s="102"/>
      <c r="CO181" s="102"/>
      <c r="CP181" s="102"/>
      <c r="CQ181" s="102"/>
      <c r="CR181" s="102"/>
      <c r="CS181" s="102"/>
      <c r="CT181" s="102"/>
      <c r="CU181" s="102"/>
      <c r="CV181" s="102"/>
      <c r="CW181" s="102"/>
      <c r="CX181" s="102"/>
      <c r="CY181" s="102"/>
      <c r="CZ181" s="102"/>
      <c r="DA181" s="102"/>
      <c r="DB181" s="102"/>
      <c r="DC181" s="102"/>
      <c r="DD181" s="102"/>
      <c r="DE181" s="102"/>
      <c r="DF181" s="102"/>
      <c r="DG181" s="102"/>
      <c r="DH181" s="102"/>
      <c r="DI181" s="102"/>
      <c r="DJ181" s="102"/>
      <c r="DK181" s="102"/>
      <c r="DL181" s="102"/>
      <c r="DM181" s="102"/>
      <c r="DN181" s="102"/>
      <c r="DO181" s="102"/>
      <c r="DP181" s="102"/>
      <c r="DQ181" s="102"/>
      <c r="DR181" s="102"/>
      <c r="DS181" s="102"/>
      <c r="DT181" s="102"/>
      <c r="DU181" s="102"/>
      <c r="DV181" s="102"/>
      <c r="DW181" s="102"/>
      <c r="DX181" s="102"/>
      <c r="DY181" s="102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  <c r="ET181" s="102"/>
      <c r="EU181" s="102"/>
      <c r="EV181" s="102"/>
      <c r="EW181" s="102"/>
      <c r="EX181" s="102"/>
      <c r="EY181" s="102"/>
      <c r="EZ181" s="102"/>
      <c r="FA181" s="102"/>
      <c r="FB181" s="102"/>
      <c r="FC181" s="102"/>
      <c r="FD181" s="102"/>
      <c r="FE181" s="102"/>
      <c r="FF181" s="102"/>
      <c r="FG181" s="102"/>
      <c r="FH181" s="102"/>
      <c r="FI181" s="102"/>
      <c r="FJ181" s="102"/>
      <c r="FK181" s="102"/>
      <c r="FL181" s="102"/>
      <c r="FM181" s="102"/>
      <c r="FN181" s="102"/>
      <c r="FO181" s="102"/>
      <c r="FP181" s="102"/>
      <c r="FQ181" s="102"/>
      <c r="FR181" s="102"/>
      <c r="FS181" s="102"/>
      <c r="FT181" s="102"/>
      <c r="FU181" s="102"/>
      <c r="FV181" s="102"/>
      <c r="FW181" s="102"/>
      <c r="FX181" s="102"/>
      <c r="FY181" s="102"/>
      <c r="FZ181" s="102"/>
      <c r="GA181" s="102"/>
      <c r="GB181" s="102"/>
      <c r="GC181" s="102"/>
      <c r="GD181" s="102"/>
      <c r="GE181" s="102"/>
      <c r="GF181" s="102"/>
      <c r="GG181" s="102"/>
      <c r="GH181" s="102"/>
      <c r="GI181" s="102"/>
      <c r="GJ181" s="102"/>
      <c r="GK181" s="102"/>
      <c r="GL181" s="102"/>
      <c r="GM181" s="102"/>
      <c r="GN181" s="102"/>
      <c r="GO181" s="102"/>
      <c r="GP181" s="102"/>
      <c r="GQ181" s="102"/>
      <c r="GR181" s="102"/>
      <c r="GS181" s="102"/>
      <c r="GT181" s="102"/>
      <c r="GU181" s="102"/>
      <c r="GV181" s="102"/>
      <c r="GW181" s="102"/>
      <c r="GX181" s="102"/>
      <c r="GY181" s="102"/>
      <c r="GZ181" s="102"/>
      <c r="HA181" s="102"/>
      <c r="HB181" s="102"/>
      <c r="HC181" s="102"/>
      <c r="HD181" s="102"/>
      <c r="HE181" s="102"/>
      <c r="HF181" s="102"/>
      <c r="HG181" s="102"/>
      <c r="HH181" s="102"/>
      <c r="HI181" s="102"/>
      <c r="HJ181" s="102"/>
      <c r="HK181" s="102"/>
      <c r="HL181" s="102"/>
      <c r="HM181" s="102"/>
      <c r="HN181" s="102"/>
      <c r="HO181" s="102"/>
      <c r="HP181" s="102"/>
      <c r="HQ181" s="102"/>
      <c r="HR181" s="102"/>
      <c r="HS181" s="102"/>
      <c r="HT181" s="102"/>
      <c r="HU181" s="102"/>
      <c r="HV181" s="102"/>
      <c r="HW181" s="102"/>
      <c r="HX181" s="102"/>
      <c r="HY181" s="102"/>
      <c r="HZ181" s="102"/>
      <c r="IA181" s="102"/>
      <c r="IB181" s="102"/>
      <c r="IC181" s="102"/>
      <c r="ID181" s="102"/>
      <c r="IE181" s="102"/>
      <c r="IF181" s="102"/>
      <c r="IG181" s="102"/>
      <c r="IH181" s="102"/>
      <c r="II181" s="102"/>
      <c r="IJ181" s="102"/>
      <c r="IK181" s="102"/>
    </row>
    <row r="182" spans="1:245" s="19" customFormat="1" ht="16.5" customHeight="1">
      <c r="A182" s="245"/>
      <c r="B182" s="103" t="s">
        <v>49</v>
      </c>
      <c r="C182" s="34"/>
      <c r="D182" s="34"/>
      <c r="E182" s="102"/>
      <c r="F182" s="102"/>
      <c r="G182" s="102"/>
      <c r="H182" s="102"/>
      <c r="I182" s="102"/>
      <c r="J182" s="34"/>
      <c r="K182" s="34"/>
      <c r="L182" s="102"/>
      <c r="M182" s="102"/>
      <c r="N182" s="102"/>
      <c r="O182" s="102"/>
      <c r="P182" s="102"/>
      <c r="Q182" s="102"/>
      <c r="R182" s="245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</row>
    <row r="183" spans="1:245" s="19" customFormat="1" ht="16.5" customHeight="1">
      <c r="A183" s="245"/>
      <c r="B183" s="77" t="s">
        <v>50</v>
      </c>
      <c r="C183" s="34"/>
      <c r="D183" s="34"/>
      <c r="E183" s="102"/>
      <c r="F183" s="102"/>
      <c r="G183" s="102"/>
      <c r="H183" s="102"/>
      <c r="I183" s="102"/>
      <c r="J183" s="34"/>
      <c r="K183" s="34"/>
      <c r="L183" s="102"/>
      <c r="M183" s="102"/>
      <c r="N183" s="102"/>
      <c r="O183" s="102"/>
      <c r="P183" s="102"/>
      <c r="Q183" s="102"/>
      <c r="R183" s="245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</row>
    <row r="184" spans="1:245" s="19" customFormat="1" ht="16.5" customHeight="1">
      <c r="A184" s="245"/>
      <c r="B184" s="77" t="s">
        <v>51</v>
      </c>
      <c r="C184" s="34"/>
      <c r="D184" s="34"/>
      <c r="E184" s="102"/>
      <c r="F184" s="102"/>
      <c r="G184" s="102"/>
      <c r="H184" s="102"/>
      <c r="I184" s="102"/>
      <c r="J184" s="34"/>
      <c r="K184" s="34"/>
      <c r="L184" s="102"/>
      <c r="M184" s="102"/>
      <c r="N184" s="102"/>
      <c r="O184" s="102"/>
      <c r="P184" s="102"/>
      <c r="Q184" s="102"/>
      <c r="R184" s="245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  <c r="BV184" s="102"/>
      <c r="BW184" s="102"/>
      <c r="BX184" s="102"/>
      <c r="BY184" s="102"/>
      <c r="BZ184" s="102"/>
      <c r="CA184" s="102"/>
      <c r="CB184" s="102"/>
      <c r="CC184" s="102"/>
      <c r="CD184" s="102"/>
      <c r="CE184" s="102"/>
      <c r="CF184" s="102"/>
      <c r="CG184" s="102"/>
      <c r="CH184" s="102"/>
      <c r="CI184" s="102"/>
      <c r="CJ184" s="102"/>
      <c r="CK184" s="102"/>
      <c r="CL184" s="102"/>
      <c r="CM184" s="102"/>
      <c r="CN184" s="102"/>
      <c r="CO184" s="102"/>
      <c r="CP184" s="102"/>
      <c r="CQ184" s="102"/>
      <c r="CR184" s="102"/>
      <c r="CS184" s="102"/>
      <c r="CT184" s="102"/>
      <c r="CU184" s="102"/>
      <c r="CV184" s="102"/>
      <c r="CW184" s="102"/>
      <c r="CX184" s="102"/>
      <c r="CY184" s="102"/>
      <c r="CZ184" s="102"/>
      <c r="DA184" s="102"/>
      <c r="DB184" s="102"/>
      <c r="DC184" s="102"/>
      <c r="DD184" s="102"/>
      <c r="DE184" s="102"/>
      <c r="DF184" s="102"/>
      <c r="DG184" s="102"/>
      <c r="DH184" s="102"/>
      <c r="DI184" s="102"/>
      <c r="DJ184" s="102"/>
      <c r="DK184" s="102"/>
      <c r="DL184" s="102"/>
      <c r="DM184" s="102"/>
      <c r="DN184" s="102"/>
      <c r="DO184" s="102"/>
      <c r="DP184" s="102"/>
      <c r="DQ184" s="102"/>
      <c r="DR184" s="102"/>
      <c r="DS184" s="102"/>
      <c r="DT184" s="102"/>
      <c r="DU184" s="102"/>
      <c r="DV184" s="102"/>
      <c r="DW184" s="102"/>
      <c r="DX184" s="102"/>
      <c r="DY184" s="102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  <c r="ET184" s="102"/>
      <c r="EU184" s="102"/>
      <c r="EV184" s="102"/>
      <c r="EW184" s="102"/>
      <c r="EX184" s="102"/>
      <c r="EY184" s="102"/>
      <c r="EZ184" s="102"/>
      <c r="FA184" s="102"/>
      <c r="FB184" s="102"/>
      <c r="FC184" s="102"/>
      <c r="FD184" s="102"/>
      <c r="FE184" s="102"/>
      <c r="FF184" s="102"/>
      <c r="FG184" s="102"/>
      <c r="FH184" s="102"/>
      <c r="FI184" s="102"/>
      <c r="FJ184" s="102"/>
      <c r="FK184" s="102"/>
      <c r="FL184" s="102"/>
      <c r="FM184" s="102"/>
      <c r="FN184" s="102"/>
      <c r="FO184" s="102"/>
      <c r="FP184" s="102"/>
      <c r="FQ184" s="102"/>
      <c r="FR184" s="102"/>
      <c r="FS184" s="102"/>
      <c r="FT184" s="102"/>
      <c r="FU184" s="102"/>
      <c r="FV184" s="102"/>
      <c r="FW184" s="102"/>
      <c r="FX184" s="102"/>
      <c r="FY184" s="102"/>
      <c r="FZ184" s="102"/>
      <c r="GA184" s="102"/>
      <c r="GB184" s="102"/>
      <c r="GC184" s="102"/>
      <c r="GD184" s="102"/>
      <c r="GE184" s="102"/>
      <c r="GF184" s="102"/>
      <c r="GG184" s="102"/>
      <c r="GH184" s="102"/>
      <c r="GI184" s="102"/>
      <c r="GJ184" s="102"/>
      <c r="GK184" s="102"/>
      <c r="GL184" s="102"/>
      <c r="GM184" s="102"/>
      <c r="GN184" s="102"/>
      <c r="GO184" s="102"/>
      <c r="GP184" s="102"/>
      <c r="GQ184" s="102"/>
      <c r="GR184" s="102"/>
      <c r="GS184" s="102"/>
      <c r="GT184" s="102"/>
      <c r="GU184" s="102"/>
      <c r="GV184" s="102"/>
      <c r="GW184" s="102"/>
      <c r="GX184" s="102"/>
      <c r="GY184" s="102"/>
      <c r="GZ184" s="102"/>
      <c r="HA184" s="102"/>
      <c r="HB184" s="102"/>
      <c r="HC184" s="102"/>
      <c r="HD184" s="102"/>
      <c r="HE184" s="102"/>
      <c r="HF184" s="102"/>
      <c r="HG184" s="102"/>
      <c r="HH184" s="102"/>
      <c r="HI184" s="102"/>
      <c r="HJ184" s="102"/>
      <c r="HK184" s="102"/>
      <c r="HL184" s="102"/>
      <c r="HM184" s="102"/>
      <c r="HN184" s="102"/>
      <c r="HO184" s="102"/>
      <c r="HP184" s="102"/>
      <c r="HQ184" s="102"/>
      <c r="HR184" s="102"/>
      <c r="HS184" s="102"/>
      <c r="HT184" s="102"/>
      <c r="HU184" s="102"/>
      <c r="HV184" s="102"/>
      <c r="HW184" s="102"/>
      <c r="HX184" s="102"/>
      <c r="HY184" s="102"/>
      <c r="HZ184" s="102"/>
      <c r="IA184" s="102"/>
      <c r="IB184" s="102"/>
      <c r="IC184" s="102"/>
      <c r="ID184" s="102"/>
      <c r="IE184" s="102"/>
      <c r="IF184" s="102"/>
      <c r="IG184" s="102"/>
      <c r="IH184" s="102"/>
      <c r="II184" s="102"/>
      <c r="IJ184" s="102"/>
      <c r="IK184" s="102"/>
    </row>
    <row r="185" spans="1:245" s="19" customFormat="1" ht="24" customHeight="1">
      <c r="A185" s="245"/>
      <c r="B185" s="100" t="s">
        <v>52</v>
      </c>
      <c r="C185" s="34"/>
      <c r="D185" s="34"/>
      <c r="E185" s="102"/>
      <c r="F185" s="102"/>
      <c r="G185" s="102"/>
      <c r="H185" s="102"/>
      <c r="I185" s="102"/>
      <c r="J185" s="34"/>
      <c r="K185" s="34"/>
      <c r="L185" s="102"/>
      <c r="M185" s="102"/>
      <c r="N185" s="102"/>
      <c r="O185" s="102"/>
      <c r="P185" s="102"/>
      <c r="Q185" s="102"/>
      <c r="R185" s="245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  <c r="BV185" s="102"/>
      <c r="BW185" s="102"/>
      <c r="BX185" s="102"/>
      <c r="BY185" s="102"/>
      <c r="BZ185" s="102"/>
      <c r="CA185" s="102"/>
      <c r="CB185" s="102"/>
      <c r="CC185" s="102"/>
      <c r="CD185" s="102"/>
      <c r="CE185" s="102"/>
      <c r="CF185" s="102"/>
      <c r="CG185" s="102"/>
      <c r="CH185" s="102"/>
      <c r="CI185" s="102"/>
      <c r="CJ185" s="102"/>
      <c r="CK185" s="102"/>
      <c r="CL185" s="102"/>
      <c r="CM185" s="102"/>
      <c r="CN185" s="102"/>
      <c r="CO185" s="102"/>
      <c r="CP185" s="102"/>
      <c r="CQ185" s="102"/>
      <c r="CR185" s="102"/>
      <c r="CS185" s="102"/>
      <c r="CT185" s="102"/>
      <c r="CU185" s="102"/>
      <c r="CV185" s="102"/>
      <c r="CW185" s="102"/>
      <c r="CX185" s="102"/>
      <c r="CY185" s="102"/>
      <c r="CZ185" s="102"/>
      <c r="DA185" s="102"/>
      <c r="DB185" s="102"/>
      <c r="DC185" s="102"/>
      <c r="DD185" s="102"/>
      <c r="DE185" s="102"/>
      <c r="DF185" s="102"/>
      <c r="DG185" s="102"/>
      <c r="DH185" s="102"/>
      <c r="DI185" s="102"/>
      <c r="DJ185" s="102"/>
      <c r="DK185" s="102"/>
      <c r="DL185" s="102"/>
      <c r="DM185" s="102"/>
      <c r="DN185" s="102"/>
      <c r="DO185" s="102"/>
      <c r="DP185" s="102"/>
      <c r="DQ185" s="102"/>
      <c r="DR185" s="102"/>
      <c r="DS185" s="102"/>
      <c r="DT185" s="102"/>
      <c r="DU185" s="102"/>
      <c r="DV185" s="102"/>
      <c r="DW185" s="102"/>
      <c r="DX185" s="102"/>
      <c r="DY185" s="102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  <c r="ET185" s="102"/>
      <c r="EU185" s="102"/>
      <c r="EV185" s="102"/>
      <c r="EW185" s="102"/>
      <c r="EX185" s="102"/>
      <c r="EY185" s="102"/>
      <c r="EZ185" s="102"/>
      <c r="FA185" s="102"/>
      <c r="FB185" s="102"/>
      <c r="FC185" s="102"/>
      <c r="FD185" s="102"/>
      <c r="FE185" s="102"/>
      <c r="FF185" s="102"/>
      <c r="FG185" s="102"/>
      <c r="FH185" s="102"/>
      <c r="FI185" s="102"/>
      <c r="FJ185" s="102"/>
      <c r="FK185" s="102"/>
      <c r="FL185" s="102"/>
      <c r="FM185" s="102"/>
      <c r="FN185" s="102"/>
      <c r="FO185" s="102"/>
      <c r="FP185" s="102"/>
      <c r="FQ185" s="102"/>
      <c r="FR185" s="102"/>
      <c r="FS185" s="102"/>
      <c r="FT185" s="102"/>
      <c r="FU185" s="102"/>
      <c r="FV185" s="102"/>
      <c r="FW185" s="102"/>
      <c r="FX185" s="102"/>
      <c r="FY185" s="102"/>
      <c r="FZ185" s="102"/>
      <c r="GA185" s="102"/>
      <c r="GB185" s="102"/>
      <c r="GC185" s="102"/>
      <c r="GD185" s="102"/>
      <c r="GE185" s="102"/>
      <c r="GF185" s="102"/>
      <c r="GG185" s="102"/>
      <c r="GH185" s="102"/>
      <c r="GI185" s="102"/>
      <c r="GJ185" s="102"/>
      <c r="GK185" s="102"/>
      <c r="GL185" s="102"/>
      <c r="GM185" s="102"/>
      <c r="GN185" s="102"/>
      <c r="GO185" s="102"/>
      <c r="GP185" s="102"/>
      <c r="GQ185" s="102"/>
      <c r="GR185" s="102"/>
      <c r="GS185" s="102"/>
      <c r="GT185" s="102"/>
      <c r="GU185" s="102"/>
      <c r="GV185" s="102"/>
      <c r="GW185" s="102"/>
      <c r="GX185" s="102"/>
      <c r="GY185" s="102"/>
      <c r="GZ185" s="102"/>
      <c r="HA185" s="102"/>
      <c r="HB185" s="102"/>
      <c r="HC185" s="102"/>
      <c r="HD185" s="102"/>
      <c r="HE185" s="102"/>
      <c r="HF185" s="102"/>
      <c r="HG185" s="102"/>
      <c r="HH185" s="102"/>
      <c r="HI185" s="102"/>
      <c r="HJ185" s="102"/>
      <c r="HK185" s="102"/>
      <c r="HL185" s="102"/>
      <c r="HM185" s="102"/>
      <c r="HN185" s="102"/>
      <c r="HO185" s="102"/>
      <c r="HP185" s="102"/>
      <c r="HQ185" s="102"/>
      <c r="HR185" s="102"/>
      <c r="HS185" s="102"/>
      <c r="HT185" s="102"/>
      <c r="HU185" s="102"/>
      <c r="HV185" s="102"/>
      <c r="HW185" s="102"/>
      <c r="HX185" s="102"/>
      <c r="HY185" s="102"/>
      <c r="HZ185" s="102"/>
      <c r="IA185" s="102"/>
      <c r="IB185" s="102"/>
      <c r="IC185" s="102"/>
      <c r="ID185" s="102"/>
      <c r="IE185" s="102"/>
      <c r="IF185" s="102"/>
      <c r="IG185" s="102"/>
      <c r="IH185" s="102"/>
      <c r="II185" s="102"/>
      <c r="IJ185" s="102"/>
      <c r="IK185" s="102"/>
    </row>
    <row r="186" spans="1:245" s="31" customFormat="1" ht="6" customHeight="1">
      <c r="A186" s="230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  <c r="Y186" s="30"/>
    </row>
    <row r="187" spans="1:245" s="31" customFormat="1" ht="6" customHeight="1">
      <c r="A187" s="230"/>
      <c r="B187" s="1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3"/>
      <c r="N187" s="13"/>
      <c r="O187" s="1"/>
      <c r="P187" s="1"/>
      <c r="Q187" s="1"/>
      <c r="R187" s="212"/>
      <c r="S187" s="30"/>
      <c r="T187" s="30"/>
      <c r="U187" s="30"/>
      <c r="V187" s="30"/>
      <c r="W187" s="30"/>
      <c r="X187" s="30"/>
      <c r="Y187" s="30"/>
    </row>
    <row r="188" spans="1:245" s="204" customFormat="1" ht="15.75" customHeight="1">
      <c r="A188" s="229"/>
      <c r="B188" s="442" t="s">
        <v>1</v>
      </c>
      <c r="C188" s="453"/>
      <c r="D188" s="195" t="s">
        <v>6</v>
      </c>
      <c r="E188" s="443" t="s">
        <v>7</v>
      </c>
      <c r="F188" s="444"/>
      <c r="G188" s="444"/>
      <c r="H188" s="444"/>
      <c r="I188" s="444"/>
      <c r="J188" s="444"/>
      <c r="K188" s="444"/>
      <c r="L188" s="444"/>
      <c r="M188" s="444"/>
      <c r="N188" s="445"/>
      <c r="O188" s="196" t="s">
        <v>3</v>
      </c>
      <c r="P188" s="195" t="s">
        <v>4</v>
      </c>
      <c r="Q188" s="195" t="s">
        <v>2</v>
      </c>
      <c r="R188" s="218"/>
    </row>
    <row r="189" spans="1:245" ht="17.25" customHeight="1">
      <c r="A189" s="217"/>
      <c r="B189" s="451">
        <v>1</v>
      </c>
      <c r="C189" s="451"/>
      <c r="D189" s="115">
        <v>1</v>
      </c>
      <c r="E189" s="452" t="s">
        <v>53</v>
      </c>
      <c r="F189" s="452"/>
      <c r="G189" s="452"/>
      <c r="H189" s="452"/>
      <c r="I189" s="452"/>
      <c r="J189" s="452"/>
      <c r="K189" s="452"/>
      <c r="L189" s="452"/>
      <c r="M189" s="452"/>
      <c r="N189" s="452"/>
      <c r="O189" s="132">
        <v>500</v>
      </c>
      <c r="P189" s="202">
        <f>(O189*D189)</f>
        <v>500</v>
      </c>
      <c r="Q189" s="42"/>
      <c r="R189" s="209"/>
      <c r="S189" s="28"/>
      <c r="T189" s="28"/>
      <c r="U189" s="28"/>
      <c r="V189" s="28"/>
      <c r="W189" s="28"/>
      <c r="X189" s="28"/>
      <c r="IH189" s="35" t="e">
        <f>#REF!</f>
        <v>#REF!</v>
      </c>
      <c r="II189" s="36" t="e">
        <f>IF(IH189&lt;&gt;0,IH189,"")</f>
        <v>#REF!</v>
      </c>
    </row>
    <row r="190" spans="1:245" ht="17.25" customHeight="1">
      <c r="A190" s="217"/>
      <c r="B190" s="451">
        <v>2</v>
      </c>
      <c r="C190" s="451"/>
      <c r="D190" s="115">
        <v>2</v>
      </c>
      <c r="E190" s="452" t="s">
        <v>54</v>
      </c>
      <c r="F190" s="452"/>
      <c r="G190" s="452"/>
      <c r="H190" s="452"/>
      <c r="I190" s="452"/>
      <c r="J190" s="452"/>
      <c r="K190" s="452"/>
      <c r="L190" s="452"/>
      <c r="M190" s="452"/>
      <c r="N190" s="452"/>
      <c r="O190" s="132">
        <v>200</v>
      </c>
      <c r="P190" s="202">
        <f>(O190*D190)</f>
        <v>400</v>
      </c>
      <c r="Q190" s="42"/>
      <c r="R190" s="209"/>
      <c r="S190" s="28"/>
      <c r="T190" s="28"/>
      <c r="U190" s="28"/>
      <c r="V190" s="28"/>
      <c r="W190" s="28"/>
      <c r="X190" s="28"/>
      <c r="IH190" s="35" t="e">
        <f>#REF!</f>
        <v>#REF!</v>
      </c>
      <c r="II190" s="36" t="e">
        <f>IF(IH190&lt;&gt;0,IH190,"")</f>
        <v>#REF!</v>
      </c>
    </row>
    <row r="191" spans="1:245" ht="17.25" customHeight="1">
      <c r="A191" s="217"/>
      <c r="B191" s="451">
        <v>3</v>
      </c>
      <c r="C191" s="451"/>
      <c r="D191" s="115">
        <v>1</v>
      </c>
      <c r="E191" s="452" t="s">
        <v>55</v>
      </c>
      <c r="F191" s="452"/>
      <c r="G191" s="452"/>
      <c r="H191" s="452"/>
      <c r="I191" s="452"/>
      <c r="J191" s="452"/>
      <c r="K191" s="452"/>
      <c r="L191" s="452"/>
      <c r="M191" s="452"/>
      <c r="N191" s="452"/>
      <c r="O191" s="132">
        <v>2000</v>
      </c>
      <c r="P191" s="202">
        <f>(O191*D191)</f>
        <v>2000</v>
      </c>
      <c r="Q191" s="42"/>
      <c r="R191" s="209"/>
      <c r="S191" s="28"/>
      <c r="T191" s="28"/>
      <c r="U191" s="28"/>
      <c r="V191" s="28"/>
      <c r="W191" s="28"/>
      <c r="X191" s="28"/>
      <c r="IH191" s="36" t="e">
        <f>#REF!</f>
        <v>#REF!</v>
      </c>
      <c r="II191" s="36" t="e">
        <f>IF(IH191&lt;&gt;0,IH191,"")</f>
        <v>#REF!</v>
      </c>
    </row>
    <row r="192" spans="1:245" ht="17.25" customHeight="1">
      <c r="A192" s="217"/>
      <c r="B192" s="451">
        <v>4</v>
      </c>
      <c r="C192" s="451"/>
      <c r="D192" s="115">
        <v>1</v>
      </c>
      <c r="E192" s="452" t="s">
        <v>56</v>
      </c>
      <c r="F192" s="452"/>
      <c r="G192" s="452"/>
      <c r="H192" s="452"/>
      <c r="I192" s="452"/>
      <c r="J192" s="452"/>
      <c r="K192" s="452"/>
      <c r="L192" s="452"/>
      <c r="M192" s="452"/>
      <c r="N192" s="452"/>
      <c r="O192" s="132">
        <v>2000</v>
      </c>
      <c r="P192" s="202">
        <f>(O192*D192)</f>
        <v>2000</v>
      </c>
      <c r="Q192" s="42"/>
      <c r="R192" s="209"/>
      <c r="S192" s="28"/>
      <c r="T192" s="28"/>
      <c r="U192" s="28"/>
      <c r="V192" s="28"/>
      <c r="W192" s="28"/>
      <c r="X192" s="28"/>
      <c r="IH192" s="36" t="e">
        <f>#REF!</f>
        <v>#REF!</v>
      </c>
      <c r="II192" s="36" t="e">
        <f>IF(IH192&lt;&gt;0,IH192,"")</f>
        <v>#REF!</v>
      </c>
    </row>
    <row r="193" spans="1:242" ht="17.25" customHeight="1">
      <c r="A193" s="217"/>
      <c r="B193" s="391"/>
      <c r="C193" s="392"/>
      <c r="D193" s="115"/>
      <c r="E193" s="137"/>
      <c r="F193" s="138"/>
      <c r="G193" s="138"/>
      <c r="H193" s="138"/>
      <c r="I193" s="138"/>
      <c r="J193" s="138"/>
      <c r="K193" s="138"/>
      <c r="L193" s="138"/>
      <c r="M193" s="138"/>
      <c r="N193" s="138"/>
      <c r="O193" s="139" t="s">
        <v>5</v>
      </c>
      <c r="P193" s="148">
        <f>SUM(P189:Q192)</f>
        <v>4900</v>
      </c>
      <c r="Q193" s="42"/>
      <c r="R193" s="209"/>
      <c r="S193" s="28"/>
      <c r="T193" s="28"/>
      <c r="U193" s="28"/>
      <c r="V193" s="28"/>
      <c r="W193" s="28"/>
      <c r="X193" s="28"/>
      <c r="IH193" s="34" t="str">
        <f>IF(IG193&lt;&gt;0,IG193,"")</f>
        <v/>
      </c>
    </row>
    <row r="194" spans="1:242" s="86" customFormat="1" ht="6" customHeight="1">
      <c r="A194" s="217"/>
      <c r="B194" s="140"/>
      <c r="C194" s="131"/>
      <c r="D194" s="131"/>
      <c r="E194" s="131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41"/>
      <c r="Q194" s="172"/>
      <c r="R194" s="224"/>
      <c r="S194" s="57"/>
      <c r="T194" s="57"/>
      <c r="U194" s="57"/>
      <c r="V194" s="57"/>
      <c r="W194" s="57"/>
      <c r="X194" s="57"/>
    </row>
    <row r="195" spans="1:242" s="72" customFormat="1" ht="21.75" customHeight="1">
      <c r="A195" s="221"/>
      <c r="B195" s="142" t="s">
        <v>44</v>
      </c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250"/>
      <c r="R195" s="244"/>
      <c r="S195" s="93"/>
      <c r="T195" s="93"/>
      <c r="U195" s="93"/>
      <c r="V195" s="94"/>
      <c r="W195" s="32"/>
      <c r="X195" s="78"/>
    </row>
    <row r="196" spans="1:242">
      <c r="B196" s="100" t="str">
        <f>B111</f>
        <v>FAPESP, ABRIL DE 2014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V5Jzu7CoPuNGkBxXu5oxu/rdC/lGNYb7vD3fe1fD2vZxd5jJ44N0Fr71cCnz8LX9iP+SGzv2s3zoVbUDP97vtQ==" saltValue="5WeDi7jvSuJ3Hecq58t8Gw==" spinCount="100000" sheet="1" objects="1" scenarios="1"/>
  <mergeCells count="199"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</mergeCells>
  <conditionalFormatting sqref="P59">
    <cfRule type="cellIs" dxfId="14" priority="51" stopIfTrue="1" operator="equal">
      <formula>"INDIQUE A MOEDA"</formula>
    </cfRule>
  </conditionalFormatting>
  <conditionalFormatting sqref="O65:O108 O16:O58">
    <cfRule type="cellIs" dxfId="13" priority="49" stopIfTrue="1" operator="equal">
      <formula>0</formula>
    </cfRule>
  </conditionalFormatting>
  <conditionalFormatting sqref="P193">
    <cfRule type="cellIs" dxfId="12" priority="48" stopIfTrue="1" operator="equal">
      <formula>0</formula>
    </cfRule>
  </conditionalFormatting>
  <conditionalFormatting sqref="P189:P192">
    <cfRule type="cellIs" dxfId="11" priority="46" stopIfTrue="1" operator="equal">
      <formula>0</formula>
    </cfRule>
  </conditionalFormatting>
  <conditionalFormatting sqref="P65:P108 P16:P58 D13 F13">
    <cfRule type="cellIs" dxfId="36" priority="43" stopIfTrue="1" operator="equal">
      <formula>""</formula>
    </cfRule>
  </conditionalFormatting>
  <conditionalFormatting sqref="D65:D108 D16:D58">
    <cfRule type="cellIs" dxfId="10" priority="42" stopIfTrue="1" operator="equal">
      <formula>0</formula>
    </cfRule>
  </conditionalFormatting>
  <conditionalFormatting sqref="E65:N108 B65:C108 E16:N58 B16:C58">
    <cfRule type="cellIs" dxfId="9" priority="39" stopIfTrue="1" operator="equal">
      <formula>0</formula>
    </cfRule>
  </conditionalFormatting>
  <conditionalFormatting sqref="F8:O8">
    <cfRule type="cellIs" dxfId="8" priority="5" stopIfTrue="1" operator="equal">
      <formula>""</formula>
    </cfRule>
  </conditionalFormatting>
  <conditionalFormatting sqref="E10:G10">
    <cfRule type="cellIs" dxfId="7" priority="4" stopIfTrue="1" operator="equal">
      <formula>""</formula>
    </cfRule>
  </conditionalFormatting>
  <conditionalFormatting sqref="E10 F8:Q8 S8">
    <cfRule type="cellIs" dxfId="6" priority="3" stopIfTrue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>
      <selection activeCell="N5" sqref="N5"/>
    </sheetView>
  </sheetViews>
  <sheetFormatPr defaultColWidth="0" defaultRowHeight="12.75" customHeight="1" zeroHeight="1"/>
  <cols>
    <col min="1" max="1" width="2.28515625" style="156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9" customWidth="1"/>
    <col min="6" max="6" width="7.85546875" style="19" customWidth="1"/>
    <col min="7" max="7" width="4" style="19" customWidth="1"/>
    <col min="8" max="8" width="7.5703125" style="19" customWidth="1"/>
    <col min="9" max="9" width="7" style="19" customWidth="1"/>
    <col min="10" max="10" width="6.42578125" style="3" customWidth="1"/>
    <col min="11" max="11" width="5" style="19" customWidth="1"/>
    <col min="12" max="12" width="7.7109375" style="19" customWidth="1"/>
    <col min="13" max="13" width="10.5703125" style="163" customWidth="1"/>
    <col min="14" max="14" width="15.140625" style="19" customWidth="1"/>
    <col min="15" max="15" width="13.42578125" style="19" customWidth="1"/>
    <col min="16" max="16" width="13.85546875" style="163" customWidth="1"/>
    <col min="17" max="17" width="11" style="19" customWidth="1"/>
    <col min="18" max="18" width="2" style="156" customWidth="1"/>
    <col min="19" max="16384" width="9.140625" style="19" hidden="1"/>
  </cols>
  <sheetData>
    <row r="1" spans="1:243" s="28" customFormat="1" ht="31.5" customHeight="1">
      <c r="A1" s="214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61"/>
      <c r="Q1" s="2"/>
      <c r="R1" s="209"/>
    </row>
    <row r="2" spans="1:243" s="28" customFormat="1" ht="12.75" customHeight="1">
      <c r="A2" s="219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456"/>
      <c r="P2" s="456"/>
      <c r="Q2" s="456"/>
      <c r="R2" s="209"/>
    </row>
    <row r="3" spans="1:243" s="28" customFormat="1" ht="12.75" customHeight="1">
      <c r="A3" s="219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209"/>
    </row>
    <row r="4" spans="1:243" s="28" customFormat="1" ht="12.75" customHeight="1">
      <c r="A4" s="219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209"/>
    </row>
    <row r="5" spans="1:243" s="28" customFormat="1" ht="12.75" customHeight="1">
      <c r="A5" s="219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61"/>
      <c r="Q5" s="2"/>
      <c r="R5" s="209"/>
    </row>
    <row r="6" spans="1:243" s="4" customFormat="1" ht="19.5" customHeight="1">
      <c r="A6" s="220"/>
      <c r="B6" s="194" t="s">
        <v>131</v>
      </c>
      <c r="C6" s="151"/>
      <c r="D6" s="151"/>
      <c r="E6" s="151"/>
      <c r="F6" s="151"/>
      <c r="G6" s="151"/>
      <c r="H6" s="151"/>
      <c r="I6" s="151"/>
      <c r="Q6" s="44"/>
      <c r="S6" s="38"/>
      <c r="T6" s="38"/>
      <c r="U6" s="38"/>
      <c r="V6" s="38"/>
      <c r="W6" s="38"/>
      <c r="X6" s="38"/>
      <c r="Y6" s="44"/>
    </row>
    <row r="7" spans="1:243" s="28" customFormat="1" ht="6.75" customHeight="1">
      <c r="A7" s="219"/>
      <c r="B7" s="44"/>
      <c r="C7" s="55"/>
      <c r="D7" s="55"/>
      <c r="E7" s="56"/>
      <c r="F7" s="56"/>
      <c r="G7" s="56"/>
      <c r="H7" s="56"/>
      <c r="I7" s="56"/>
      <c r="J7" s="56"/>
      <c r="K7" s="55"/>
      <c r="L7" s="55"/>
      <c r="M7" s="55"/>
      <c r="N7" s="56"/>
      <c r="O7" s="56"/>
      <c r="P7" s="56"/>
      <c r="Q7" s="56"/>
      <c r="R7" s="209"/>
    </row>
    <row r="8" spans="1:243" s="28" customFormat="1" ht="21" customHeight="1">
      <c r="A8" s="219"/>
      <c r="B8" s="468" t="s">
        <v>85</v>
      </c>
      <c r="C8" s="468"/>
      <c r="D8" s="468"/>
      <c r="E8" s="46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231"/>
    </row>
    <row r="9" spans="1:243" s="28" customFormat="1" ht="6.75" customHeight="1">
      <c r="A9" s="219"/>
      <c r="B9" s="44"/>
      <c r="C9" s="55"/>
      <c r="D9" s="55"/>
      <c r="E9" s="56"/>
      <c r="F9" s="56"/>
      <c r="G9" s="56"/>
      <c r="H9" s="56"/>
      <c r="I9" s="56"/>
      <c r="J9" s="56"/>
      <c r="K9" s="55"/>
      <c r="L9" s="55"/>
      <c r="M9" s="55"/>
      <c r="N9" s="56"/>
      <c r="O9" s="56"/>
      <c r="P9" s="56"/>
      <c r="Q9" s="56"/>
      <c r="R9" s="209"/>
    </row>
    <row r="10" spans="1:243" s="28" customFormat="1" ht="18.75" customHeight="1">
      <c r="A10" s="219"/>
      <c r="B10" s="458" t="s">
        <v>0</v>
      </c>
      <c r="C10" s="458"/>
      <c r="D10" s="387"/>
      <c r="E10" s="387"/>
      <c r="F10" s="387"/>
      <c r="G10" s="180"/>
      <c r="H10" s="260"/>
      <c r="I10" s="260"/>
      <c r="J10" s="260"/>
      <c r="K10" s="3"/>
      <c r="L10" s="3"/>
      <c r="M10" s="3"/>
      <c r="N10" s="3"/>
      <c r="O10" s="180"/>
      <c r="P10" s="180"/>
      <c r="Q10" s="180"/>
      <c r="R10" s="209"/>
    </row>
    <row r="11" spans="1:243" s="28" customFormat="1" ht="6.75" customHeight="1">
      <c r="A11" s="219"/>
      <c r="B11" s="3"/>
      <c r="C11" s="3"/>
      <c r="D11" s="3"/>
      <c r="E11" s="180"/>
      <c r="F11" s="180"/>
      <c r="G11" s="180"/>
      <c r="H11" s="260"/>
      <c r="I11" s="260"/>
      <c r="J11" s="260"/>
      <c r="K11" s="3"/>
      <c r="L11" s="3"/>
      <c r="M11" s="3"/>
      <c r="N11" s="3"/>
      <c r="O11" s="180"/>
      <c r="P11" s="180"/>
      <c r="Q11" s="180"/>
      <c r="R11" s="209"/>
    </row>
    <row r="12" spans="1:243" s="28" customFormat="1" ht="19.5" customHeight="1">
      <c r="A12" s="219"/>
      <c r="B12" s="457" t="s">
        <v>103</v>
      </c>
      <c r="C12" s="457"/>
      <c r="D12" s="401" t="str">
        <f>IF(SUM(O15:O57,O63:O103)=0,"",SUM(O15:O57,O63:O103))</f>
        <v/>
      </c>
      <c r="E12" s="401"/>
      <c r="F12" s="401"/>
      <c r="G12" s="85"/>
      <c r="H12" s="457" t="s">
        <v>91</v>
      </c>
      <c r="I12" s="457"/>
      <c r="J12" s="457"/>
      <c r="K12" s="441" t="str">
        <f>IF(SUM(P15:P57,P63:P103)=0,"",SUM(P15:P57,P63:P103))</f>
        <v/>
      </c>
      <c r="L12" s="441"/>
      <c r="M12" s="441"/>
      <c r="N12" s="85"/>
      <c r="O12" s="85"/>
      <c r="P12" s="85"/>
      <c r="Q12" s="85"/>
      <c r="R12" s="209"/>
    </row>
    <row r="13" spans="1:243" s="31" customFormat="1" ht="6.75" customHeight="1">
      <c r="A13" s="230"/>
      <c r="B13" s="13"/>
      <c r="C13" s="13"/>
      <c r="D13" s="13"/>
      <c r="E13" s="1"/>
      <c r="F13" s="1"/>
      <c r="G13" s="1"/>
      <c r="H13" s="1"/>
      <c r="I13" s="1"/>
      <c r="J13" s="1"/>
      <c r="K13" s="13"/>
      <c r="L13" s="13"/>
      <c r="M13" s="13"/>
      <c r="N13" s="13"/>
      <c r="O13" s="1"/>
      <c r="P13" s="1"/>
      <c r="Q13" s="1"/>
      <c r="R13" s="212"/>
      <c r="S13" s="30"/>
      <c r="T13" s="30"/>
      <c r="U13" s="30"/>
      <c r="V13" s="30"/>
      <c r="W13" s="30"/>
      <c r="X13" s="30"/>
    </row>
    <row r="14" spans="1:243" s="33" customFormat="1" ht="32.25" customHeight="1">
      <c r="A14" s="221"/>
      <c r="B14" s="178" t="s">
        <v>1</v>
      </c>
      <c r="C14" s="178" t="s">
        <v>6</v>
      </c>
      <c r="D14" s="443" t="s">
        <v>7</v>
      </c>
      <c r="E14" s="444"/>
      <c r="F14" s="444"/>
      <c r="G14" s="444"/>
      <c r="H14" s="444"/>
      <c r="I14" s="444"/>
      <c r="J14" s="444"/>
      <c r="K14" s="444"/>
      <c r="L14" s="445"/>
      <c r="M14" s="190" t="s">
        <v>102</v>
      </c>
      <c r="N14" s="179" t="s">
        <v>3</v>
      </c>
      <c r="O14" s="254" t="s">
        <v>90</v>
      </c>
      <c r="P14" s="254" t="s">
        <v>92</v>
      </c>
      <c r="Q14" s="178" t="s">
        <v>2</v>
      </c>
      <c r="R14" s="233"/>
      <c r="T14" s="32"/>
      <c r="U14" s="32"/>
      <c r="V14" s="32"/>
      <c r="W14" s="32"/>
      <c r="X14" s="32"/>
    </row>
    <row r="15" spans="1:243" s="34" customFormat="1" ht="23.65" customHeight="1">
      <c r="A15" s="158"/>
      <c r="B15" s="125"/>
      <c r="C15" s="125"/>
      <c r="D15" s="447"/>
      <c r="E15" s="447"/>
      <c r="F15" s="447"/>
      <c r="G15" s="447"/>
      <c r="H15" s="447"/>
      <c r="I15" s="447"/>
      <c r="J15" s="447"/>
      <c r="K15" s="447"/>
      <c r="L15" s="447"/>
      <c r="M15" s="165"/>
      <c r="N15" s="188"/>
      <c r="O15" s="187" t="str">
        <f>IF(M15="DIP",C15*N15,"")</f>
        <v/>
      </c>
      <c r="P15" s="189" t="str">
        <f t="shared" ref="P15:P57" si="0">IF(M15="DIE",C15*N15,"")</f>
        <v/>
      </c>
      <c r="Q15" s="42"/>
      <c r="R15" s="209"/>
      <c r="S15" s="295" t="s">
        <v>93</v>
      </c>
      <c r="T15" s="28"/>
      <c r="U15" s="28"/>
      <c r="V15" s="28"/>
      <c r="W15" s="28"/>
      <c r="X15" s="28"/>
      <c r="IH15" s="35"/>
      <c r="II15" s="36"/>
    </row>
    <row r="16" spans="1:243" s="34" customFormat="1" ht="23.65" customHeight="1">
      <c r="A16" s="158"/>
      <c r="B16" s="125"/>
      <c r="C16" s="125"/>
      <c r="D16" s="447"/>
      <c r="E16" s="447"/>
      <c r="F16" s="447"/>
      <c r="G16" s="447"/>
      <c r="H16" s="447"/>
      <c r="I16" s="447"/>
      <c r="J16" s="447"/>
      <c r="K16" s="447"/>
      <c r="L16" s="447"/>
      <c r="M16" s="271"/>
      <c r="N16" s="188"/>
      <c r="O16" s="187" t="str">
        <f t="shared" ref="O16:O57" si="1">IF(M16="DIP",C16*N16,"")</f>
        <v/>
      </c>
      <c r="P16" s="189" t="str">
        <f t="shared" si="0"/>
        <v/>
      </c>
      <c r="Q16" s="42"/>
      <c r="R16" s="209"/>
      <c r="S16" s="296" t="s">
        <v>94</v>
      </c>
      <c r="T16" s="28"/>
      <c r="U16" s="28"/>
      <c r="V16" s="28"/>
      <c r="W16" s="28"/>
      <c r="X16" s="28"/>
      <c r="IH16" s="36"/>
      <c r="II16" s="36"/>
    </row>
    <row r="17" spans="1:243" s="34" customFormat="1" ht="23.65" customHeight="1">
      <c r="A17" s="158"/>
      <c r="B17" s="125"/>
      <c r="C17" s="125"/>
      <c r="D17" s="447"/>
      <c r="E17" s="447"/>
      <c r="F17" s="447"/>
      <c r="G17" s="447"/>
      <c r="H17" s="447"/>
      <c r="I17" s="447"/>
      <c r="J17" s="447"/>
      <c r="K17" s="447"/>
      <c r="L17" s="447"/>
      <c r="M17" s="271"/>
      <c r="N17" s="188"/>
      <c r="O17" s="187" t="str">
        <f t="shared" si="1"/>
        <v/>
      </c>
      <c r="P17" s="189" t="str">
        <f t="shared" si="0"/>
        <v/>
      </c>
      <c r="Q17" s="42"/>
      <c r="R17" s="209"/>
      <c r="S17" s="28"/>
      <c r="T17" s="28"/>
      <c r="U17" s="28"/>
      <c r="V17" s="28"/>
      <c r="W17" s="28"/>
      <c r="X17" s="28"/>
      <c r="IH17" s="36"/>
      <c r="II17" s="36"/>
    </row>
    <row r="18" spans="1:243" s="34" customFormat="1" ht="23.65" customHeight="1">
      <c r="A18" s="158"/>
      <c r="B18" s="125"/>
      <c r="C18" s="125"/>
      <c r="D18" s="447"/>
      <c r="E18" s="447"/>
      <c r="F18" s="447"/>
      <c r="G18" s="447"/>
      <c r="H18" s="447"/>
      <c r="I18" s="447"/>
      <c r="J18" s="447"/>
      <c r="K18" s="447"/>
      <c r="L18" s="447"/>
      <c r="M18" s="271"/>
      <c r="N18" s="188"/>
      <c r="O18" s="187" t="str">
        <f t="shared" si="1"/>
        <v/>
      </c>
      <c r="P18" s="189" t="str">
        <f t="shared" si="0"/>
        <v/>
      </c>
      <c r="Q18" s="42"/>
      <c r="R18" s="209"/>
      <c r="S18" s="28"/>
      <c r="T18" s="28"/>
      <c r="U18" s="28"/>
      <c r="V18" s="28"/>
      <c r="W18" s="28"/>
      <c r="X18" s="28"/>
    </row>
    <row r="19" spans="1:243" s="34" customFormat="1" ht="23.65" customHeight="1">
      <c r="A19" s="158"/>
      <c r="B19" s="125"/>
      <c r="C19" s="125"/>
      <c r="D19" s="447"/>
      <c r="E19" s="447"/>
      <c r="F19" s="447"/>
      <c r="G19" s="447"/>
      <c r="H19" s="447"/>
      <c r="I19" s="447"/>
      <c r="J19" s="447"/>
      <c r="K19" s="447"/>
      <c r="L19" s="447"/>
      <c r="M19" s="271"/>
      <c r="N19" s="188"/>
      <c r="O19" s="187" t="str">
        <f t="shared" si="1"/>
        <v/>
      </c>
      <c r="P19" s="189" t="str">
        <f t="shared" si="0"/>
        <v/>
      </c>
      <c r="Q19" s="42"/>
      <c r="R19" s="209"/>
      <c r="S19" s="28"/>
      <c r="T19" s="28"/>
      <c r="U19" s="28"/>
      <c r="V19" s="28"/>
      <c r="W19" s="28"/>
      <c r="X19" s="28"/>
      <c r="IH19" s="35"/>
      <c r="II19" s="36"/>
    </row>
    <row r="20" spans="1:243" s="34" customFormat="1" ht="23.65" customHeight="1">
      <c r="A20" s="158"/>
      <c r="B20" s="125"/>
      <c r="C20" s="125"/>
      <c r="D20" s="447"/>
      <c r="E20" s="447"/>
      <c r="F20" s="447"/>
      <c r="G20" s="447"/>
      <c r="H20" s="447"/>
      <c r="I20" s="447"/>
      <c r="J20" s="447"/>
      <c r="K20" s="447"/>
      <c r="L20" s="447"/>
      <c r="M20" s="271"/>
      <c r="N20" s="188"/>
      <c r="O20" s="187" t="str">
        <f t="shared" si="1"/>
        <v/>
      </c>
      <c r="P20" s="189" t="str">
        <f t="shared" si="0"/>
        <v/>
      </c>
      <c r="Q20" s="42"/>
      <c r="R20" s="209"/>
      <c r="S20" s="28"/>
      <c r="T20" s="28"/>
      <c r="U20" s="28"/>
      <c r="V20" s="28"/>
      <c r="W20" s="28"/>
      <c r="X20" s="28"/>
      <c r="IH20" s="36"/>
      <c r="II20" s="36"/>
    </row>
    <row r="21" spans="1:243" s="34" customFormat="1" ht="23.65" customHeight="1">
      <c r="A21" s="158"/>
      <c r="B21" s="125"/>
      <c r="C21" s="125"/>
      <c r="D21" s="447"/>
      <c r="E21" s="447"/>
      <c r="F21" s="447"/>
      <c r="G21" s="447"/>
      <c r="H21" s="447"/>
      <c r="I21" s="447"/>
      <c r="J21" s="447"/>
      <c r="K21" s="447"/>
      <c r="L21" s="447"/>
      <c r="M21" s="271"/>
      <c r="N21" s="188"/>
      <c r="O21" s="187" t="str">
        <f t="shared" si="1"/>
        <v/>
      </c>
      <c r="P21" s="189" t="str">
        <f t="shared" si="0"/>
        <v/>
      </c>
      <c r="Q21" s="42"/>
      <c r="R21" s="209"/>
      <c r="S21" s="28"/>
      <c r="T21" s="28"/>
      <c r="U21" s="28"/>
      <c r="V21" s="28"/>
      <c r="W21" s="28"/>
      <c r="X21" s="28"/>
      <c r="IH21" s="36"/>
      <c r="II21" s="36"/>
    </row>
    <row r="22" spans="1:243" s="34" customFormat="1" ht="23.65" customHeight="1">
      <c r="A22" s="158"/>
      <c r="B22" s="125"/>
      <c r="C22" s="125"/>
      <c r="D22" s="447"/>
      <c r="E22" s="447"/>
      <c r="F22" s="447"/>
      <c r="G22" s="447"/>
      <c r="H22" s="447"/>
      <c r="I22" s="447"/>
      <c r="J22" s="447"/>
      <c r="K22" s="447"/>
      <c r="L22" s="447"/>
      <c r="M22" s="271"/>
      <c r="N22" s="188"/>
      <c r="O22" s="187" t="str">
        <f t="shared" si="1"/>
        <v/>
      </c>
      <c r="P22" s="189" t="str">
        <f t="shared" si="0"/>
        <v/>
      </c>
      <c r="Q22" s="42"/>
      <c r="R22" s="209"/>
      <c r="S22" s="28"/>
      <c r="T22" s="28"/>
      <c r="U22" s="28"/>
      <c r="V22" s="28"/>
      <c r="W22" s="28"/>
      <c r="X22" s="28"/>
    </row>
    <row r="23" spans="1:243" s="34" customFormat="1" ht="23.65" customHeight="1">
      <c r="A23" s="158"/>
      <c r="B23" s="125"/>
      <c r="C23" s="125"/>
      <c r="D23" s="447"/>
      <c r="E23" s="447"/>
      <c r="F23" s="447"/>
      <c r="G23" s="447"/>
      <c r="H23" s="447"/>
      <c r="I23" s="447"/>
      <c r="J23" s="447"/>
      <c r="K23" s="447"/>
      <c r="L23" s="447"/>
      <c r="M23" s="271"/>
      <c r="N23" s="188"/>
      <c r="O23" s="187" t="str">
        <f t="shared" si="1"/>
        <v/>
      </c>
      <c r="P23" s="189" t="str">
        <f t="shared" si="0"/>
        <v/>
      </c>
      <c r="Q23" s="42"/>
      <c r="R23" s="209"/>
      <c r="S23" s="28"/>
      <c r="T23" s="28"/>
      <c r="U23" s="28"/>
      <c r="V23" s="28"/>
      <c r="W23" s="28"/>
      <c r="X23" s="28"/>
    </row>
    <row r="24" spans="1:243" s="34" customFormat="1" ht="23.65" customHeight="1">
      <c r="A24" s="158"/>
      <c r="B24" s="125"/>
      <c r="C24" s="125"/>
      <c r="D24" s="447"/>
      <c r="E24" s="447"/>
      <c r="F24" s="447"/>
      <c r="G24" s="447"/>
      <c r="H24" s="447"/>
      <c r="I24" s="447"/>
      <c r="J24" s="447"/>
      <c r="K24" s="447"/>
      <c r="L24" s="447"/>
      <c r="M24" s="271"/>
      <c r="N24" s="188"/>
      <c r="O24" s="187" t="str">
        <f t="shared" si="1"/>
        <v/>
      </c>
      <c r="P24" s="189" t="str">
        <f t="shared" si="0"/>
        <v/>
      </c>
      <c r="Q24" s="42"/>
      <c r="R24" s="209"/>
      <c r="S24" s="28"/>
      <c r="T24" s="28"/>
      <c r="U24" s="28"/>
      <c r="V24" s="28"/>
      <c r="W24" s="28"/>
      <c r="X24" s="28"/>
    </row>
    <row r="25" spans="1:243" s="34" customFormat="1" ht="23.65" customHeight="1">
      <c r="A25" s="158"/>
      <c r="B25" s="125"/>
      <c r="C25" s="125"/>
      <c r="D25" s="447"/>
      <c r="E25" s="447"/>
      <c r="F25" s="447"/>
      <c r="G25" s="447"/>
      <c r="H25" s="447"/>
      <c r="I25" s="447"/>
      <c r="J25" s="447"/>
      <c r="K25" s="447"/>
      <c r="L25" s="447"/>
      <c r="M25" s="271"/>
      <c r="N25" s="188"/>
      <c r="O25" s="187" t="str">
        <f t="shared" si="1"/>
        <v/>
      </c>
      <c r="P25" s="189" t="str">
        <f t="shared" si="0"/>
        <v/>
      </c>
      <c r="Q25" s="42"/>
      <c r="R25" s="209"/>
      <c r="S25" s="28"/>
      <c r="T25" s="28"/>
      <c r="U25" s="28"/>
      <c r="V25" s="28"/>
      <c r="W25" s="28"/>
      <c r="X25" s="28"/>
    </row>
    <row r="26" spans="1:243" s="34" customFormat="1" ht="23.65" customHeight="1">
      <c r="A26" s="158"/>
      <c r="B26" s="125"/>
      <c r="C26" s="125"/>
      <c r="D26" s="447"/>
      <c r="E26" s="447"/>
      <c r="F26" s="447"/>
      <c r="G26" s="447"/>
      <c r="H26" s="447"/>
      <c r="I26" s="447"/>
      <c r="J26" s="447"/>
      <c r="K26" s="447"/>
      <c r="L26" s="447"/>
      <c r="M26" s="271"/>
      <c r="N26" s="188"/>
      <c r="O26" s="187" t="str">
        <f t="shared" si="1"/>
        <v/>
      </c>
      <c r="P26" s="189" t="str">
        <f t="shared" si="0"/>
        <v/>
      </c>
      <c r="Q26" s="42"/>
      <c r="R26" s="209"/>
      <c r="S26" s="28"/>
      <c r="T26" s="28"/>
      <c r="U26" s="28"/>
      <c r="V26" s="28"/>
      <c r="W26" s="28"/>
      <c r="X26" s="28"/>
    </row>
    <row r="27" spans="1:243" s="34" customFormat="1" ht="23.65" customHeight="1">
      <c r="A27" s="158"/>
      <c r="B27" s="125"/>
      <c r="C27" s="125"/>
      <c r="D27" s="447"/>
      <c r="E27" s="447"/>
      <c r="F27" s="447"/>
      <c r="G27" s="447"/>
      <c r="H27" s="447"/>
      <c r="I27" s="447"/>
      <c r="J27" s="447"/>
      <c r="K27" s="447"/>
      <c r="L27" s="447"/>
      <c r="M27" s="271"/>
      <c r="N27" s="188"/>
      <c r="O27" s="187" t="str">
        <f t="shared" si="1"/>
        <v/>
      </c>
      <c r="P27" s="189" t="str">
        <f t="shared" si="0"/>
        <v/>
      </c>
      <c r="Q27" s="42"/>
      <c r="R27" s="209"/>
      <c r="S27" s="28"/>
      <c r="T27" s="28"/>
      <c r="U27" s="28"/>
      <c r="V27" s="28"/>
      <c r="W27" s="28"/>
      <c r="X27" s="28"/>
    </row>
    <row r="28" spans="1:243" s="34" customFormat="1" ht="23.65" customHeight="1">
      <c r="A28" s="158"/>
      <c r="B28" s="125"/>
      <c r="C28" s="125"/>
      <c r="D28" s="447"/>
      <c r="E28" s="447"/>
      <c r="F28" s="447"/>
      <c r="G28" s="447"/>
      <c r="H28" s="447"/>
      <c r="I28" s="447"/>
      <c r="J28" s="447"/>
      <c r="K28" s="447"/>
      <c r="L28" s="447"/>
      <c r="M28" s="271"/>
      <c r="N28" s="188"/>
      <c r="O28" s="187" t="str">
        <f t="shared" si="1"/>
        <v/>
      </c>
      <c r="P28" s="189" t="str">
        <f t="shared" si="0"/>
        <v/>
      </c>
      <c r="Q28" s="42"/>
      <c r="R28" s="209"/>
      <c r="S28" s="28"/>
      <c r="T28" s="28"/>
      <c r="U28" s="28"/>
      <c r="V28" s="28"/>
      <c r="W28" s="28"/>
      <c r="X28" s="28"/>
    </row>
    <row r="29" spans="1:243" s="34" customFormat="1" ht="23.65" customHeight="1">
      <c r="A29" s="158"/>
      <c r="B29" s="125"/>
      <c r="C29" s="125"/>
      <c r="D29" s="447"/>
      <c r="E29" s="447"/>
      <c r="F29" s="447"/>
      <c r="G29" s="447"/>
      <c r="H29" s="447"/>
      <c r="I29" s="447"/>
      <c r="J29" s="447"/>
      <c r="K29" s="447"/>
      <c r="L29" s="447"/>
      <c r="M29" s="271"/>
      <c r="N29" s="188"/>
      <c r="O29" s="187" t="str">
        <f t="shared" si="1"/>
        <v/>
      </c>
      <c r="P29" s="189" t="str">
        <f t="shared" si="0"/>
        <v/>
      </c>
      <c r="Q29" s="42"/>
      <c r="R29" s="209"/>
      <c r="S29" s="28"/>
      <c r="T29" s="28"/>
      <c r="U29" s="28"/>
      <c r="V29" s="28"/>
      <c r="W29" s="28"/>
      <c r="X29" s="28"/>
    </row>
    <row r="30" spans="1:243" s="34" customFormat="1" ht="23.65" customHeight="1">
      <c r="A30" s="158"/>
      <c r="B30" s="125"/>
      <c r="C30" s="125"/>
      <c r="D30" s="447"/>
      <c r="E30" s="447"/>
      <c r="F30" s="447"/>
      <c r="G30" s="447"/>
      <c r="H30" s="447"/>
      <c r="I30" s="447"/>
      <c r="J30" s="447"/>
      <c r="K30" s="447"/>
      <c r="L30" s="447"/>
      <c r="M30" s="271"/>
      <c r="N30" s="188"/>
      <c r="O30" s="187" t="str">
        <f t="shared" si="1"/>
        <v/>
      </c>
      <c r="P30" s="189" t="str">
        <f t="shared" si="0"/>
        <v/>
      </c>
      <c r="Q30" s="42"/>
      <c r="R30" s="209"/>
      <c r="S30" s="28"/>
      <c r="T30" s="28"/>
      <c r="U30" s="28"/>
      <c r="V30" s="28"/>
      <c r="W30" s="28"/>
      <c r="X30" s="28"/>
    </row>
    <row r="31" spans="1:243" s="34" customFormat="1" ht="23.65" customHeight="1">
      <c r="A31" s="158"/>
      <c r="B31" s="125"/>
      <c r="C31" s="125"/>
      <c r="D31" s="447"/>
      <c r="E31" s="447"/>
      <c r="F31" s="447"/>
      <c r="G31" s="447"/>
      <c r="H31" s="447"/>
      <c r="I31" s="447"/>
      <c r="J31" s="447"/>
      <c r="K31" s="447"/>
      <c r="L31" s="447"/>
      <c r="M31" s="271"/>
      <c r="N31" s="188"/>
      <c r="O31" s="187" t="str">
        <f t="shared" si="1"/>
        <v/>
      </c>
      <c r="P31" s="189" t="str">
        <f t="shared" si="0"/>
        <v/>
      </c>
      <c r="Q31" s="42"/>
      <c r="R31" s="209"/>
      <c r="S31" s="28"/>
      <c r="T31" s="28"/>
      <c r="U31" s="28"/>
      <c r="V31" s="28"/>
      <c r="W31" s="28"/>
      <c r="X31" s="28"/>
    </row>
    <row r="32" spans="1:243" s="34" customFormat="1" ht="23.65" customHeight="1">
      <c r="A32" s="158"/>
      <c r="B32" s="125"/>
      <c r="C32" s="125"/>
      <c r="D32" s="447"/>
      <c r="E32" s="447"/>
      <c r="F32" s="447"/>
      <c r="G32" s="447"/>
      <c r="H32" s="447"/>
      <c r="I32" s="447"/>
      <c r="J32" s="447"/>
      <c r="K32" s="447"/>
      <c r="L32" s="447"/>
      <c r="M32" s="271"/>
      <c r="N32" s="188"/>
      <c r="O32" s="187" t="str">
        <f t="shared" si="1"/>
        <v/>
      </c>
      <c r="P32" s="189" t="str">
        <f t="shared" si="0"/>
        <v/>
      </c>
      <c r="Q32" s="42"/>
      <c r="R32" s="209"/>
      <c r="S32" s="28"/>
      <c r="T32" s="28"/>
      <c r="U32" s="28"/>
      <c r="V32" s="28"/>
      <c r="W32" s="28"/>
      <c r="X32" s="28"/>
    </row>
    <row r="33" spans="1:243" s="34" customFormat="1" ht="23.65" customHeight="1">
      <c r="A33" s="158"/>
      <c r="B33" s="125"/>
      <c r="C33" s="125"/>
      <c r="D33" s="447"/>
      <c r="E33" s="447"/>
      <c r="F33" s="447"/>
      <c r="G33" s="447"/>
      <c r="H33" s="447"/>
      <c r="I33" s="447"/>
      <c r="J33" s="447"/>
      <c r="K33" s="447"/>
      <c r="L33" s="447"/>
      <c r="M33" s="271"/>
      <c r="N33" s="188"/>
      <c r="O33" s="187" t="str">
        <f t="shared" ref="O33:O54" si="2">IF(M33="DIP",C33*N33,"")</f>
        <v/>
      </c>
      <c r="P33" s="189" t="str">
        <f t="shared" ref="P33:P55" si="3">IF(M33="DIE",C33*N33,"")</f>
        <v/>
      </c>
      <c r="Q33" s="42"/>
      <c r="R33" s="209"/>
      <c r="S33" s="101"/>
      <c r="T33" s="28"/>
      <c r="U33" s="28"/>
      <c r="V33" s="28"/>
      <c r="W33" s="28"/>
      <c r="X33" s="28"/>
      <c r="IH33" s="35"/>
      <c r="II33" s="36"/>
    </row>
    <row r="34" spans="1:243" s="34" customFormat="1" ht="23.65" customHeight="1">
      <c r="A34" s="158"/>
      <c r="B34" s="125"/>
      <c r="C34" s="125"/>
      <c r="D34" s="447"/>
      <c r="E34" s="447"/>
      <c r="F34" s="447"/>
      <c r="G34" s="447"/>
      <c r="H34" s="447"/>
      <c r="I34" s="447"/>
      <c r="J34" s="447"/>
      <c r="K34" s="447"/>
      <c r="L34" s="447"/>
      <c r="M34" s="271"/>
      <c r="N34" s="188"/>
      <c r="O34" s="187" t="str">
        <f t="shared" si="2"/>
        <v/>
      </c>
      <c r="P34" s="189" t="str">
        <f t="shared" si="3"/>
        <v/>
      </c>
      <c r="Q34" s="42"/>
      <c r="R34" s="209"/>
      <c r="S34" s="28"/>
      <c r="T34" s="28"/>
      <c r="U34" s="28"/>
      <c r="V34" s="28"/>
      <c r="W34" s="28"/>
      <c r="X34" s="28"/>
      <c r="IH34" s="35"/>
      <c r="II34" s="36"/>
    </row>
    <row r="35" spans="1:243" s="34" customFormat="1" ht="23.65" customHeight="1">
      <c r="A35" s="158"/>
      <c r="B35" s="125"/>
      <c r="C35" s="125"/>
      <c r="D35" s="447"/>
      <c r="E35" s="447"/>
      <c r="F35" s="447"/>
      <c r="G35" s="447"/>
      <c r="H35" s="447"/>
      <c r="I35" s="447"/>
      <c r="J35" s="447"/>
      <c r="K35" s="447"/>
      <c r="L35" s="447"/>
      <c r="M35" s="271"/>
      <c r="N35" s="188"/>
      <c r="O35" s="187" t="str">
        <f t="shared" si="2"/>
        <v/>
      </c>
      <c r="P35" s="189" t="str">
        <f t="shared" si="3"/>
        <v/>
      </c>
      <c r="Q35" s="42"/>
      <c r="R35" s="209"/>
      <c r="S35" s="28"/>
      <c r="T35" s="28"/>
      <c r="U35" s="28"/>
      <c r="V35" s="28"/>
      <c r="W35" s="28"/>
      <c r="X35" s="28"/>
      <c r="IH35" s="36"/>
      <c r="II35" s="36"/>
    </row>
    <row r="36" spans="1:243" s="34" customFormat="1" ht="23.65" customHeight="1">
      <c r="A36" s="158"/>
      <c r="B36" s="125"/>
      <c r="C36" s="125"/>
      <c r="D36" s="447"/>
      <c r="E36" s="447"/>
      <c r="F36" s="447"/>
      <c r="G36" s="447"/>
      <c r="H36" s="447"/>
      <c r="I36" s="447"/>
      <c r="J36" s="447"/>
      <c r="K36" s="447"/>
      <c r="L36" s="447"/>
      <c r="M36" s="271"/>
      <c r="N36" s="188"/>
      <c r="O36" s="187" t="str">
        <f t="shared" si="2"/>
        <v/>
      </c>
      <c r="P36" s="189" t="str">
        <f t="shared" si="3"/>
        <v/>
      </c>
      <c r="Q36" s="42"/>
      <c r="R36" s="209"/>
      <c r="S36" s="28"/>
      <c r="T36" s="28"/>
      <c r="U36" s="28"/>
      <c r="V36" s="28"/>
      <c r="W36" s="28"/>
      <c r="X36" s="28"/>
      <c r="IH36" s="36"/>
      <c r="II36" s="36"/>
    </row>
    <row r="37" spans="1:243" s="34" customFormat="1" ht="23.65" customHeight="1">
      <c r="A37" s="158"/>
      <c r="B37" s="125"/>
      <c r="C37" s="125"/>
      <c r="D37" s="447"/>
      <c r="E37" s="447"/>
      <c r="F37" s="447"/>
      <c r="G37" s="447"/>
      <c r="H37" s="447"/>
      <c r="I37" s="447"/>
      <c r="J37" s="447"/>
      <c r="K37" s="447"/>
      <c r="L37" s="447"/>
      <c r="M37" s="271"/>
      <c r="N37" s="188"/>
      <c r="O37" s="187" t="str">
        <f t="shared" si="2"/>
        <v/>
      </c>
      <c r="P37" s="189" t="str">
        <f t="shared" si="3"/>
        <v/>
      </c>
      <c r="Q37" s="42"/>
      <c r="R37" s="209"/>
      <c r="S37" s="28"/>
      <c r="T37" s="28"/>
      <c r="U37" s="28"/>
      <c r="V37" s="28"/>
      <c r="W37" s="28"/>
      <c r="X37" s="28"/>
    </row>
    <row r="38" spans="1:243" s="34" customFormat="1" ht="23.65" customHeight="1">
      <c r="A38" s="158"/>
      <c r="B38" s="125"/>
      <c r="C38" s="125"/>
      <c r="D38" s="447"/>
      <c r="E38" s="447"/>
      <c r="F38" s="447"/>
      <c r="G38" s="447"/>
      <c r="H38" s="447"/>
      <c r="I38" s="447"/>
      <c r="J38" s="447"/>
      <c r="K38" s="447"/>
      <c r="L38" s="447"/>
      <c r="M38" s="271"/>
      <c r="N38" s="188"/>
      <c r="O38" s="187" t="str">
        <f t="shared" si="2"/>
        <v/>
      </c>
      <c r="P38" s="189" t="str">
        <f t="shared" si="3"/>
        <v/>
      </c>
      <c r="Q38" s="42"/>
      <c r="R38" s="209"/>
      <c r="S38" s="28"/>
      <c r="T38" s="28"/>
      <c r="U38" s="28"/>
      <c r="V38" s="28"/>
      <c r="W38" s="28"/>
      <c r="X38" s="28"/>
      <c r="IH38" s="35"/>
      <c r="II38" s="36"/>
    </row>
    <row r="39" spans="1:243" s="34" customFormat="1" ht="23.65" customHeight="1">
      <c r="A39" s="158"/>
      <c r="B39" s="125"/>
      <c r="C39" s="125"/>
      <c r="D39" s="447"/>
      <c r="E39" s="447"/>
      <c r="F39" s="447"/>
      <c r="G39" s="447"/>
      <c r="H39" s="447"/>
      <c r="I39" s="447"/>
      <c r="J39" s="447"/>
      <c r="K39" s="447"/>
      <c r="L39" s="447"/>
      <c r="M39" s="271"/>
      <c r="N39" s="188"/>
      <c r="O39" s="187" t="str">
        <f t="shared" si="2"/>
        <v/>
      </c>
      <c r="P39" s="189" t="str">
        <f t="shared" si="3"/>
        <v/>
      </c>
      <c r="Q39" s="42"/>
      <c r="R39" s="209"/>
      <c r="S39" s="28"/>
      <c r="T39" s="28"/>
      <c r="U39" s="28"/>
      <c r="V39" s="28"/>
      <c r="W39" s="28"/>
      <c r="X39" s="28"/>
      <c r="IH39" s="36"/>
      <c r="II39" s="36"/>
    </row>
    <row r="40" spans="1:243" s="34" customFormat="1" ht="23.65" customHeight="1">
      <c r="A40" s="158"/>
      <c r="B40" s="125"/>
      <c r="C40" s="125"/>
      <c r="D40" s="447"/>
      <c r="E40" s="447"/>
      <c r="F40" s="447"/>
      <c r="G40" s="447"/>
      <c r="H40" s="447"/>
      <c r="I40" s="447"/>
      <c r="J40" s="447"/>
      <c r="K40" s="447"/>
      <c r="L40" s="447"/>
      <c r="M40" s="271"/>
      <c r="N40" s="188"/>
      <c r="O40" s="187" t="str">
        <f t="shared" si="2"/>
        <v/>
      </c>
      <c r="P40" s="189" t="str">
        <f t="shared" si="3"/>
        <v/>
      </c>
      <c r="Q40" s="42"/>
      <c r="R40" s="209"/>
      <c r="S40" s="28"/>
      <c r="T40" s="28"/>
      <c r="U40" s="28"/>
      <c r="V40" s="28"/>
      <c r="W40" s="28"/>
      <c r="X40" s="28"/>
      <c r="IH40" s="36"/>
      <c r="II40" s="36"/>
    </row>
    <row r="41" spans="1:243" s="34" customFormat="1" ht="23.65" customHeight="1">
      <c r="A41" s="158"/>
      <c r="B41" s="125"/>
      <c r="C41" s="125"/>
      <c r="D41" s="447"/>
      <c r="E41" s="447"/>
      <c r="F41" s="447"/>
      <c r="G41" s="447"/>
      <c r="H41" s="447"/>
      <c r="I41" s="447"/>
      <c r="J41" s="447"/>
      <c r="K41" s="447"/>
      <c r="L41" s="447"/>
      <c r="M41" s="271"/>
      <c r="N41" s="188"/>
      <c r="O41" s="187" t="str">
        <f t="shared" si="2"/>
        <v/>
      </c>
      <c r="P41" s="189" t="str">
        <f t="shared" si="3"/>
        <v/>
      </c>
      <c r="Q41" s="42"/>
      <c r="R41" s="209"/>
      <c r="S41" s="28"/>
      <c r="T41" s="28"/>
      <c r="U41" s="28"/>
      <c r="V41" s="28"/>
      <c r="W41" s="28"/>
      <c r="X41" s="28"/>
    </row>
    <row r="42" spans="1:243" s="34" customFormat="1" ht="23.65" customHeight="1">
      <c r="A42" s="158"/>
      <c r="B42" s="125"/>
      <c r="C42" s="125"/>
      <c r="D42" s="447"/>
      <c r="E42" s="447"/>
      <c r="F42" s="447"/>
      <c r="G42" s="447"/>
      <c r="H42" s="447"/>
      <c r="I42" s="447"/>
      <c r="J42" s="447"/>
      <c r="K42" s="447"/>
      <c r="L42" s="447"/>
      <c r="M42" s="271"/>
      <c r="N42" s="188"/>
      <c r="O42" s="187" t="str">
        <f t="shared" si="2"/>
        <v/>
      </c>
      <c r="P42" s="189" t="str">
        <f t="shared" si="3"/>
        <v/>
      </c>
      <c r="Q42" s="42"/>
      <c r="R42" s="209"/>
      <c r="S42" s="28"/>
      <c r="T42" s="28"/>
      <c r="U42" s="28"/>
      <c r="V42" s="28"/>
      <c r="W42" s="28"/>
      <c r="X42" s="28"/>
    </row>
    <row r="43" spans="1:243" s="34" customFormat="1" ht="23.65" customHeight="1">
      <c r="A43" s="158"/>
      <c r="B43" s="125"/>
      <c r="C43" s="125"/>
      <c r="D43" s="447"/>
      <c r="E43" s="447"/>
      <c r="F43" s="447"/>
      <c r="G43" s="447"/>
      <c r="H43" s="447"/>
      <c r="I43" s="447"/>
      <c r="J43" s="447"/>
      <c r="K43" s="447"/>
      <c r="L43" s="447"/>
      <c r="M43" s="271"/>
      <c r="N43" s="188"/>
      <c r="O43" s="187" t="str">
        <f t="shared" si="2"/>
        <v/>
      </c>
      <c r="P43" s="189" t="str">
        <f t="shared" si="3"/>
        <v/>
      </c>
      <c r="Q43" s="42"/>
      <c r="R43" s="209"/>
      <c r="S43" s="28"/>
      <c r="T43" s="28"/>
      <c r="U43" s="28"/>
      <c r="V43" s="28"/>
      <c r="W43" s="28"/>
      <c r="X43" s="28"/>
    </row>
    <row r="44" spans="1:243" s="34" customFormat="1" ht="23.65" customHeight="1">
      <c r="A44" s="158"/>
      <c r="B44" s="125"/>
      <c r="C44" s="125"/>
      <c r="D44" s="447"/>
      <c r="E44" s="447"/>
      <c r="F44" s="447"/>
      <c r="G44" s="447"/>
      <c r="H44" s="447"/>
      <c r="I44" s="447"/>
      <c r="J44" s="447"/>
      <c r="K44" s="447"/>
      <c r="L44" s="447"/>
      <c r="M44" s="271"/>
      <c r="N44" s="188"/>
      <c r="O44" s="187" t="str">
        <f t="shared" si="2"/>
        <v/>
      </c>
      <c r="P44" s="189" t="str">
        <f t="shared" si="3"/>
        <v/>
      </c>
      <c r="Q44" s="42"/>
      <c r="R44" s="209"/>
      <c r="S44" s="28"/>
      <c r="T44" s="28"/>
      <c r="U44" s="28"/>
      <c r="V44" s="28"/>
      <c r="W44" s="28"/>
      <c r="X44" s="28"/>
    </row>
    <row r="45" spans="1:243" s="34" customFormat="1" ht="23.65" customHeight="1">
      <c r="A45" s="158"/>
      <c r="B45" s="125"/>
      <c r="C45" s="125"/>
      <c r="D45" s="447"/>
      <c r="E45" s="447"/>
      <c r="F45" s="447"/>
      <c r="G45" s="447"/>
      <c r="H45" s="447"/>
      <c r="I45" s="447"/>
      <c r="J45" s="447"/>
      <c r="K45" s="447"/>
      <c r="L45" s="447"/>
      <c r="M45" s="271"/>
      <c r="N45" s="188"/>
      <c r="O45" s="187" t="str">
        <f t="shared" si="2"/>
        <v/>
      </c>
      <c r="P45" s="189" t="str">
        <f t="shared" si="3"/>
        <v/>
      </c>
      <c r="Q45" s="42"/>
      <c r="R45" s="209"/>
      <c r="S45" s="28"/>
      <c r="T45" s="28"/>
      <c r="U45" s="28"/>
      <c r="V45" s="28"/>
      <c r="W45" s="28"/>
      <c r="X45" s="28"/>
    </row>
    <row r="46" spans="1:243" s="34" customFormat="1" ht="23.65" customHeight="1">
      <c r="A46" s="158"/>
      <c r="B46" s="125"/>
      <c r="C46" s="125"/>
      <c r="D46" s="447"/>
      <c r="E46" s="447"/>
      <c r="F46" s="447"/>
      <c r="G46" s="447"/>
      <c r="H46" s="447"/>
      <c r="I46" s="447"/>
      <c r="J46" s="447"/>
      <c r="K46" s="447"/>
      <c r="L46" s="447"/>
      <c r="M46" s="271"/>
      <c r="N46" s="188"/>
      <c r="O46" s="187" t="str">
        <f t="shared" si="2"/>
        <v/>
      </c>
      <c r="P46" s="189" t="str">
        <f t="shared" si="3"/>
        <v/>
      </c>
      <c r="Q46" s="42"/>
      <c r="R46" s="209"/>
      <c r="S46" s="28"/>
      <c r="T46" s="28"/>
      <c r="U46" s="28"/>
      <c r="V46" s="28"/>
      <c r="W46" s="28"/>
      <c r="X46" s="28"/>
    </row>
    <row r="47" spans="1:243" s="34" customFormat="1" ht="23.65" customHeight="1">
      <c r="A47" s="158"/>
      <c r="B47" s="125"/>
      <c r="C47" s="125"/>
      <c r="D47" s="447"/>
      <c r="E47" s="447"/>
      <c r="F47" s="447"/>
      <c r="G47" s="447"/>
      <c r="H47" s="447"/>
      <c r="I47" s="447"/>
      <c r="J47" s="447"/>
      <c r="K47" s="447"/>
      <c r="L47" s="447"/>
      <c r="M47" s="271"/>
      <c r="N47" s="188"/>
      <c r="O47" s="187" t="str">
        <f t="shared" si="2"/>
        <v/>
      </c>
      <c r="P47" s="189" t="str">
        <f t="shared" si="3"/>
        <v/>
      </c>
      <c r="Q47" s="42"/>
      <c r="R47" s="209"/>
      <c r="S47" s="28"/>
      <c r="T47" s="28"/>
      <c r="U47" s="28"/>
      <c r="V47" s="28"/>
      <c r="W47" s="28"/>
      <c r="X47" s="28"/>
    </row>
    <row r="48" spans="1:243" s="34" customFormat="1" ht="23.65" customHeight="1">
      <c r="A48" s="158"/>
      <c r="B48" s="125"/>
      <c r="C48" s="125"/>
      <c r="D48" s="447"/>
      <c r="E48" s="447"/>
      <c r="F48" s="447"/>
      <c r="G48" s="447"/>
      <c r="H48" s="447"/>
      <c r="I48" s="447"/>
      <c r="J48" s="447"/>
      <c r="K48" s="447"/>
      <c r="L48" s="447"/>
      <c r="M48" s="271"/>
      <c r="N48" s="188"/>
      <c r="O48" s="187" t="str">
        <f t="shared" si="2"/>
        <v/>
      </c>
      <c r="P48" s="189" t="str">
        <f t="shared" si="3"/>
        <v/>
      </c>
      <c r="Q48" s="42"/>
      <c r="R48" s="209"/>
      <c r="S48" s="28"/>
      <c r="T48" s="28"/>
      <c r="U48" s="28"/>
      <c r="V48" s="28"/>
      <c r="W48" s="28"/>
      <c r="X48" s="28"/>
    </row>
    <row r="49" spans="1:243" s="34" customFormat="1" ht="23.65" customHeight="1">
      <c r="A49" s="158"/>
      <c r="B49" s="125"/>
      <c r="C49" s="125"/>
      <c r="D49" s="447"/>
      <c r="E49" s="447"/>
      <c r="F49" s="447"/>
      <c r="G49" s="447"/>
      <c r="H49" s="447"/>
      <c r="I49" s="447"/>
      <c r="J49" s="447"/>
      <c r="K49" s="447"/>
      <c r="L49" s="447"/>
      <c r="M49" s="271"/>
      <c r="N49" s="188"/>
      <c r="O49" s="187" t="str">
        <f t="shared" si="2"/>
        <v/>
      </c>
      <c r="P49" s="189" t="str">
        <f t="shared" si="3"/>
        <v/>
      </c>
      <c r="Q49" s="42"/>
      <c r="R49" s="209"/>
      <c r="S49" s="28"/>
      <c r="T49" s="28"/>
      <c r="U49" s="28"/>
      <c r="V49" s="28"/>
      <c r="W49" s="28"/>
      <c r="X49" s="28"/>
    </row>
    <row r="50" spans="1:243" s="34" customFormat="1" ht="23.65" customHeight="1">
      <c r="A50" s="158"/>
      <c r="B50" s="125"/>
      <c r="C50" s="125"/>
      <c r="D50" s="447"/>
      <c r="E50" s="447"/>
      <c r="F50" s="447"/>
      <c r="G50" s="447"/>
      <c r="H50" s="447"/>
      <c r="I50" s="447"/>
      <c r="J50" s="447"/>
      <c r="K50" s="447"/>
      <c r="L50" s="447"/>
      <c r="M50" s="271"/>
      <c r="N50" s="188"/>
      <c r="O50" s="187" t="str">
        <f t="shared" si="2"/>
        <v/>
      </c>
      <c r="P50" s="189" t="str">
        <f t="shared" si="3"/>
        <v/>
      </c>
      <c r="Q50" s="42"/>
      <c r="R50" s="209"/>
      <c r="S50" s="28"/>
      <c r="T50" s="28"/>
      <c r="U50" s="28"/>
      <c r="V50" s="28"/>
      <c r="W50" s="28"/>
      <c r="X50" s="28"/>
    </row>
    <row r="51" spans="1:243" s="34" customFormat="1" ht="23.65" customHeight="1">
      <c r="A51" s="158"/>
      <c r="B51" s="125"/>
      <c r="C51" s="125"/>
      <c r="D51" s="447"/>
      <c r="E51" s="447"/>
      <c r="F51" s="447"/>
      <c r="G51" s="447"/>
      <c r="H51" s="447"/>
      <c r="I51" s="447"/>
      <c r="J51" s="447"/>
      <c r="K51" s="447"/>
      <c r="L51" s="447"/>
      <c r="M51" s="271"/>
      <c r="N51" s="188"/>
      <c r="O51" s="187" t="str">
        <f t="shared" si="2"/>
        <v/>
      </c>
      <c r="P51" s="189" t="str">
        <f t="shared" si="3"/>
        <v/>
      </c>
      <c r="Q51" s="42"/>
      <c r="R51" s="209"/>
      <c r="S51" s="28"/>
      <c r="T51" s="28"/>
      <c r="U51" s="28"/>
      <c r="V51" s="28"/>
      <c r="W51" s="28"/>
      <c r="X51" s="28"/>
    </row>
    <row r="52" spans="1:243" s="34" customFormat="1" ht="23.65" customHeight="1">
      <c r="A52" s="158"/>
      <c r="B52" s="125"/>
      <c r="C52" s="125"/>
      <c r="D52" s="447"/>
      <c r="E52" s="447"/>
      <c r="F52" s="447"/>
      <c r="G52" s="447"/>
      <c r="H52" s="447"/>
      <c r="I52" s="447"/>
      <c r="J52" s="447"/>
      <c r="K52" s="447"/>
      <c r="L52" s="447"/>
      <c r="M52" s="271"/>
      <c r="N52" s="188"/>
      <c r="O52" s="187" t="str">
        <f t="shared" si="2"/>
        <v/>
      </c>
      <c r="P52" s="189" t="str">
        <f t="shared" si="3"/>
        <v/>
      </c>
      <c r="Q52" s="42"/>
      <c r="R52" s="209"/>
      <c r="S52" s="28"/>
      <c r="T52" s="28"/>
      <c r="U52" s="28"/>
      <c r="V52" s="28"/>
      <c r="W52" s="28"/>
      <c r="X52" s="28"/>
    </row>
    <row r="53" spans="1:243" s="34" customFormat="1" ht="23.65" customHeight="1">
      <c r="A53" s="158"/>
      <c r="B53" s="125"/>
      <c r="C53" s="125"/>
      <c r="D53" s="447"/>
      <c r="E53" s="447"/>
      <c r="F53" s="447"/>
      <c r="G53" s="447"/>
      <c r="H53" s="447"/>
      <c r="I53" s="447"/>
      <c r="J53" s="447"/>
      <c r="K53" s="447"/>
      <c r="L53" s="447"/>
      <c r="M53" s="271"/>
      <c r="N53" s="188"/>
      <c r="O53" s="187" t="str">
        <f t="shared" si="2"/>
        <v/>
      </c>
      <c r="P53" s="189" t="str">
        <f t="shared" si="3"/>
        <v/>
      </c>
      <c r="Q53" s="42"/>
      <c r="R53" s="209"/>
      <c r="S53" s="28"/>
      <c r="T53" s="28"/>
      <c r="U53" s="28"/>
      <c r="V53" s="28"/>
      <c r="W53" s="28"/>
      <c r="X53" s="28"/>
    </row>
    <row r="54" spans="1:243" s="34" customFormat="1" ht="23.65" customHeight="1">
      <c r="A54" s="158"/>
      <c r="B54" s="125"/>
      <c r="C54" s="125"/>
      <c r="D54" s="447"/>
      <c r="E54" s="447"/>
      <c r="F54" s="447"/>
      <c r="G54" s="447"/>
      <c r="H54" s="447"/>
      <c r="I54" s="447"/>
      <c r="J54" s="447"/>
      <c r="K54" s="447"/>
      <c r="L54" s="447"/>
      <c r="M54" s="271"/>
      <c r="N54" s="188"/>
      <c r="O54" s="187" t="str">
        <f t="shared" si="2"/>
        <v/>
      </c>
      <c r="P54" s="189" t="str">
        <f t="shared" si="3"/>
        <v/>
      </c>
      <c r="Q54" s="42"/>
      <c r="R54" s="209"/>
      <c r="S54" s="28"/>
      <c r="T54" s="28"/>
      <c r="U54" s="28"/>
      <c r="V54" s="28"/>
      <c r="W54" s="28"/>
      <c r="X54" s="28"/>
    </row>
    <row r="55" spans="1:243" s="34" customFormat="1" ht="23.65" customHeight="1">
      <c r="A55" s="158"/>
      <c r="B55" s="125"/>
      <c r="C55" s="125"/>
      <c r="D55" s="447"/>
      <c r="E55" s="447"/>
      <c r="F55" s="447"/>
      <c r="G55" s="447"/>
      <c r="H55" s="447"/>
      <c r="I55" s="447"/>
      <c r="J55" s="447"/>
      <c r="K55" s="447"/>
      <c r="L55" s="447"/>
      <c r="M55" s="271"/>
      <c r="N55" s="188"/>
      <c r="O55" s="187" t="str">
        <f t="shared" si="1"/>
        <v/>
      </c>
      <c r="P55" s="189" t="str">
        <f t="shared" si="3"/>
        <v/>
      </c>
      <c r="Q55" s="42"/>
      <c r="R55" s="209"/>
      <c r="S55" s="28"/>
      <c r="T55" s="28"/>
      <c r="U55" s="28"/>
      <c r="V55" s="28"/>
      <c r="W55" s="28"/>
      <c r="X55" s="28"/>
    </row>
    <row r="56" spans="1:243" s="34" customFormat="1" ht="23.65" customHeight="1">
      <c r="A56" s="158"/>
      <c r="B56" s="125"/>
      <c r="C56" s="125"/>
      <c r="D56" s="447"/>
      <c r="E56" s="447"/>
      <c r="F56" s="447"/>
      <c r="G56" s="447"/>
      <c r="H56" s="447"/>
      <c r="I56" s="447"/>
      <c r="J56" s="447"/>
      <c r="K56" s="447"/>
      <c r="L56" s="447"/>
      <c r="M56" s="271"/>
      <c r="N56" s="188"/>
      <c r="O56" s="187" t="str">
        <f t="shared" si="1"/>
        <v/>
      </c>
      <c r="P56" s="189" t="str">
        <f t="shared" si="0"/>
        <v/>
      </c>
      <c r="Q56" s="42"/>
      <c r="R56" s="209"/>
      <c r="S56" s="28"/>
      <c r="T56" s="28"/>
      <c r="U56" s="28"/>
      <c r="V56" s="28"/>
      <c r="W56" s="28"/>
      <c r="X56" s="28"/>
    </row>
    <row r="57" spans="1:243" s="34" customFormat="1" ht="23.65" customHeight="1">
      <c r="A57" s="158"/>
      <c r="B57" s="125"/>
      <c r="C57" s="125"/>
      <c r="D57" s="447"/>
      <c r="E57" s="447"/>
      <c r="F57" s="447"/>
      <c r="G57" s="447"/>
      <c r="H57" s="447"/>
      <c r="I57" s="447"/>
      <c r="J57" s="447"/>
      <c r="K57" s="447"/>
      <c r="L57" s="447"/>
      <c r="M57" s="271"/>
      <c r="N57" s="188"/>
      <c r="O57" s="187" t="str">
        <f t="shared" si="1"/>
        <v/>
      </c>
      <c r="P57" s="189" t="str">
        <f t="shared" si="0"/>
        <v/>
      </c>
      <c r="Q57" s="42"/>
      <c r="R57" s="209"/>
      <c r="S57" s="28"/>
      <c r="T57" s="28"/>
      <c r="U57" s="28"/>
      <c r="V57" s="28"/>
      <c r="W57" s="28"/>
      <c r="X57" s="28"/>
    </row>
    <row r="58" spans="1:243" s="37" customFormat="1" ht="6" customHeight="1">
      <c r="A58" s="217"/>
      <c r="B58" s="13"/>
      <c r="C58" s="13"/>
      <c r="D58" s="13"/>
      <c r="E58" s="1"/>
      <c r="F58" s="1"/>
      <c r="G58" s="1"/>
      <c r="H58" s="1"/>
      <c r="I58" s="1"/>
      <c r="J58" s="1"/>
      <c r="K58" s="13"/>
      <c r="L58" s="13"/>
      <c r="M58" s="13"/>
      <c r="N58" s="13"/>
      <c r="O58"/>
      <c r="P58" s="164"/>
      <c r="Q58" s="1"/>
      <c r="R58" s="224"/>
      <c r="S58" s="29"/>
      <c r="T58" s="29"/>
      <c r="U58" s="29"/>
      <c r="V58" s="29"/>
      <c r="W58" s="29"/>
      <c r="X58" s="29"/>
    </row>
    <row r="59" spans="1:243" s="33" customFormat="1" ht="21" customHeight="1">
      <c r="A59" s="221"/>
      <c r="B59" s="407" t="s">
        <v>44</v>
      </c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9"/>
      <c r="R59" s="233"/>
      <c r="S59" s="32"/>
      <c r="T59" s="32"/>
      <c r="U59" s="32"/>
      <c r="V59" s="32"/>
      <c r="W59" s="32"/>
      <c r="X59" s="32"/>
    </row>
    <row r="60" spans="1:243" s="34" customFormat="1" ht="12.75" customHeight="1">
      <c r="A60" s="217"/>
      <c r="B60" s="25" t="str">
        <f>'7-TRAN'!B61:E61</f>
        <v>FAPESP, ABRIL DE 2014</v>
      </c>
      <c r="C60" s="3"/>
      <c r="D60" s="3"/>
      <c r="E60" s="19"/>
      <c r="F60" s="19"/>
      <c r="G60" s="19"/>
      <c r="H60" s="19"/>
      <c r="I60" s="19"/>
      <c r="J60" s="19"/>
      <c r="K60" s="3"/>
      <c r="L60" s="3"/>
      <c r="M60" s="3"/>
      <c r="N60" s="3"/>
      <c r="O60" s="92"/>
      <c r="P60" s="92"/>
      <c r="Q60" s="92">
        <v>1</v>
      </c>
      <c r="R60" s="223"/>
      <c r="S60" s="28"/>
      <c r="T60" s="28"/>
      <c r="U60" s="28"/>
      <c r="V60" s="28"/>
      <c r="W60" s="28"/>
      <c r="X60" s="28"/>
    </row>
    <row r="61" spans="1:243" s="45" customFormat="1" ht="18">
      <c r="A61" s="156"/>
      <c r="B61" s="194" t="str">
        <f>B6</f>
        <v>8- DESPESAS COM DIÁRIAS NO PAÍS E NO EXTERIOR</v>
      </c>
      <c r="C61" s="54"/>
      <c r="D61" s="54"/>
      <c r="J61" s="54"/>
      <c r="R61" s="156"/>
    </row>
    <row r="62" spans="1:243" s="33" customFormat="1" ht="31.5" customHeight="1">
      <c r="A62" s="221"/>
      <c r="B62" s="178" t="s">
        <v>1</v>
      </c>
      <c r="C62" s="178" t="s">
        <v>6</v>
      </c>
      <c r="D62" s="470" t="s">
        <v>7</v>
      </c>
      <c r="E62" s="470"/>
      <c r="F62" s="470"/>
      <c r="G62" s="470"/>
      <c r="H62" s="470"/>
      <c r="I62" s="470"/>
      <c r="J62" s="470"/>
      <c r="K62" s="470"/>
      <c r="L62" s="470"/>
      <c r="M62" s="190" t="s">
        <v>102</v>
      </c>
      <c r="N62" s="179" t="s">
        <v>3</v>
      </c>
      <c r="O62" s="254" t="s">
        <v>90</v>
      </c>
      <c r="P62" s="254" t="s">
        <v>92</v>
      </c>
      <c r="Q62" s="178" t="s">
        <v>2</v>
      </c>
      <c r="R62" s="233"/>
      <c r="S62" s="32"/>
      <c r="T62" s="32"/>
      <c r="U62" s="32"/>
      <c r="V62" s="32"/>
      <c r="W62" s="32"/>
      <c r="X62" s="32"/>
    </row>
    <row r="63" spans="1:243" s="34" customFormat="1" ht="23.65" customHeight="1">
      <c r="A63" s="158"/>
      <c r="B63" s="125"/>
      <c r="C63" s="125"/>
      <c r="D63" s="447"/>
      <c r="E63" s="447"/>
      <c r="F63" s="447"/>
      <c r="G63" s="447"/>
      <c r="H63" s="447"/>
      <c r="I63" s="447"/>
      <c r="J63" s="447"/>
      <c r="K63" s="447"/>
      <c r="L63" s="447"/>
      <c r="M63" s="165"/>
      <c r="N63" s="188"/>
      <c r="O63" s="187" t="str">
        <f>IF(M63="DIP",C63*N63,"")</f>
        <v/>
      </c>
      <c r="P63" s="189" t="str">
        <f t="shared" ref="P63:P103" si="4">IF(M63="DIE",C63*N63,"")</f>
        <v/>
      </c>
      <c r="Q63" s="42"/>
      <c r="R63" s="209"/>
      <c r="S63" s="28"/>
      <c r="T63" s="28"/>
      <c r="U63" s="28"/>
      <c r="V63" s="28"/>
      <c r="W63" s="28"/>
      <c r="X63" s="28"/>
      <c r="IH63" s="35"/>
      <c r="II63" s="36"/>
    </row>
    <row r="64" spans="1:243" s="34" customFormat="1" ht="23.65" customHeight="1">
      <c r="A64" s="158"/>
      <c r="B64" s="125"/>
      <c r="C64" s="125"/>
      <c r="D64" s="447"/>
      <c r="E64" s="447"/>
      <c r="F64" s="447"/>
      <c r="G64" s="447"/>
      <c r="H64" s="447"/>
      <c r="I64" s="447"/>
      <c r="J64" s="447"/>
      <c r="K64" s="447"/>
      <c r="L64" s="447"/>
      <c r="M64" s="165"/>
      <c r="N64" s="188"/>
      <c r="O64" s="187" t="str">
        <f>IF(M64="DIP",C64*N64,"")</f>
        <v/>
      </c>
      <c r="P64" s="189" t="str">
        <f t="shared" si="4"/>
        <v/>
      </c>
      <c r="Q64" s="42"/>
      <c r="R64" s="209"/>
      <c r="S64" s="28"/>
      <c r="T64" s="28"/>
      <c r="U64" s="28"/>
      <c r="V64" s="28"/>
      <c r="W64" s="28"/>
      <c r="X64" s="28"/>
      <c r="IH64" s="35"/>
      <c r="II64" s="36"/>
    </row>
    <row r="65" spans="1:243" s="34" customFormat="1" ht="23.65" customHeight="1">
      <c r="A65" s="158"/>
      <c r="B65" s="125"/>
      <c r="C65" s="125"/>
      <c r="D65" s="447"/>
      <c r="E65" s="447"/>
      <c r="F65" s="447"/>
      <c r="G65" s="447"/>
      <c r="H65" s="447"/>
      <c r="I65" s="447"/>
      <c r="J65" s="447"/>
      <c r="K65" s="447"/>
      <c r="L65" s="447"/>
      <c r="M65" s="165"/>
      <c r="N65" s="188"/>
      <c r="O65" s="187" t="str">
        <f>IF(M65="DIP",C65*N65,"")</f>
        <v/>
      </c>
      <c r="P65" s="189" t="str">
        <f t="shared" si="4"/>
        <v/>
      </c>
      <c r="Q65" s="42"/>
      <c r="R65" s="209"/>
      <c r="S65" s="28"/>
      <c r="T65" s="28"/>
      <c r="U65" s="28"/>
      <c r="V65" s="28"/>
      <c r="W65" s="28"/>
      <c r="X65" s="28"/>
      <c r="IH65" s="36"/>
      <c r="II65" s="36"/>
    </row>
    <row r="66" spans="1:243" s="34" customFormat="1" ht="23.65" customHeight="1">
      <c r="A66" s="158"/>
      <c r="B66" s="125"/>
      <c r="C66" s="125"/>
      <c r="D66" s="447"/>
      <c r="E66" s="447"/>
      <c r="F66" s="447"/>
      <c r="G66" s="447"/>
      <c r="H66" s="447"/>
      <c r="I66" s="447"/>
      <c r="J66" s="447"/>
      <c r="K66" s="447"/>
      <c r="L66" s="447"/>
      <c r="M66" s="165"/>
      <c r="N66" s="188"/>
      <c r="O66" s="187" t="str">
        <f>IF(M66="DIP",C66*N66,"")</f>
        <v/>
      </c>
      <c r="P66" s="189" t="str">
        <f t="shared" si="4"/>
        <v/>
      </c>
      <c r="Q66" s="42"/>
      <c r="R66" s="209"/>
      <c r="S66" s="28"/>
      <c r="T66" s="28"/>
      <c r="U66" s="28"/>
      <c r="V66" s="28"/>
      <c r="W66" s="28"/>
      <c r="X66" s="28"/>
      <c r="IH66" s="36"/>
      <c r="II66" s="36"/>
    </row>
    <row r="67" spans="1:243" s="34" customFormat="1" ht="23.65" customHeight="1">
      <c r="A67" s="158"/>
      <c r="B67" s="125"/>
      <c r="C67" s="125"/>
      <c r="D67" s="447"/>
      <c r="E67" s="447"/>
      <c r="F67" s="447"/>
      <c r="G67" s="447"/>
      <c r="H67" s="447"/>
      <c r="I67" s="447"/>
      <c r="J67" s="447"/>
      <c r="K67" s="447"/>
      <c r="L67" s="447"/>
      <c r="M67" s="165"/>
      <c r="N67" s="188"/>
      <c r="O67" s="187" t="str">
        <f>IF(M67="DIP",C67*N67,"")</f>
        <v/>
      </c>
      <c r="P67" s="189" t="str">
        <f t="shared" si="4"/>
        <v/>
      </c>
      <c r="Q67" s="42"/>
      <c r="R67" s="209"/>
      <c r="S67" s="28"/>
      <c r="T67" s="28"/>
      <c r="U67" s="28"/>
      <c r="V67" s="28"/>
      <c r="W67" s="28"/>
      <c r="X67" s="28"/>
    </row>
    <row r="68" spans="1:243" s="34" customFormat="1" ht="23.65" customHeight="1">
      <c r="A68" s="158"/>
      <c r="B68" s="125"/>
      <c r="C68" s="125"/>
      <c r="D68" s="447"/>
      <c r="E68" s="447"/>
      <c r="F68" s="447"/>
      <c r="G68" s="447"/>
      <c r="H68" s="447"/>
      <c r="I68" s="447"/>
      <c r="J68" s="447"/>
      <c r="K68" s="447"/>
      <c r="L68" s="447"/>
      <c r="M68" s="165"/>
      <c r="N68" s="188"/>
      <c r="O68" s="187" t="str">
        <f>IF(M68="DIP",C68*N68,"")</f>
        <v/>
      </c>
      <c r="P68" s="189" t="str">
        <f t="shared" si="4"/>
        <v/>
      </c>
      <c r="Q68" s="42"/>
      <c r="R68" s="209"/>
      <c r="S68" s="28"/>
      <c r="T68" s="28"/>
      <c r="U68" s="28"/>
      <c r="V68" s="28"/>
      <c r="W68" s="28"/>
      <c r="X68" s="28"/>
    </row>
    <row r="69" spans="1:243" s="34" customFormat="1" ht="23.65" customHeight="1">
      <c r="A69" s="158"/>
      <c r="B69" s="125"/>
      <c r="C69" s="125"/>
      <c r="D69" s="447"/>
      <c r="E69" s="447"/>
      <c r="F69" s="447"/>
      <c r="G69" s="447"/>
      <c r="H69" s="447"/>
      <c r="I69" s="447"/>
      <c r="J69" s="447"/>
      <c r="K69" s="447"/>
      <c r="L69" s="447"/>
      <c r="M69" s="165"/>
      <c r="N69" s="188"/>
      <c r="O69" s="187" t="str">
        <f>IF(M69="DIP",C69*N69,"")</f>
        <v/>
      </c>
      <c r="P69" s="189" t="str">
        <f t="shared" si="4"/>
        <v/>
      </c>
      <c r="Q69" s="42"/>
      <c r="R69" s="209"/>
      <c r="S69" s="28"/>
      <c r="T69" s="28"/>
      <c r="U69" s="28"/>
      <c r="V69" s="28"/>
      <c r="W69" s="28"/>
      <c r="X69" s="28"/>
    </row>
    <row r="70" spans="1:243" s="34" customFormat="1" ht="23.65" customHeight="1">
      <c r="A70" s="158"/>
      <c r="B70" s="125"/>
      <c r="C70" s="125"/>
      <c r="D70" s="447"/>
      <c r="E70" s="447"/>
      <c r="F70" s="447"/>
      <c r="G70" s="447"/>
      <c r="H70" s="447"/>
      <c r="I70" s="447"/>
      <c r="J70" s="447"/>
      <c r="K70" s="447"/>
      <c r="L70" s="447"/>
      <c r="M70" s="165"/>
      <c r="N70" s="188"/>
      <c r="O70" s="187" t="str">
        <f>IF(M70="DIP",C70*N70,"")</f>
        <v/>
      </c>
      <c r="P70" s="189" t="str">
        <f t="shared" si="4"/>
        <v/>
      </c>
      <c r="Q70" s="42"/>
      <c r="R70" s="209"/>
      <c r="S70" s="28"/>
      <c r="T70" s="28"/>
      <c r="U70" s="28"/>
      <c r="V70" s="28"/>
      <c r="W70" s="28"/>
      <c r="X70" s="28"/>
    </row>
    <row r="71" spans="1:243" s="34" customFormat="1" ht="23.65" customHeight="1">
      <c r="A71" s="158"/>
      <c r="B71" s="125"/>
      <c r="C71" s="125"/>
      <c r="D71" s="447"/>
      <c r="E71" s="447"/>
      <c r="F71" s="447"/>
      <c r="G71" s="447"/>
      <c r="H71" s="447"/>
      <c r="I71" s="447"/>
      <c r="J71" s="447"/>
      <c r="K71" s="447"/>
      <c r="L71" s="447"/>
      <c r="M71" s="165"/>
      <c r="N71" s="188"/>
      <c r="O71" s="187" t="str">
        <f>IF(M71="DIP",C71*N71,"")</f>
        <v/>
      </c>
      <c r="P71" s="189" t="str">
        <f t="shared" si="4"/>
        <v/>
      </c>
      <c r="Q71" s="42"/>
      <c r="R71" s="209"/>
      <c r="S71" s="28"/>
      <c r="T71" s="28"/>
      <c r="U71" s="28"/>
      <c r="V71" s="28"/>
      <c r="W71" s="28"/>
      <c r="X71" s="28"/>
    </row>
    <row r="72" spans="1:243" s="34" customFormat="1" ht="23.65" customHeight="1">
      <c r="A72" s="158"/>
      <c r="B72" s="125"/>
      <c r="C72" s="125"/>
      <c r="D72" s="447"/>
      <c r="E72" s="447"/>
      <c r="F72" s="447"/>
      <c r="G72" s="447"/>
      <c r="H72" s="447"/>
      <c r="I72" s="447"/>
      <c r="J72" s="447"/>
      <c r="K72" s="447"/>
      <c r="L72" s="447"/>
      <c r="M72" s="165"/>
      <c r="N72" s="188"/>
      <c r="O72" s="187" t="str">
        <f>IF(M72="DIP",C72*N72,"")</f>
        <v/>
      </c>
      <c r="P72" s="189" t="str">
        <f t="shared" si="4"/>
        <v/>
      </c>
      <c r="Q72" s="42"/>
      <c r="R72" s="209"/>
      <c r="S72" s="28"/>
      <c r="T72" s="28"/>
      <c r="U72" s="28"/>
      <c r="V72" s="28"/>
      <c r="W72" s="28"/>
      <c r="X72" s="28"/>
    </row>
    <row r="73" spans="1:243" s="34" customFormat="1" ht="23.65" customHeight="1">
      <c r="A73" s="158"/>
      <c r="B73" s="125"/>
      <c r="C73" s="125"/>
      <c r="D73" s="447"/>
      <c r="E73" s="447"/>
      <c r="F73" s="447"/>
      <c r="G73" s="447"/>
      <c r="H73" s="447"/>
      <c r="I73" s="447"/>
      <c r="J73" s="447"/>
      <c r="K73" s="447"/>
      <c r="L73" s="447"/>
      <c r="M73" s="207"/>
      <c r="N73" s="188"/>
      <c r="O73" s="187" t="str">
        <f>IF(M73="DIP",C73*N73,"")</f>
        <v/>
      </c>
      <c r="P73" s="189" t="str">
        <f t="shared" ref="P73:P84" si="5">IF(M73="DIE",C73*N73,"")</f>
        <v/>
      </c>
      <c r="Q73" s="42"/>
      <c r="R73" s="209"/>
      <c r="S73" s="28"/>
      <c r="T73" s="28"/>
      <c r="U73" s="28"/>
      <c r="V73" s="28"/>
      <c r="W73" s="28"/>
      <c r="X73" s="28"/>
      <c r="IH73" s="35"/>
      <c r="II73" s="36"/>
    </row>
    <row r="74" spans="1:243" s="34" customFormat="1" ht="23.65" customHeight="1">
      <c r="A74" s="158"/>
      <c r="B74" s="125"/>
      <c r="C74" s="125"/>
      <c r="D74" s="447"/>
      <c r="E74" s="447"/>
      <c r="F74" s="447"/>
      <c r="G74" s="447"/>
      <c r="H74" s="447"/>
      <c r="I74" s="447"/>
      <c r="J74" s="447"/>
      <c r="K74" s="447"/>
      <c r="L74" s="447"/>
      <c r="M74" s="207"/>
      <c r="N74" s="188"/>
      <c r="O74" s="187" t="str">
        <f>IF(M74="DIP",C74*N74,"")</f>
        <v/>
      </c>
      <c r="P74" s="189" t="str">
        <f t="shared" si="5"/>
        <v/>
      </c>
      <c r="Q74" s="42"/>
      <c r="R74" s="209"/>
      <c r="S74" s="28"/>
      <c r="T74" s="28"/>
      <c r="U74" s="28"/>
      <c r="V74" s="28"/>
      <c r="W74" s="28"/>
      <c r="X74" s="28"/>
      <c r="IH74" s="36"/>
      <c r="II74" s="36"/>
    </row>
    <row r="75" spans="1:243" s="34" customFormat="1" ht="23.65" customHeight="1">
      <c r="A75" s="158"/>
      <c r="B75" s="125"/>
      <c r="C75" s="125"/>
      <c r="D75" s="447"/>
      <c r="E75" s="447"/>
      <c r="F75" s="447"/>
      <c r="G75" s="447"/>
      <c r="H75" s="447"/>
      <c r="I75" s="447"/>
      <c r="J75" s="447"/>
      <c r="K75" s="447"/>
      <c r="L75" s="447"/>
      <c r="M75" s="207"/>
      <c r="N75" s="188"/>
      <c r="O75" s="187" t="str">
        <f>IF(M75="DIP",C75*N75,"")</f>
        <v/>
      </c>
      <c r="P75" s="189" t="str">
        <f t="shared" si="5"/>
        <v/>
      </c>
      <c r="Q75" s="42"/>
      <c r="R75" s="209"/>
      <c r="S75" s="28"/>
      <c r="T75" s="28"/>
      <c r="U75" s="28"/>
      <c r="V75" s="28"/>
      <c r="W75" s="28"/>
      <c r="X75" s="28"/>
      <c r="IH75" s="36"/>
      <c r="II75" s="36"/>
    </row>
    <row r="76" spans="1:243" s="34" customFormat="1" ht="23.65" customHeight="1">
      <c r="A76" s="158"/>
      <c r="B76" s="125"/>
      <c r="C76" s="125"/>
      <c r="D76" s="447"/>
      <c r="E76" s="447"/>
      <c r="F76" s="447"/>
      <c r="G76" s="447"/>
      <c r="H76" s="447"/>
      <c r="I76" s="447"/>
      <c r="J76" s="447"/>
      <c r="K76" s="447"/>
      <c r="L76" s="447"/>
      <c r="M76" s="207"/>
      <c r="N76" s="188"/>
      <c r="O76" s="187" t="str">
        <f>IF(M76="DIP",C76*N76,"")</f>
        <v/>
      </c>
      <c r="P76" s="189" t="str">
        <f t="shared" si="5"/>
        <v/>
      </c>
      <c r="Q76" s="42"/>
      <c r="R76" s="209"/>
      <c r="S76" s="28"/>
      <c r="T76" s="28"/>
      <c r="U76" s="28"/>
      <c r="V76" s="28"/>
      <c r="W76" s="28"/>
      <c r="X76" s="28"/>
    </row>
    <row r="77" spans="1:243" s="34" customFormat="1" ht="23.65" customHeight="1">
      <c r="A77" s="158"/>
      <c r="B77" s="125"/>
      <c r="C77" s="125"/>
      <c r="D77" s="447"/>
      <c r="E77" s="447"/>
      <c r="F77" s="447"/>
      <c r="G77" s="447"/>
      <c r="H77" s="447"/>
      <c r="I77" s="447"/>
      <c r="J77" s="447"/>
      <c r="K77" s="447"/>
      <c r="L77" s="447"/>
      <c r="M77" s="207"/>
      <c r="N77" s="188"/>
      <c r="O77" s="187" t="str">
        <f>IF(M77="DIP",C77*N77,"")</f>
        <v/>
      </c>
      <c r="P77" s="189" t="str">
        <f t="shared" si="5"/>
        <v/>
      </c>
      <c r="Q77" s="42"/>
      <c r="R77" s="209"/>
      <c r="S77" s="28"/>
      <c r="T77" s="28"/>
      <c r="U77" s="28"/>
      <c r="V77" s="28"/>
      <c r="W77" s="28"/>
      <c r="X77" s="28"/>
      <c r="IH77" s="36"/>
      <c r="II77" s="36"/>
    </row>
    <row r="78" spans="1:243" s="34" customFormat="1" ht="23.65" customHeight="1">
      <c r="A78" s="158"/>
      <c r="B78" s="125"/>
      <c r="C78" s="125"/>
      <c r="D78" s="447"/>
      <c r="E78" s="447"/>
      <c r="F78" s="447"/>
      <c r="G78" s="447"/>
      <c r="H78" s="447"/>
      <c r="I78" s="447"/>
      <c r="J78" s="447"/>
      <c r="K78" s="447"/>
      <c r="L78" s="447"/>
      <c r="M78" s="207"/>
      <c r="N78" s="188"/>
      <c r="O78" s="187" t="str">
        <f>IF(M78="DIP",C78*N78,"")</f>
        <v/>
      </c>
      <c r="P78" s="189" t="str">
        <f t="shared" si="5"/>
        <v/>
      </c>
      <c r="Q78" s="42"/>
      <c r="R78" s="209"/>
      <c r="S78" s="28"/>
      <c r="T78" s="28"/>
      <c r="U78" s="28"/>
      <c r="V78" s="28"/>
      <c r="W78" s="28"/>
      <c r="X78" s="28"/>
    </row>
    <row r="79" spans="1:243" s="34" customFormat="1" ht="23.65" customHeight="1">
      <c r="A79" s="158"/>
      <c r="B79" s="125"/>
      <c r="C79" s="125"/>
      <c r="D79" s="447"/>
      <c r="E79" s="447"/>
      <c r="F79" s="447"/>
      <c r="G79" s="447"/>
      <c r="H79" s="447"/>
      <c r="I79" s="447"/>
      <c r="J79" s="447"/>
      <c r="K79" s="447"/>
      <c r="L79" s="447"/>
      <c r="M79" s="207"/>
      <c r="N79" s="188"/>
      <c r="O79" s="187" t="str">
        <f>IF(M79="DIP",C79*N79,"")</f>
        <v/>
      </c>
      <c r="P79" s="189" t="str">
        <f t="shared" si="5"/>
        <v/>
      </c>
      <c r="Q79" s="42"/>
      <c r="R79" s="209"/>
      <c r="S79" s="28"/>
      <c r="T79" s="28"/>
      <c r="U79" s="28"/>
      <c r="V79" s="28"/>
      <c r="W79" s="28"/>
      <c r="X79" s="28"/>
    </row>
    <row r="80" spans="1:243" s="34" customFormat="1" ht="23.65" customHeight="1">
      <c r="A80" s="158"/>
      <c r="B80" s="125"/>
      <c r="C80" s="125"/>
      <c r="D80" s="447"/>
      <c r="E80" s="447"/>
      <c r="F80" s="447"/>
      <c r="G80" s="447"/>
      <c r="H80" s="447"/>
      <c r="I80" s="447"/>
      <c r="J80" s="447"/>
      <c r="K80" s="447"/>
      <c r="L80" s="447"/>
      <c r="M80" s="207"/>
      <c r="N80" s="188"/>
      <c r="O80" s="187" t="str">
        <f>IF(M80="DIP",C80*N80,"")</f>
        <v/>
      </c>
      <c r="P80" s="189" t="str">
        <f t="shared" si="5"/>
        <v/>
      </c>
      <c r="Q80" s="42"/>
      <c r="R80" s="209"/>
      <c r="S80" s="28"/>
      <c r="T80" s="28"/>
      <c r="U80" s="28"/>
      <c r="V80" s="28"/>
      <c r="W80" s="28"/>
      <c r="X80" s="28"/>
    </row>
    <row r="81" spans="1:24" s="34" customFormat="1" ht="23.65" customHeight="1">
      <c r="A81" s="158"/>
      <c r="B81" s="125"/>
      <c r="C81" s="125"/>
      <c r="D81" s="447"/>
      <c r="E81" s="447"/>
      <c r="F81" s="447"/>
      <c r="G81" s="447"/>
      <c r="H81" s="447"/>
      <c r="I81" s="447"/>
      <c r="J81" s="447"/>
      <c r="K81" s="447"/>
      <c r="L81" s="447"/>
      <c r="M81" s="207"/>
      <c r="N81" s="188"/>
      <c r="O81" s="187" t="str">
        <f>IF(M81="DIP",C81*N81,"")</f>
        <v/>
      </c>
      <c r="P81" s="189" t="str">
        <f t="shared" si="5"/>
        <v/>
      </c>
      <c r="Q81" s="42"/>
      <c r="R81" s="209"/>
      <c r="S81" s="28"/>
      <c r="T81" s="28"/>
      <c r="U81" s="28"/>
      <c r="V81" s="28"/>
      <c r="W81" s="28"/>
      <c r="X81" s="28"/>
    </row>
    <row r="82" spans="1:24" s="34" customFormat="1" ht="23.65" customHeight="1">
      <c r="A82" s="158"/>
      <c r="B82" s="125"/>
      <c r="C82" s="125"/>
      <c r="D82" s="447"/>
      <c r="E82" s="447"/>
      <c r="F82" s="447"/>
      <c r="G82" s="447"/>
      <c r="H82" s="447"/>
      <c r="I82" s="447"/>
      <c r="J82" s="447"/>
      <c r="K82" s="447"/>
      <c r="L82" s="447"/>
      <c r="M82" s="207"/>
      <c r="N82" s="188"/>
      <c r="O82" s="187" t="str">
        <f>IF(M82="DIP",C82*N82,"")</f>
        <v/>
      </c>
      <c r="P82" s="189" t="str">
        <f t="shared" si="5"/>
        <v/>
      </c>
      <c r="Q82" s="42"/>
      <c r="R82" s="209"/>
      <c r="S82" s="28"/>
      <c r="T82" s="28"/>
      <c r="U82" s="28"/>
      <c r="V82" s="28"/>
      <c r="W82" s="28"/>
      <c r="X82" s="28"/>
    </row>
    <row r="83" spans="1:24" s="34" customFormat="1" ht="23.65" customHeight="1">
      <c r="A83" s="158"/>
      <c r="B83" s="125"/>
      <c r="C83" s="125"/>
      <c r="D83" s="447"/>
      <c r="E83" s="447"/>
      <c r="F83" s="447"/>
      <c r="G83" s="447"/>
      <c r="H83" s="447"/>
      <c r="I83" s="447"/>
      <c r="J83" s="447"/>
      <c r="K83" s="447"/>
      <c r="L83" s="447"/>
      <c r="M83" s="207"/>
      <c r="N83" s="188"/>
      <c r="O83" s="187" t="str">
        <f>IF(M83="DIP",C83*N83,"")</f>
        <v/>
      </c>
      <c r="P83" s="189" t="str">
        <f t="shared" si="5"/>
        <v/>
      </c>
      <c r="Q83" s="42"/>
      <c r="R83" s="209"/>
      <c r="S83" s="28"/>
      <c r="T83" s="28"/>
      <c r="U83" s="28"/>
      <c r="V83" s="28"/>
      <c r="W83" s="28"/>
      <c r="X83" s="28"/>
    </row>
    <row r="84" spans="1:24" s="34" customFormat="1" ht="23.65" customHeight="1">
      <c r="A84" s="158"/>
      <c r="B84" s="125"/>
      <c r="C84" s="125"/>
      <c r="D84" s="447"/>
      <c r="E84" s="447"/>
      <c r="F84" s="447"/>
      <c r="G84" s="447"/>
      <c r="H84" s="447"/>
      <c r="I84" s="447"/>
      <c r="J84" s="447"/>
      <c r="K84" s="447"/>
      <c r="L84" s="447"/>
      <c r="M84" s="207"/>
      <c r="N84" s="188"/>
      <c r="O84" s="187" t="str">
        <f>IF(M84="DIP",C84*N84,"")</f>
        <v/>
      </c>
      <c r="P84" s="189" t="str">
        <f t="shared" si="5"/>
        <v/>
      </c>
      <c r="Q84" s="42"/>
      <c r="R84" s="209"/>
      <c r="S84" s="28"/>
      <c r="T84" s="28"/>
      <c r="U84" s="28"/>
      <c r="V84" s="28"/>
      <c r="W84" s="28"/>
      <c r="X84" s="28"/>
    </row>
    <row r="85" spans="1:24" s="34" customFormat="1" ht="23.65" customHeight="1">
      <c r="A85" s="158"/>
      <c r="B85" s="125"/>
      <c r="C85" s="125"/>
      <c r="D85" s="447"/>
      <c r="E85" s="447"/>
      <c r="F85" s="447"/>
      <c r="G85" s="447"/>
      <c r="H85" s="447"/>
      <c r="I85" s="447"/>
      <c r="J85" s="447"/>
      <c r="K85" s="447"/>
      <c r="L85" s="447"/>
      <c r="M85" s="165"/>
      <c r="N85" s="188"/>
      <c r="O85" s="187" t="str">
        <f>IF(M85="DIP",C85*N85,"")</f>
        <v/>
      </c>
      <c r="P85" s="189" t="str">
        <f t="shared" si="4"/>
        <v/>
      </c>
      <c r="Q85" s="42"/>
      <c r="R85" s="209"/>
      <c r="S85" s="28"/>
      <c r="T85" s="28"/>
      <c r="U85" s="28"/>
      <c r="V85" s="28"/>
      <c r="W85" s="28"/>
      <c r="X85" s="28"/>
    </row>
    <row r="86" spans="1:24" s="34" customFormat="1" ht="23.65" customHeight="1">
      <c r="A86" s="158"/>
      <c r="B86" s="125"/>
      <c r="C86" s="125"/>
      <c r="D86" s="447"/>
      <c r="E86" s="447"/>
      <c r="F86" s="447"/>
      <c r="G86" s="447"/>
      <c r="H86" s="447"/>
      <c r="I86" s="447"/>
      <c r="J86" s="447"/>
      <c r="K86" s="447"/>
      <c r="L86" s="447"/>
      <c r="M86" s="165"/>
      <c r="N86" s="188"/>
      <c r="O86" s="187" t="str">
        <f>IF(M86="DIP",C86*N86,"")</f>
        <v/>
      </c>
      <c r="P86" s="189" t="str">
        <f t="shared" si="4"/>
        <v/>
      </c>
      <c r="Q86" s="42"/>
      <c r="R86" s="209"/>
      <c r="S86" s="28"/>
      <c r="T86" s="28"/>
      <c r="U86" s="28"/>
      <c r="V86" s="28"/>
      <c r="W86" s="28"/>
      <c r="X86" s="28"/>
    </row>
    <row r="87" spans="1:24" s="34" customFormat="1" ht="23.65" customHeight="1">
      <c r="A87" s="158"/>
      <c r="B87" s="125"/>
      <c r="C87" s="125"/>
      <c r="D87" s="447"/>
      <c r="E87" s="447"/>
      <c r="F87" s="447"/>
      <c r="G87" s="447"/>
      <c r="H87" s="447"/>
      <c r="I87" s="447"/>
      <c r="J87" s="447"/>
      <c r="K87" s="447"/>
      <c r="L87" s="447"/>
      <c r="M87" s="165"/>
      <c r="N87" s="188"/>
      <c r="O87" s="187" t="str">
        <f>IF(M87="DIP",C87*N87,"")</f>
        <v/>
      </c>
      <c r="P87" s="189" t="str">
        <f t="shared" si="4"/>
        <v/>
      </c>
      <c r="Q87" s="42"/>
      <c r="R87" s="209"/>
      <c r="S87" s="28"/>
      <c r="T87" s="28"/>
      <c r="U87" s="28"/>
      <c r="V87" s="28"/>
      <c r="W87" s="28"/>
      <c r="X87" s="28"/>
    </row>
    <row r="88" spans="1:24" s="34" customFormat="1" ht="23.65" customHeight="1">
      <c r="A88" s="158"/>
      <c r="B88" s="125"/>
      <c r="C88" s="125"/>
      <c r="D88" s="447"/>
      <c r="E88" s="447"/>
      <c r="F88" s="447"/>
      <c r="G88" s="447"/>
      <c r="H88" s="447"/>
      <c r="I88" s="447"/>
      <c r="J88" s="447"/>
      <c r="K88" s="447"/>
      <c r="L88" s="447"/>
      <c r="M88" s="165"/>
      <c r="N88" s="188"/>
      <c r="O88" s="187" t="str">
        <f>IF(M88="DIP",C88*N88,"")</f>
        <v/>
      </c>
      <c r="P88" s="189" t="str">
        <f t="shared" si="4"/>
        <v/>
      </c>
      <c r="Q88" s="42"/>
      <c r="R88" s="209"/>
      <c r="S88" s="28"/>
      <c r="T88" s="28"/>
      <c r="U88" s="28"/>
      <c r="V88" s="28"/>
      <c r="W88" s="28"/>
      <c r="X88" s="28"/>
    </row>
    <row r="89" spans="1:24" s="34" customFormat="1" ht="23.65" customHeight="1">
      <c r="A89" s="158"/>
      <c r="B89" s="125"/>
      <c r="C89" s="125"/>
      <c r="D89" s="447"/>
      <c r="E89" s="447"/>
      <c r="F89" s="447"/>
      <c r="G89" s="447"/>
      <c r="H89" s="447"/>
      <c r="I89" s="447"/>
      <c r="J89" s="447"/>
      <c r="K89" s="447"/>
      <c r="L89" s="447"/>
      <c r="M89" s="165"/>
      <c r="N89" s="188"/>
      <c r="O89" s="187" t="str">
        <f>IF(M89="DIP",C89*N89,"")</f>
        <v/>
      </c>
      <c r="P89" s="189" t="str">
        <f t="shared" si="4"/>
        <v/>
      </c>
      <c r="Q89" s="42"/>
      <c r="R89" s="209"/>
      <c r="S89" s="28"/>
      <c r="T89" s="28"/>
      <c r="U89" s="28"/>
      <c r="V89" s="28"/>
      <c r="W89" s="28"/>
      <c r="X89" s="28"/>
    </row>
    <row r="90" spans="1:24" s="34" customFormat="1" ht="23.65" customHeight="1">
      <c r="A90" s="158"/>
      <c r="B90" s="125"/>
      <c r="C90" s="125"/>
      <c r="D90" s="447"/>
      <c r="E90" s="447"/>
      <c r="F90" s="447"/>
      <c r="G90" s="447"/>
      <c r="H90" s="447"/>
      <c r="I90" s="447"/>
      <c r="J90" s="447"/>
      <c r="K90" s="447"/>
      <c r="L90" s="447"/>
      <c r="M90" s="165"/>
      <c r="N90" s="188"/>
      <c r="O90" s="187" t="str">
        <f>IF(M90="DIP",C90*N90,"")</f>
        <v/>
      </c>
      <c r="P90" s="189" t="str">
        <f t="shared" si="4"/>
        <v/>
      </c>
      <c r="Q90" s="42"/>
      <c r="R90" s="209"/>
      <c r="S90" s="28"/>
      <c r="T90" s="28"/>
      <c r="U90" s="28"/>
      <c r="V90" s="28"/>
      <c r="W90" s="28"/>
      <c r="X90" s="28"/>
    </row>
    <row r="91" spans="1:24" s="34" customFormat="1" ht="23.65" customHeight="1">
      <c r="A91" s="158"/>
      <c r="B91" s="125"/>
      <c r="C91" s="125"/>
      <c r="D91" s="447"/>
      <c r="E91" s="447"/>
      <c r="F91" s="447"/>
      <c r="G91" s="447"/>
      <c r="H91" s="447"/>
      <c r="I91" s="447"/>
      <c r="J91" s="447"/>
      <c r="K91" s="447"/>
      <c r="L91" s="447"/>
      <c r="M91" s="165"/>
      <c r="N91" s="188"/>
      <c r="O91" s="187" t="str">
        <f>IF(M91="DIP",C91*N91,"")</f>
        <v/>
      </c>
      <c r="P91" s="189" t="str">
        <f t="shared" si="4"/>
        <v/>
      </c>
      <c r="Q91" s="42"/>
      <c r="R91" s="209"/>
      <c r="S91" s="28"/>
      <c r="T91" s="28"/>
      <c r="U91" s="28"/>
      <c r="V91" s="28"/>
      <c r="W91" s="28"/>
      <c r="X91" s="28"/>
    </row>
    <row r="92" spans="1:24" s="34" customFormat="1" ht="23.65" customHeight="1">
      <c r="A92" s="158"/>
      <c r="B92" s="125"/>
      <c r="C92" s="125"/>
      <c r="D92" s="447"/>
      <c r="E92" s="447"/>
      <c r="F92" s="447"/>
      <c r="G92" s="447"/>
      <c r="H92" s="447"/>
      <c r="I92" s="447"/>
      <c r="J92" s="447"/>
      <c r="K92" s="447"/>
      <c r="L92" s="447"/>
      <c r="M92" s="165"/>
      <c r="N92" s="188"/>
      <c r="O92" s="187" t="str">
        <f>IF(M92="DIP",C92*N92,"")</f>
        <v/>
      </c>
      <c r="P92" s="189" t="str">
        <f t="shared" si="4"/>
        <v/>
      </c>
      <c r="Q92" s="42"/>
      <c r="R92" s="209"/>
      <c r="S92" s="28"/>
      <c r="T92" s="28"/>
      <c r="U92" s="28"/>
      <c r="V92" s="28"/>
      <c r="W92" s="28"/>
      <c r="X92" s="28"/>
    </row>
    <row r="93" spans="1:24" s="34" customFormat="1" ht="23.65" customHeight="1">
      <c r="A93" s="158"/>
      <c r="B93" s="125"/>
      <c r="C93" s="125"/>
      <c r="D93" s="447"/>
      <c r="E93" s="447"/>
      <c r="F93" s="447"/>
      <c r="G93" s="447"/>
      <c r="H93" s="447"/>
      <c r="I93" s="447"/>
      <c r="J93" s="447"/>
      <c r="K93" s="447"/>
      <c r="L93" s="447"/>
      <c r="M93" s="165"/>
      <c r="N93" s="188"/>
      <c r="O93" s="187" t="str">
        <f>IF(M93="DIP",C93*N93,"")</f>
        <v/>
      </c>
      <c r="P93" s="189" t="str">
        <f t="shared" si="4"/>
        <v/>
      </c>
      <c r="Q93" s="42"/>
      <c r="R93" s="209"/>
      <c r="S93" s="28"/>
      <c r="T93" s="28"/>
      <c r="U93" s="28"/>
      <c r="V93" s="28"/>
      <c r="W93" s="28"/>
      <c r="X93" s="28"/>
    </row>
    <row r="94" spans="1:24" s="34" customFormat="1" ht="23.65" customHeight="1">
      <c r="A94" s="158"/>
      <c r="B94" s="125"/>
      <c r="C94" s="125"/>
      <c r="D94" s="447"/>
      <c r="E94" s="447"/>
      <c r="F94" s="447"/>
      <c r="G94" s="447"/>
      <c r="H94" s="447"/>
      <c r="I94" s="447"/>
      <c r="J94" s="447"/>
      <c r="K94" s="447"/>
      <c r="L94" s="447"/>
      <c r="M94" s="165"/>
      <c r="N94" s="188"/>
      <c r="O94" s="187" t="str">
        <f>IF(M94="DIP",C94*N94,"")</f>
        <v/>
      </c>
      <c r="P94" s="189" t="str">
        <f t="shared" si="4"/>
        <v/>
      </c>
      <c r="Q94" s="42"/>
      <c r="R94" s="209"/>
      <c r="S94" s="28"/>
      <c r="T94" s="28"/>
      <c r="U94" s="28"/>
      <c r="V94" s="28"/>
      <c r="W94" s="28"/>
      <c r="X94" s="28"/>
    </row>
    <row r="95" spans="1:24" s="34" customFormat="1" ht="23.65" customHeight="1">
      <c r="A95" s="158"/>
      <c r="B95" s="125"/>
      <c r="C95" s="125"/>
      <c r="D95" s="447"/>
      <c r="E95" s="447"/>
      <c r="F95" s="447"/>
      <c r="G95" s="447"/>
      <c r="H95" s="447"/>
      <c r="I95" s="447"/>
      <c r="J95" s="447"/>
      <c r="K95" s="447"/>
      <c r="L95" s="447"/>
      <c r="M95" s="165"/>
      <c r="N95" s="188"/>
      <c r="O95" s="187" t="str">
        <f>IF(M95="DIP",C95*N95,"")</f>
        <v/>
      </c>
      <c r="P95" s="189" t="str">
        <f t="shared" si="4"/>
        <v/>
      </c>
      <c r="Q95" s="42"/>
      <c r="R95" s="209"/>
      <c r="S95" s="28"/>
      <c r="T95" s="28"/>
      <c r="U95" s="28"/>
      <c r="V95" s="28"/>
      <c r="W95" s="28"/>
      <c r="X95" s="28"/>
    </row>
    <row r="96" spans="1:24" s="34" customFormat="1" ht="23.65" customHeight="1">
      <c r="A96" s="158"/>
      <c r="B96" s="125"/>
      <c r="C96" s="125"/>
      <c r="D96" s="447"/>
      <c r="E96" s="447"/>
      <c r="F96" s="447"/>
      <c r="G96" s="447"/>
      <c r="H96" s="447"/>
      <c r="I96" s="447"/>
      <c r="J96" s="447"/>
      <c r="K96" s="447"/>
      <c r="L96" s="447"/>
      <c r="M96" s="165"/>
      <c r="N96" s="188"/>
      <c r="O96" s="187" t="str">
        <f>IF(M96="DIP",C96*N96,"")</f>
        <v/>
      </c>
      <c r="P96" s="189" t="str">
        <f t="shared" si="4"/>
        <v/>
      </c>
      <c r="Q96" s="42"/>
      <c r="R96" s="209"/>
      <c r="S96" s="28"/>
      <c r="T96" s="28"/>
      <c r="U96" s="28"/>
      <c r="V96" s="28"/>
      <c r="W96" s="28"/>
      <c r="X96" s="28"/>
    </row>
    <row r="97" spans="1:24" s="34" customFormat="1" ht="23.65" customHeight="1">
      <c r="A97" s="158"/>
      <c r="B97" s="125"/>
      <c r="C97" s="125"/>
      <c r="D97" s="447"/>
      <c r="E97" s="447"/>
      <c r="F97" s="447"/>
      <c r="G97" s="447"/>
      <c r="H97" s="447"/>
      <c r="I97" s="447"/>
      <c r="J97" s="447"/>
      <c r="K97" s="447"/>
      <c r="L97" s="447"/>
      <c r="M97" s="165"/>
      <c r="N97" s="188"/>
      <c r="O97" s="187" t="str">
        <f>IF(M97="DIP",C97*N97,"")</f>
        <v/>
      </c>
      <c r="P97" s="189" t="str">
        <f t="shared" si="4"/>
        <v/>
      </c>
      <c r="Q97" s="42"/>
      <c r="R97" s="209"/>
      <c r="S97" s="28"/>
      <c r="T97" s="28"/>
      <c r="U97" s="28"/>
      <c r="V97" s="28"/>
      <c r="W97" s="28"/>
      <c r="X97" s="28"/>
    </row>
    <row r="98" spans="1:24" s="34" customFormat="1" ht="23.65" customHeight="1">
      <c r="A98" s="158"/>
      <c r="B98" s="125"/>
      <c r="C98" s="125"/>
      <c r="D98" s="447"/>
      <c r="E98" s="447"/>
      <c r="F98" s="447"/>
      <c r="G98" s="447"/>
      <c r="H98" s="447"/>
      <c r="I98" s="447"/>
      <c r="J98" s="447"/>
      <c r="K98" s="447"/>
      <c r="L98" s="447"/>
      <c r="M98" s="165"/>
      <c r="N98" s="188"/>
      <c r="O98" s="187" t="str">
        <f>IF(M98="DIP",C98*N98,"")</f>
        <v/>
      </c>
      <c r="P98" s="189" t="str">
        <f t="shared" si="4"/>
        <v/>
      </c>
      <c r="Q98" s="42"/>
      <c r="R98" s="209"/>
      <c r="S98" s="28"/>
      <c r="T98" s="28"/>
      <c r="U98" s="28"/>
      <c r="V98" s="28"/>
      <c r="W98" s="28"/>
      <c r="X98" s="28"/>
    </row>
    <row r="99" spans="1:24" s="34" customFormat="1" ht="23.65" customHeight="1">
      <c r="A99" s="158"/>
      <c r="B99" s="125"/>
      <c r="C99" s="125"/>
      <c r="D99" s="447"/>
      <c r="E99" s="447"/>
      <c r="F99" s="447"/>
      <c r="G99" s="447"/>
      <c r="H99" s="447"/>
      <c r="I99" s="447"/>
      <c r="J99" s="447"/>
      <c r="K99" s="447"/>
      <c r="L99" s="447"/>
      <c r="M99" s="165"/>
      <c r="N99" s="188"/>
      <c r="O99" s="187" t="str">
        <f>IF(M99="DIP",C99*N99,"")</f>
        <v/>
      </c>
      <c r="P99" s="189" t="str">
        <f t="shared" si="4"/>
        <v/>
      </c>
      <c r="Q99" s="42"/>
      <c r="R99" s="209"/>
      <c r="S99" s="28"/>
      <c r="T99" s="28"/>
      <c r="U99" s="28"/>
      <c r="V99" s="28"/>
      <c r="W99" s="28"/>
      <c r="X99" s="28"/>
    </row>
    <row r="100" spans="1:24" s="34" customFormat="1" ht="23.65" customHeight="1">
      <c r="A100" s="158"/>
      <c r="B100" s="125"/>
      <c r="C100" s="125"/>
      <c r="D100" s="447"/>
      <c r="E100" s="447"/>
      <c r="F100" s="447"/>
      <c r="G100" s="447"/>
      <c r="H100" s="447"/>
      <c r="I100" s="447"/>
      <c r="J100" s="447"/>
      <c r="K100" s="447"/>
      <c r="L100" s="447"/>
      <c r="M100" s="165"/>
      <c r="N100" s="188"/>
      <c r="O100" s="187" t="str">
        <f>IF(M100="DIP",C100*N100,"")</f>
        <v/>
      </c>
      <c r="P100" s="189" t="str">
        <f t="shared" si="4"/>
        <v/>
      </c>
      <c r="Q100" s="42"/>
      <c r="R100" s="209"/>
      <c r="S100" s="28"/>
      <c r="T100" s="28"/>
      <c r="U100" s="28"/>
      <c r="V100" s="28"/>
      <c r="W100" s="28"/>
      <c r="X100" s="28"/>
    </row>
    <row r="101" spans="1:24" s="34" customFormat="1" ht="23.65" customHeight="1">
      <c r="A101" s="158"/>
      <c r="B101" s="125"/>
      <c r="C101" s="125"/>
      <c r="D101" s="447"/>
      <c r="E101" s="447"/>
      <c r="F101" s="447"/>
      <c r="G101" s="447"/>
      <c r="H101" s="447"/>
      <c r="I101" s="447"/>
      <c r="J101" s="447"/>
      <c r="K101" s="447"/>
      <c r="L101" s="447"/>
      <c r="M101" s="165"/>
      <c r="N101" s="188"/>
      <c r="O101" s="187" t="str">
        <f>IF(M101="DIP",C101*N101,"")</f>
        <v/>
      </c>
      <c r="P101" s="189" t="str">
        <f t="shared" si="4"/>
        <v/>
      </c>
      <c r="Q101" s="42"/>
      <c r="R101" s="209"/>
      <c r="S101" s="28"/>
      <c r="T101" s="28"/>
      <c r="U101" s="28"/>
      <c r="V101" s="28"/>
      <c r="W101" s="28"/>
      <c r="X101" s="28"/>
    </row>
    <row r="102" spans="1:24" s="34" customFormat="1" ht="23.65" customHeight="1">
      <c r="A102" s="158"/>
      <c r="B102" s="125"/>
      <c r="C102" s="125"/>
      <c r="D102" s="447"/>
      <c r="E102" s="447"/>
      <c r="F102" s="447"/>
      <c r="G102" s="447"/>
      <c r="H102" s="447"/>
      <c r="I102" s="447"/>
      <c r="J102" s="447"/>
      <c r="K102" s="447"/>
      <c r="L102" s="447"/>
      <c r="M102" s="165"/>
      <c r="N102" s="188"/>
      <c r="O102" s="187" t="str">
        <f>IF(M102="DIP",C102*N102,"")</f>
        <v/>
      </c>
      <c r="P102" s="189" t="str">
        <f t="shared" si="4"/>
        <v/>
      </c>
      <c r="Q102" s="42"/>
      <c r="R102" s="209"/>
      <c r="S102" s="28"/>
      <c r="T102" s="28"/>
      <c r="U102" s="28"/>
      <c r="V102" s="28"/>
      <c r="W102" s="28"/>
      <c r="X102" s="28"/>
    </row>
    <row r="103" spans="1:24" s="34" customFormat="1" ht="23.65" customHeight="1">
      <c r="A103" s="158"/>
      <c r="B103" s="125"/>
      <c r="C103" s="125"/>
      <c r="D103" s="447"/>
      <c r="E103" s="447"/>
      <c r="F103" s="447"/>
      <c r="G103" s="447"/>
      <c r="H103" s="447"/>
      <c r="I103" s="447"/>
      <c r="J103" s="447"/>
      <c r="K103" s="447"/>
      <c r="L103" s="447"/>
      <c r="M103" s="165"/>
      <c r="N103" s="188"/>
      <c r="O103" s="187" t="str">
        <f>IF(M103="DIP",C103*N103,"")</f>
        <v/>
      </c>
      <c r="P103" s="189" t="str">
        <f t="shared" si="4"/>
        <v/>
      </c>
      <c r="Q103" s="42"/>
      <c r="R103" s="209"/>
      <c r="S103" s="28"/>
      <c r="T103" s="28"/>
      <c r="U103" s="28"/>
      <c r="V103" s="28"/>
      <c r="W103" s="28"/>
      <c r="X103" s="28"/>
    </row>
    <row r="104" spans="1:24" s="37" customFormat="1" ht="6" customHeight="1">
      <c r="A104" s="217"/>
      <c r="B104" s="13"/>
      <c r="C104" s="13"/>
      <c r="D104" s="13"/>
      <c r="E104" s="1"/>
      <c r="F104" s="1"/>
      <c r="G104" s="1"/>
      <c r="H104" s="1"/>
      <c r="I104" s="1"/>
      <c r="J104" s="1"/>
      <c r="K104" s="13"/>
      <c r="L104" s="13"/>
      <c r="M104" s="13"/>
      <c r="N104" s="13"/>
      <c r="O104"/>
      <c r="P104" s="164"/>
      <c r="Q104" s="1"/>
      <c r="R104" s="224"/>
      <c r="S104" s="29"/>
      <c r="T104" s="29"/>
      <c r="U104" s="29"/>
      <c r="V104" s="29"/>
      <c r="W104" s="29"/>
      <c r="X104" s="29"/>
    </row>
    <row r="105" spans="1:24" s="33" customFormat="1" ht="21" customHeight="1">
      <c r="A105" s="221"/>
      <c r="B105" s="455" t="s">
        <v>44</v>
      </c>
      <c r="C105" s="455"/>
      <c r="D105" s="455"/>
      <c r="E105" s="455"/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233"/>
      <c r="S105" s="32"/>
      <c r="T105" s="32"/>
      <c r="U105" s="32"/>
      <c r="V105" s="32"/>
      <c r="W105" s="32"/>
      <c r="X105" s="32"/>
    </row>
    <row r="106" spans="1:24" s="34" customFormat="1" ht="12.75" customHeight="1">
      <c r="A106" s="217"/>
      <c r="B106" s="25" t="e">
        <f>#REF!</f>
        <v>#REF!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>
        <v>2</v>
      </c>
      <c r="R106" s="223"/>
      <c r="S106" s="28"/>
      <c r="T106" s="28"/>
      <c r="U106" s="28"/>
      <c r="V106" s="28"/>
      <c r="W106" s="28"/>
      <c r="X106" s="28"/>
    </row>
    <row r="107" spans="1:24" s="45" customFormat="1" ht="12.75" customHeight="1">
      <c r="A107" s="156"/>
      <c r="B107" s="54"/>
      <c r="C107" s="54"/>
      <c r="D107" s="54"/>
      <c r="J107" s="54"/>
      <c r="R107" s="156"/>
    </row>
    <row r="108" spans="1:24" s="45" customFormat="1" ht="12.75" customHeight="1">
      <c r="A108" s="156"/>
      <c r="B108" s="54"/>
      <c r="C108" s="54"/>
      <c r="D108" s="54"/>
      <c r="J108" s="54"/>
      <c r="R108" s="156"/>
    </row>
    <row r="109" spans="1:24" s="45" customFormat="1" ht="12.75" customHeight="1">
      <c r="A109" s="156"/>
      <c r="B109" s="54"/>
      <c r="C109" s="54"/>
      <c r="D109" s="54"/>
      <c r="J109" s="54"/>
      <c r="R109" s="156"/>
    </row>
    <row r="110" spans="1:24" s="45" customFormat="1" ht="12.75" customHeight="1">
      <c r="A110" s="156"/>
      <c r="B110" s="54"/>
      <c r="C110" s="54"/>
      <c r="D110" s="54"/>
      <c r="J110" s="54"/>
      <c r="R110" s="156"/>
    </row>
    <row r="111" spans="1:24" s="45" customFormat="1" ht="12.75" customHeight="1">
      <c r="A111" s="156"/>
      <c r="B111" s="54"/>
      <c r="C111" s="54"/>
      <c r="D111" s="54"/>
      <c r="J111" s="54"/>
      <c r="R111" s="156"/>
    </row>
    <row r="112" spans="1:24" s="45" customFormat="1" ht="12.75" customHeight="1">
      <c r="A112" s="156"/>
      <c r="B112" s="54"/>
      <c r="C112" s="54"/>
      <c r="D112" s="54"/>
      <c r="J112" s="54"/>
      <c r="R112" s="156"/>
    </row>
    <row r="113" spans="1:18" s="45" customFormat="1" ht="12.75" customHeight="1">
      <c r="A113" s="156"/>
      <c r="B113" s="54"/>
      <c r="C113" s="54"/>
      <c r="D113" s="54"/>
      <c r="J113" s="54"/>
      <c r="R113" s="156"/>
    </row>
    <row r="114" spans="1:18" s="45" customFormat="1" ht="12.75" customHeight="1">
      <c r="A114" s="156"/>
      <c r="B114" s="54"/>
      <c r="C114" s="54"/>
      <c r="D114" s="54"/>
      <c r="J114" s="54"/>
      <c r="R114" s="156"/>
    </row>
    <row r="115" spans="1:18" s="45" customFormat="1" ht="12.75" customHeight="1">
      <c r="A115" s="156"/>
      <c r="B115" s="54"/>
      <c r="C115" s="54"/>
      <c r="D115" s="54"/>
      <c r="J115" s="54"/>
      <c r="R115" s="156"/>
    </row>
    <row r="116" spans="1:18" s="45" customFormat="1" ht="12.75" customHeight="1">
      <c r="A116" s="156"/>
      <c r="B116" s="54"/>
      <c r="C116" s="54"/>
      <c r="D116" s="54"/>
      <c r="J116" s="54"/>
      <c r="R116" s="156"/>
    </row>
    <row r="117" spans="1:18" s="45" customFormat="1" ht="12.75" customHeight="1">
      <c r="A117" s="156"/>
      <c r="B117" s="54"/>
      <c r="C117" s="54"/>
      <c r="D117" s="54"/>
      <c r="J117" s="54"/>
      <c r="R117" s="156"/>
    </row>
    <row r="118" spans="1:18" s="45" customFormat="1" ht="12.75" customHeight="1">
      <c r="A118" s="156"/>
      <c r="B118" s="54"/>
      <c r="C118" s="54"/>
      <c r="D118" s="54"/>
      <c r="J118" s="54"/>
      <c r="R118" s="156"/>
    </row>
    <row r="119" spans="1:18" s="45" customFormat="1" ht="12.75" customHeight="1">
      <c r="A119" s="156"/>
      <c r="B119" s="54"/>
      <c r="C119" s="54"/>
      <c r="D119" s="54"/>
      <c r="J119" s="54"/>
      <c r="R119" s="156"/>
    </row>
    <row r="120" spans="1:18" s="45" customFormat="1" ht="12.75" customHeight="1">
      <c r="A120" s="156"/>
      <c r="B120" s="54"/>
      <c r="C120" s="54"/>
      <c r="D120" s="54"/>
      <c r="J120" s="54"/>
      <c r="R120" s="156"/>
    </row>
    <row r="121" spans="1:18" s="45" customFormat="1" ht="12.75" customHeight="1">
      <c r="A121" s="156"/>
      <c r="B121" s="54"/>
      <c r="C121" s="54"/>
      <c r="D121" s="54"/>
      <c r="J121" s="54"/>
      <c r="R121" s="156"/>
    </row>
    <row r="122" spans="1:18" s="45" customFormat="1" ht="12.75" customHeight="1">
      <c r="A122" s="156"/>
      <c r="B122" s="54"/>
      <c r="C122" s="54"/>
      <c r="D122" s="54"/>
      <c r="J122" s="54"/>
      <c r="R122" s="156"/>
    </row>
    <row r="123" spans="1:18" s="45" customFormat="1" ht="12.75" customHeight="1">
      <c r="A123" s="156"/>
      <c r="B123" s="54"/>
      <c r="C123" s="54"/>
      <c r="D123" s="54"/>
      <c r="J123" s="54"/>
      <c r="R123" s="156"/>
    </row>
    <row r="124" spans="1:18" s="45" customFormat="1" ht="12.75" customHeight="1">
      <c r="A124" s="156"/>
      <c r="B124" s="54"/>
      <c r="C124" s="54"/>
      <c r="D124" s="54"/>
      <c r="J124" s="54"/>
      <c r="R124" s="156"/>
    </row>
    <row r="125" spans="1:18" s="45" customFormat="1" ht="12.75" customHeight="1">
      <c r="A125" s="156"/>
      <c r="B125" s="54"/>
      <c r="C125" s="54"/>
      <c r="D125" s="54"/>
      <c r="J125" s="54"/>
      <c r="R125" s="156"/>
    </row>
    <row r="126" spans="1:18" s="45" customFormat="1" ht="12.75" customHeight="1">
      <c r="A126" s="156"/>
      <c r="B126" s="54"/>
      <c r="C126" s="54"/>
      <c r="D126" s="54"/>
      <c r="J126" s="54"/>
      <c r="R126" s="156"/>
    </row>
    <row r="127" spans="1:18" s="45" customFormat="1" ht="12.75" customHeight="1">
      <c r="A127" s="156"/>
      <c r="B127" s="54"/>
      <c r="C127" s="54"/>
      <c r="D127" s="54"/>
      <c r="J127" s="54"/>
      <c r="R127" s="156"/>
    </row>
    <row r="128" spans="1:18" s="45" customFormat="1" ht="12.75" customHeight="1">
      <c r="A128" s="156"/>
      <c r="B128" s="54"/>
      <c r="C128" s="54"/>
      <c r="D128" s="54"/>
      <c r="J128" s="54"/>
      <c r="R128" s="156"/>
    </row>
    <row r="129" spans="1:18" s="45" customFormat="1" ht="12.75" customHeight="1">
      <c r="A129" s="156"/>
      <c r="B129" s="54"/>
      <c r="C129" s="54"/>
      <c r="D129" s="54"/>
      <c r="J129" s="54"/>
      <c r="R129" s="156"/>
    </row>
    <row r="130" spans="1:18" s="45" customFormat="1" ht="12.75" customHeight="1">
      <c r="A130" s="156"/>
      <c r="B130" s="54"/>
      <c r="C130" s="54"/>
      <c r="D130" s="54"/>
      <c r="J130" s="54"/>
      <c r="R130" s="156"/>
    </row>
    <row r="131" spans="1:18" s="45" customFormat="1" ht="12.75" customHeight="1">
      <c r="A131" s="156"/>
      <c r="B131" s="54"/>
      <c r="C131" s="54"/>
      <c r="D131" s="54"/>
      <c r="J131" s="54"/>
      <c r="R131" s="156"/>
    </row>
    <row r="132" spans="1:18" s="45" customFormat="1" ht="12.75" customHeight="1">
      <c r="A132" s="156"/>
      <c r="B132" s="54"/>
      <c r="C132" s="54"/>
      <c r="D132" s="54"/>
      <c r="J132" s="54"/>
      <c r="R132" s="156"/>
    </row>
    <row r="133" spans="1:18" s="45" customFormat="1" ht="12.75" customHeight="1">
      <c r="A133" s="156"/>
      <c r="B133" s="54"/>
      <c r="C133" s="54"/>
      <c r="D133" s="54"/>
      <c r="J133" s="54"/>
      <c r="R133" s="156"/>
    </row>
    <row r="134" spans="1:18" s="45" customFormat="1" ht="12.75" customHeight="1">
      <c r="A134" s="156"/>
      <c r="B134" s="54"/>
      <c r="C134" s="54"/>
      <c r="D134" s="54"/>
      <c r="J134" s="54"/>
      <c r="R134" s="156"/>
    </row>
    <row r="135" spans="1:18" s="45" customFormat="1" ht="12.75" customHeight="1">
      <c r="A135" s="156"/>
      <c r="B135" s="54"/>
      <c r="C135" s="54"/>
      <c r="D135" s="54"/>
      <c r="J135" s="54"/>
      <c r="R135" s="156"/>
    </row>
    <row r="136" spans="1:18" s="45" customFormat="1" ht="12.75" customHeight="1">
      <c r="A136" s="156"/>
      <c r="B136" s="54"/>
      <c r="C136" s="54"/>
      <c r="D136" s="54"/>
      <c r="J136" s="54"/>
      <c r="R136" s="156"/>
    </row>
    <row r="137" spans="1:18" s="45" customFormat="1" ht="12.75" customHeight="1">
      <c r="A137" s="156"/>
      <c r="B137" s="54"/>
      <c r="C137" s="54"/>
      <c r="D137" s="54"/>
      <c r="J137" s="54"/>
      <c r="R137" s="156"/>
    </row>
    <row r="138" spans="1:18" s="45" customFormat="1" ht="12.75" customHeight="1">
      <c r="A138" s="156"/>
      <c r="B138" s="54"/>
      <c r="C138" s="54"/>
      <c r="D138" s="54"/>
      <c r="J138" s="54"/>
      <c r="R138" s="156"/>
    </row>
    <row r="139" spans="1:18" s="45" customFormat="1" ht="12.75" customHeight="1">
      <c r="A139" s="156"/>
      <c r="B139" s="54"/>
      <c r="C139" s="54"/>
      <c r="D139" s="54"/>
      <c r="J139" s="54"/>
      <c r="R139" s="156"/>
    </row>
    <row r="140" spans="1:18" s="45" customFormat="1" ht="12.75" customHeight="1">
      <c r="A140" s="156"/>
      <c r="B140" s="54"/>
      <c r="C140" s="54"/>
      <c r="D140" s="54"/>
      <c r="J140" s="54"/>
      <c r="R140" s="156"/>
    </row>
    <row r="141" spans="1:18" s="45" customFormat="1" ht="12.75" customHeight="1">
      <c r="A141" s="156"/>
      <c r="B141" s="54"/>
      <c r="C141" s="54"/>
      <c r="D141" s="54"/>
      <c r="J141" s="54"/>
      <c r="R141" s="156"/>
    </row>
    <row r="142" spans="1:18" s="45" customFormat="1" ht="12.75" customHeight="1">
      <c r="A142" s="156"/>
      <c r="B142" s="54"/>
      <c r="C142" s="54"/>
      <c r="D142" s="54"/>
      <c r="J142" s="54"/>
      <c r="R142" s="156"/>
    </row>
    <row r="143" spans="1:18" s="45" customFormat="1" ht="12.75" customHeight="1">
      <c r="A143" s="156"/>
      <c r="B143" s="54"/>
      <c r="C143" s="54"/>
      <c r="D143" s="54"/>
      <c r="J143" s="54"/>
      <c r="R143" s="156"/>
    </row>
    <row r="144" spans="1:18" s="45" customFormat="1" ht="12.75" customHeight="1">
      <c r="A144" s="156"/>
      <c r="B144" s="54"/>
      <c r="C144" s="54"/>
      <c r="D144" s="54"/>
      <c r="J144" s="54"/>
      <c r="R144" s="156"/>
    </row>
    <row r="145" spans="1:18" s="45" customFormat="1" ht="12.75" customHeight="1">
      <c r="A145" s="156"/>
      <c r="B145" s="54"/>
      <c r="C145" s="54"/>
      <c r="D145" s="54"/>
      <c r="J145" s="54"/>
      <c r="R145" s="156"/>
    </row>
    <row r="146" spans="1:18" s="45" customFormat="1" ht="12.75" customHeight="1">
      <c r="A146" s="156"/>
      <c r="B146" s="54"/>
      <c r="C146" s="54"/>
      <c r="D146" s="54"/>
      <c r="J146" s="54"/>
      <c r="R146" s="156"/>
    </row>
    <row r="147" spans="1:18" s="45" customFormat="1" ht="12.75" customHeight="1">
      <c r="A147" s="156"/>
      <c r="B147" s="54"/>
      <c r="C147" s="54"/>
      <c r="D147" s="54"/>
      <c r="J147" s="54"/>
      <c r="R147" s="156"/>
    </row>
    <row r="148" spans="1:18" s="45" customFormat="1" ht="12.75" customHeight="1">
      <c r="A148" s="156"/>
      <c r="B148" s="54"/>
      <c r="C148" s="54"/>
      <c r="D148" s="54"/>
      <c r="J148" s="54"/>
      <c r="R148" s="156"/>
    </row>
    <row r="149" spans="1:18" s="45" customFormat="1" ht="12.75" customHeight="1">
      <c r="A149" s="156"/>
      <c r="B149" s="54"/>
      <c r="C149" s="54"/>
      <c r="D149" s="54"/>
      <c r="J149" s="54"/>
      <c r="R149" s="156"/>
    </row>
    <row r="150" spans="1:18" s="45" customFormat="1" ht="12.75" customHeight="1">
      <c r="A150" s="156"/>
      <c r="B150" s="54"/>
      <c r="C150" s="54"/>
      <c r="D150" s="54"/>
      <c r="J150" s="54"/>
      <c r="R150" s="156"/>
    </row>
    <row r="151" spans="1:18" s="45" customFormat="1" ht="12.75" customHeight="1">
      <c r="A151" s="156"/>
      <c r="B151" s="54"/>
      <c r="C151" s="54"/>
      <c r="D151" s="54"/>
      <c r="J151" s="54"/>
      <c r="R151" s="156"/>
    </row>
    <row r="152" spans="1:18" s="45" customFormat="1" ht="12.75" customHeight="1">
      <c r="A152" s="156"/>
      <c r="B152" s="54"/>
      <c r="C152" s="54"/>
      <c r="D152" s="54"/>
      <c r="J152" s="54"/>
      <c r="R152" s="156"/>
    </row>
    <row r="153" spans="1:18" s="45" customFormat="1" ht="12.75" customHeight="1">
      <c r="A153" s="156"/>
      <c r="B153" s="54"/>
      <c r="C153" s="54"/>
      <c r="D153" s="54"/>
      <c r="J153" s="54"/>
      <c r="R153" s="156"/>
    </row>
    <row r="154" spans="1:18" s="45" customFormat="1" ht="12.75" customHeight="1">
      <c r="A154" s="156"/>
      <c r="B154" s="54"/>
      <c r="C154" s="54"/>
      <c r="D154" s="54"/>
      <c r="J154" s="54"/>
      <c r="R154" s="156"/>
    </row>
    <row r="155" spans="1:18" s="45" customFormat="1" ht="12.75" customHeight="1">
      <c r="A155" s="156"/>
      <c r="B155" s="54"/>
      <c r="C155" s="54"/>
      <c r="D155" s="54"/>
      <c r="J155" s="54"/>
      <c r="R155" s="156"/>
    </row>
    <row r="156" spans="1:18" s="45" customFormat="1" ht="12.75" customHeight="1">
      <c r="A156" s="156"/>
      <c r="B156" s="54"/>
      <c r="C156" s="54"/>
      <c r="D156" s="54"/>
      <c r="J156" s="54"/>
      <c r="R156" s="156"/>
    </row>
    <row r="157" spans="1:18" s="45" customFormat="1" ht="12.75" customHeight="1">
      <c r="A157" s="156"/>
      <c r="B157" s="54"/>
      <c r="C157" s="54"/>
      <c r="D157" s="54"/>
      <c r="J157" s="54"/>
      <c r="R157" s="156"/>
    </row>
    <row r="158" spans="1:18" s="45" customFormat="1" ht="12.75" customHeight="1">
      <c r="A158" s="156"/>
      <c r="B158" s="54"/>
      <c r="C158" s="54"/>
      <c r="D158" s="54"/>
      <c r="J158" s="54"/>
      <c r="R158" s="156"/>
    </row>
    <row r="159" spans="1:18" s="45" customFormat="1" ht="12.75" customHeight="1">
      <c r="A159" s="156"/>
      <c r="B159" s="54"/>
      <c r="C159" s="54"/>
      <c r="D159" s="54"/>
      <c r="J159" s="54"/>
      <c r="R159" s="156"/>
    </row>
    <row r="160" spans="1:18" s="45" customFormat="1" ht="16.5" customHeight="1">
      <c r="A160" s="156"/>
      <c r="B160" s="147" t="s">
        <v>83</v>
      </c>
      <c r="C160" s="54"/>
      <c r="D160" s="54"/>
      <c r="J160" s="54"/>
      <c r="R160" s="156"/>
    </row>
    <row r="161" spans="1:246" ht="16.5" customHeight="1">
      <c r="B161" s="147" t="s">
        <v>84</v>
      </c>
    </row>
    <row r="162" spans="1:246" s="116" customFormat="1" ht="14.25" customHeight="1">
      <c r="A162" s="241"/>
      <c r="B162" s="3"/>
      <c r="C162" s="3"/>
      <c r="D162" s="3"/>
      <c r="E162" s="19"/>
      <c r="F162" s="19"/>
      <c r="G162" s="19"/>
      <c r="H162" s="19"/>
      <c r="I162" s="19"/>
      <c r="J162" s="3"/>
      <c r="K162" s="19"/>
      <c r="L162" s="19"/>
      <c r="M162" s="163"/>
      <c r="N162" s="19"/>
      <c r="O162" s="19"/>
      <c r="P162" s="163"/>
      <c r="Q162" s="19"/>
      <c r="R162" s="241"/>
    </row>
    <row r="163" spans="1:246" s="116" customFormat="1" ht="14.25" customHeight="1">
      <c r="A163" s="241"/>
      <c r="B163" s="90"/>
      <c r="C163" s="3"/>
      <c r="D163" s="3"/>
      <c r="E163" s="19"/>
      <c r="F163" s="19"/>
      <c r="G163" s="19"/>
      <c r="H163" s="19"/>
      <c r="I163" s="19"/>
      <c r="J163" s="3"/>
      <c r="K163" s="19"/>
      <c r="L163" s="19"/>
      <c r="M163" s="163"/>
      <c r="N163" s="19"/>
      <c r="O163" s="19"/>
      <c r="P163" s="163"/>
      <c r="Q163" s="19"/>
      <c r="R163" s="241"/>
    </row>
    <row r="164" spans="1:246" s="116" customFormat="1" ht="14.25" customHeight="1">
      <c r="A164" s="241"/>
      <c r="B164" s="3"/>
      <c r="C164" s="3"/>
      <c r="D164" s="3"/>
      <c r="E164" s="19"/>
      <c r="F164" s="19"/>
      <c r="G164" s="19"/>
      <c r="H164" s="19"/>
      <c r="I164" s="19"/>
      <c r="J164" s="3"/>
      <c r="K164" s="19"/>
      <c r="L164" s="19"/>
      <c r="M164" s="163"/>
      <c r="N164" s="19"/>
      <c r="O164" s="19"/>
      <c r="P164" s="163"/>
      <c r="Q164" s="19"/>
      <c r="R164" s="241"/>
    </row>
    <row r="165" spans="1:246" s="116" customFormat="1" ht="18.75" customHeight="1">
      <c r="A165" s="241"/>
      <c r="B165" s="169" t="s">
        <v>89</v>
      </c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240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IH165" s="117"/>
      <c r="II165" s="117"/>
      <c r="IJ165" s="117"/>
      <c r="IK165" s="117"/>
      <c r="IL165" s="117"/>
    </row>
    <row r="166" spans="1:246" s="116" customFormat="1" ht="18.75" customHeight="1">
      <c r="A166" s="241"/>
      <c r="B166" s="166" t="s">
        <v>96</v>
      </c>
      <c r="R166" s="240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IH166" s="117"/>
      <c r="II166" s="117"/>
      <c r="IJ166" s="117"/>
      <c r="IK166" s="117"/>
      <c r="IL166" s="117"/>
    </row>
    <row r="167" spans="1:246" s="116" customFormat="1" ht="8.25" customHeight="1">
      <c r="A167" s="241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162"/>
      <c r="N167" s="39"/>
      <c r="O167" s="39"/>
      <c r="P167" s="162"/>
      <c r="Q167" s="39"/>
      <c r="R167" s="240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IH167" s="117"/>
      <c r="II167" s="117"/>
      <c r="IJ167" s="117"/>
      <c r="IK167" s="117"/>
      <c r="IL167" s="117"/>
    </row>
    <row r="168" spans="1:246" s="116" customFormat="1" ht="18" customHeight="1">
      <c r="A168" s="241"/>
      <c r="B168" s="465" t="s">
        <v>82</v>
      </c>
      <c r="C168" s="466"/>
      <c r="D168" s="466"/>
      <c r="E168" s="466"/>
      <c r="F168" s="466"/>
      <c r="G168" s="466"/>
      <c r="H168" s="466"/>
      <c r="I168" s="466"/>
      <c r="J168" s="466"/>
      <c r="K168" s="466"/>
      <c r="L168" s="466"/>
      <c r="M168" s="466"/>
      <c r="N168" s="466"/>
      <c r="O168" s="466"/>
      <c r="P168" s="466"/>
      <c r="Q168" s="467"/>
      <c r="R168" s="240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  <c r="CL168" s="117"/>
      <c r="CM168" s="117"/>
      <c r="CN168" s="117"/>
      <c r="CO168" s="117"/>
      <c r="CP168" s="117"/>
      <c r="CQ168" s="117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17"/>
      <c r="DG168" s="117"/>
      <c r="DH168" s="117"/>
      <c r="DI168" s="117"/>
      <c r="DJ168" s="117"/>
      <c r="DK168" s="117"/>
      <c r="DL168" s="117"/>
      <c r="DM168" s="117"/>
      <c r="DN168" s="117"/>
      <c r="DO168" s="117"/>
      <c r="DP168" s="117"/>
      <c r="DQ168" s="117"/>
      <c r="DR168" s="117"/>
      <c r="DS168" s="117"/>
      <c r="DT168" s="117"/>
      <c r="DU168" s="117"/>
      <c r="DV168" s="117"/>
      <c r="DW168" s="117"/>
      <c r="DX168" s="117"/>
      <c r="DY168" s="117"/>
      <c r="DZ168" s="117"/>
      <c r="EA168" s="117"/>
      <c r="EB168" s="117"/>
      <c r="EC168" s="117"/>
      <c r="ED168" s="117"/>
      <c r="EE168" s="117"/>
      <c r="EF168" s="117"/>
      <c r="EG168" s="117"/>
      <c r="EH168" s="117"/>
      <c r="EI168" s="117"/>
      <c r="EJ168" s="117"/>
      <c r="EK168" s="117"/>
      <c r="EL168" s="117"/>
      <c r="EM168" s="117"/>
      <c r="EN168" s="117"/>
      <c r="EO168" s="117"/>
      <c r="EP168" s="117"/>
      <c r="EQ168" s="117"/>
      <c r="ER168" s="117"/>
      <c r="ES168" s="117"/>
      <c r="ET168" s="117"/>
      <c r="EU168" s="117"/>
      <c r="EV168" s="117"/>
      <c r="EW168" s="117"/>
      <c r="EX168" s="117"/>
      <c r="EY168" s="117"/>
      <c r="EZ168" s="117"/>
      <c r="FA168" s="117"/>
      <c r="FB168" s="117"/>
      <c r="FC168" s="117"/>
      <c r="FD168" s="117"/>
      <c r="FE168" s="117"/>
      <c r="FF168" s="117"/>
      <c r="FG168" s="117"/>
      <c r="FH168" s="117"/>
      <c r="FI168" s="117"/>
      <c r="FJ168" s="117"/>
      <c r="FK168" s="117"/>
      <c r="FL168" s="117"/>
      <c r="FM168" s="117"/>
      <c r="FN168" s="117"/>
      <c r="FO168" s="117"/>
      <c r="FP168" s="117"/>
      <c r="FQ168" s="117"/>
      <c r="FR168" s="117"/>
      <c r="FS168" s="117"/>
      <c r="FT168" s="117"/>
      <c r="FU168" s="117"/>
      <c r="FV168" s="117"/>
      <c r="FW168" s="117"/>
      <c r="FX168" s="117"/>
      <c r="FY168" s="117"/>
      <c r="FZ168" s="117"/>
      <c r="GA168" s="117"/>
      <c r="GB168" s="117"/>
      <c r="GC168" s="117"/>
      <c r="GD168" s="117"/>
      <c r="GE168" s="117"/>
      <c r="GF168" s="117"/>
      <c r="GG168" s="117"/>
      <c r="GH168" s="117"/>
      <c r="GI168" s="117"/>
      <c r="GJ168" s="117"/>
      <c r="GK168" s="117"/>
      <c r="GL168" s="117"/>
      <c r="GM168" s="117"/>
      <c r="GN168" s="117"/>
      <c r="GO168" s="117"/>
      <c r="GP168" s="117"/>
      <c r="GQ168" s="117"/>
      <c r="GR168" s="117"/>
      <c r="GS168" s="117"/>
      <c r="GT168" s="117"/>
      <c r="GU168" s="117"/>
      <c r="GV168" s="117"/>
      <c r="GW168" s="117"/>
      <c r="GX168" s="117"/>
      <c r="GY168" s="117"/>
      <c r="GZ168" s="117"/>
      <c r="HA168" s="117"/>
      <c r="HB168" s="117"/>
      <c r="HC168" s="117"/>
      <c r="HD168" s="117"/>
      <c r="HE168" s="117"/>
      <c r="HF168" s="117"/>
      <c r="HG168" s="117"/>
      <c r="HH168" s="117"/>
      <c r="HI168" s="117"/>
      <c r="HJ168" s="117"/>
      <c r="HK168" s="117"/>
      <c r="HL168" s="117"/>
      <c r="HM168" s="117"/>
      <c r="HN168" s="117"/>
      <c r="HO168" s="117"/>
      <c r="HP168" s="117"/>
      <c r="HQ168" s="117"/>
      <c r="HR168" s="117"/>
      <c r="HS168" s="117"/>
      <c r="HT168" s="117"/>
      <c r="HU168" s="117"/>
      <c r="HV168" s="117"/>
      <c r="HW168" s="117"/>
      <c r="HX168" s="117"/>
      <c r="HY168" s="117"/>
      <c r="HZ168" s="117"/>
      <c r="IA168" s="117"/>
      <c r="IB168" s="117"/>
      <c r="IC168" s="117"/>
      <c r="ID168" s="117"/>
      <c r="IE168" s="117"/>
      <c r="IF168" s="117"/>
      <c r="IG168" s="117"/>
      <c r="IH168" s="117"/>
      <c r="II168" s="117"/>
      <c r="IJ168" s="117"/>
      <c r="IK168" s="117"/>
      <c r="IL168" s="117"/>
    </row>
    <row r="169" spans="1:246" s="116" customFormat="1" ht="9.75" customHeight="1">
      <c r="A169" s="241"/>
      <c r="B169" s="19"/>
      <c r="C169" s="19"/>
      <c r="D169" s="19"/>
      <c r="E169" s="19"/>
      <c r="F169" s="19"/>
      <c r="G169" s="19"/>
      <c r="H169" s="19"/>
      <c r="I169" s="19"/>
      <c r="J169" s="19"/>
      <c r="K169" s="118"/>
      <c r="L169" s="118"/>
      <c r="M169" s="118"/>
      <c r="N169" s="118"/>
      <c r="O169" s="118"/>
      <c r="P169" s="118"/>
      <c r="Q169" s="118"/>
      <c r="R169" s="246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  <c r="CU169" s="119"/>
      <c r="CV169" s="119"/>
      <c r="CW169" s="119"/>
      <c r="CX169" s="119"/>
      <c r="CY169" s="119"/>
      <c r="CZ169" s="119"/>
      <c r="DA169" s="119"/>
      <c r="DB169" s="119"/>
      <c r="DC169" s="119"/>
      <c r="DD169" s="119"/>
      <c r="DE169" s="119"/>
      <c r="DF169" s="119"/>
      <c r="DG169" s="119"/>
      <c r="DH169" s="119"/>
      <c r="DI169" s="119"/>
      <c r="DJ169" s="119"/>
      <c r="DK169" s="119"/>
      <c r="DL169" s="119"/>
      <c r="DM169" s="119"/>
      <c r="DN169" s="119"/>
      <c r="DO169" s="119"/>
      <c r="DP169" s="119"/>
      <c r="DQ169" s="119"/>
      <c r="DR169" s="119"/>
      <c r="DS169" s="119"/>
      <c r="DT169" s="119"/>
      <c r="DU169" s="119"/>
      <c r="DV169" s="119"/>
      <c r="DW169" s="119"/>
      <c r="DX169" s="119"/>
      <c r="DY169" s="119"/>
      <c r="DZ169" s="119"/>
      <c r="EA169" s="119"/>
      <c r="EB169" s="119"/>
      <c r="EC169" s="119"/>
      <c r="ED169" s="119"/>
      <c r="EE169" s="119"/>
      <c r="EF169" s="119"/>
      <c r="EG169" s="119"/>
      <c r="EH169" s="119"/>
      <c r="EI169" s="119"/>
      <c r="EJ169" s="119"/>
      <c r="EK169" s="119"/>
      <c r="EL169" s="119"/>
      <c r="EM169" s="119"/>
      <c r="EN169" s="119"/>
      <c r="EO169" s="119"/>
      <c r="EP169" s="119"/>
      <c r="EQ169" s="119"/>
      <c r="ER169" s="119"/>
      <c r="ES169" s="119"/>
      <c r="ET169" s="119"/>
      <c r="EU169" s="119"/>
      <c r="EV169" s="119"/>
      <c r="EW169" s="119"/>
      <c r="EX169" s="119"/>
      <c r="EY169" s="119"/>
      <c r="EZ169" s="119"/>
      <c r="FA169" s="119"/>
      <c r="FB169" s="119"/>
      <c r="FC169" s="119"/>
      <c r="FD169" s="119"/>
      <c r="FE169" s="119"/>
      <c r="FF169" s="119"/>
      <c r="FG169" s="119"/>
      <c r="FH169" s="119"/>
      <c r="FI169" s="119"/>
      <c r="FJ169" s="119"/>
      <c r="FK169" s="119"/>
      <c r="FL169" s="119"/>
      <c r="FM169" s="119"/>
      <c r="FN169" s="119"/>
      <c r="FO169" s="119"/>
      <c r="FP169" s="119"/>
      <c r="FQ169" s="119"/>
      <c r="FR169" s="119"/>
      <c r="FS169" s="119"/>
      <c r="FT169" s="119"/>
      <c r="FU169" s="119"/>
      <c r="FV169" s="119"/>
      <c r="FW169" s="119"/>
      <c r="FX169" s="119"/>
      <c r="FY169" s="119"/>
      <c r="FZ169" s="119"/>
      <c r="GA169" s="119"/>
      <c r="GB169" s="119"/>
      <c r="GC169" s="119"/>
      <c r="GD169" s="119"/>
      <c r="GE169" s="119"/>
      <c r="GF169" s="119"/>
      <c r="GG169" s="119"/>
      <c r="GH169" s="119"/>
      <c r="GI169" s="119"/>
      <c r="GJ169" s="119"/>
      <c r="GK169" s="119"/>
      <c r="GL169" s="119"/>
      <c r="GM169" s="119"/>
      <c r="GN169" s="119"/>
      <c r="GO169" s="119"/>
      <c r="GP169" s="119"/>
      <c r="GQ169" s="119"/>
      <c r="GR169" s="119"/>
      <c r="GS169" s="119"/>
      <c r="GT169" s="119"/>
      <c r="GU169" s="119"/>
      <c r="GV169" s="119"/>
      <c r="GW169" s="119"/>
      <c r="GX169" s="119"/>
      <c r="GY169" s="119"/>
      <c r="GZ169" s="119"/>
      <c r="HA169" s="119"/>
      <c r="HB169" s="119"/>
      <c r="HC169" s="119"/>
      <c r="HD169" s="119"/>
      <c r="HE169" s="119"/>
      <c r="HF169" s="119"/>
      <c r="HG169" s="119"/>
      <c r="HH169" s="119"/>
      <c r="HI169" s="119"/>
      <c r="HJ169" s="119"/>
      <c r="HK169" s="119"/>
      <c r="HL169" s="119"/>
      <c r="HM169" s="119"/>
      <c r="HN169" s="119"/>
      <c r="HO169" s="119"/>
      <c r="HP169" s="119"/>
      <c r="HQ169" s="119"/>
      <c r="HR169" s="119"/>
      <c r="HS169" s="119"/>
      <c r="HT169" s="119"/>
      <c r="HU169" s="119"/>
      <c r="HV169" s="119"/>
      <c r="HW169" s="119"/>
      <c r="HX169" s="119"/>
      <c r="HY169" s="119"/>
      <c r="HZ169" s="119"/>
      <c r="IA169" s="119"/>
      <c r="IB169" s="119"/>
      <c r="IC169" s="119"/>
      <c r="ID169" s="119"/>
      <c r="IE169" s="119"/>
      <c r="IF169" s="119"/>
      <c r="IG169" s="119"/>
      <c r="IH169" s="119"/>
      <c r="II169" s="119"/>
      <c r="IJ169" s="119"/>
      <c r="IK169" s="119"/>
      <c r="IL169" s="119"/>
    </row>
    <row r="170" spans="1:246" s="116" customFormat="1" ht="16.5" customHeight="1">
      <c r="A170" s="241"/>
      <c r="B170" s="103" t="s">
        <v>57</v>
      </c>
      <c r="C170" s="3"/>
      <c r="D170" s="3"/>
      <c r="E170" s="19"/>
      <c r="F170" s="19"/>
      <c r="G170" s="19"/>
      <c r="H170" s="19"/>
      <c r="I170" s="19"/>
      <c r="J170" s="3"/>
      <c r="K170" s="19"/>
      <c r="L170" s="19"/>
      <c r="M170" s="163"/>
      <c r="N170" s="19"/>
      <c r="O170" s="19"/>
      <c r="P170" s="163"/>
      <c r="Q170" s="19"/>
      <c r="R170" s="241"/>
    </row>
    <row r="171" spans="1:246" s="116" customFormat="1" ht="16.5" customHeight="1">
      <c r="A171" s="241"/>
      <c r="B171" s="103" t="s">
        <v>115</v>
      </c>
      <c r="C171" s="3"/>
      <c r="D171" s="3"/>
      <c r="E171" s="19"/>
      <c r="F171" s="19"/>
      <c r="G171" s="19"/>
      <c r="H171" s="19"/>
      <c r="I171" s="19"/>
      <c r="J171" s="3"/>
      <c r="K171" s="19"/>
      <c r="L171" s="19"/>
      <c r="M171" s="163"/>
      <c r="N171" s="19"/>
      <c r="O171" s="19"/>
      <c r="P171" s="163"/>
      <c r="Q171" s="19"/>
      <c r="R171" s="241"/>
    </row>
    <row r="172" spans="1:246" s="116" customFormat="1" ht="16.5" customHeight="1">
      <c r="A172" s="241"/>
      <c r="B172" s="103" t="s">
        <v>122</v>
      </c>
      <c r="C172" s="3"/>
      <c r="D172" s="3"/>
      <c r="E172" s="19"/>
      <c r="F172" s="19"/>
      <c r="G172" s="19"/>
      <c r="H172" s="19"/>
      <c r="I172" s="19"/>
      <c r="J172" s="3"/>
      <c r="K172" s="19"/>
      <c r="L172" s="19"/>
      <c r="M172" s="163"/>
      <c r="N172" s="19"/>
      <c r="O172" s="19"/>
      <c r="P172" s="163"/>
      <c r="Q172" s="19"/>
      <c r="R172" s="241"/>
    </row>
    <row r="173" spans="1:246" s="116" customFormat="1" ht="16.5" customHeight="1">
      <c r="A173" s="241"/>
      <c r="B173" s="103" t="s">
        <v>121</v>
      </c>
      <c r="C173" s="3"/>
      <c r="D173" s="3"/>
      <c r="E173" s="19"/>
      <c r="F173" s="19"/>
      <c r="G173" s="19"/>
      <c r="H173" s="19"/>
      <c r="I173" s="19"/>
      <c r="J173" s="3"/>
      <c r="K173" s="19"/>
      <c r="L173" s="19"/>
      <c r="M173" s="163"/>
      <c r="N173" s="19"/>
      <c r="O173" s="19"/>
      <c r="P173" s="163"/>
      <c r="Q173" s="19"/>
      <c r="R173" s="241"/>
    </row>
    <row r="174" spans="1:246" s="116" customFormat="1" ht="16.5" customHeight="1">
      <c r="A174" s="241"/>
      <c r="B174" s="103" t="s">
        <v>123</v>
      </c>
      <c r="C174" s="3"/>
      <c r="D174" s="3"/>
      <c r="E174" s="19"/>
      <c r="F174" s="19"/>
      <c r="G174" s="19"/>
      <c r="H174" s="19"/>
      <c r="I174" s="19"/>
      <c r="J174" s="3"/>
      <c r="K174" s="19"/>
      <c r="L174" s="19"/>
      <c r="M174" s="163"/>
      <c r="N174" s="19"/>
      <c r="O174" s="19"/>
      <c r="P174" s="163"/>
      <c r="Q174" s="19"/>
      <c r="R174" s="241"/>
    </row>
    <row r="175" spans="1:246" s="116" customFormat="1" ht="16.5" customHeight="1">
      <c r="A175" s="241"/>
      <c r="B175" s="103" t="s">
        <v>118</v>
      </c>
      <c r="C175" s="3"/>
      <c r="D175" s="3"/>
      <c r="E175" s="197"/>
      <c r="F175" s="197"/>
      <c r="G175" s="197"/>
      <c r="H175" s="197"/>
      <c r="I175" s="197"/>
      <c r="J175" s="3"/>
      <c r="K175" s="197"/>
      <c r="L175" s="197"/>
      <c r="M175" s="197"/>
      <c r="N175" s="197"/>
      <c r="O175" s="197"/>
      <c r="P175" s="197"/>
      <c r="Q175" s="197"/>
      <c r="R175" s="241"/>
    </row>
    <row r="176" spans="1:246" s="116" customFormat="1" ht="16.5" customHeight="1">
      <c r="A176" s="241"/>
      <c r="B176" s="103" t="s">
        <v>134</v>
      </c>
      <c r="C176" s="3"/>
      <c r="D176" s="3"/>
      <c r="E176" s="19"/>
      <c r="F176" s="19"/>
      <c r="G176" s="19"/>
      <c r="H176" s="19"/>
      <c r="I176" s="19"/>
      <c r="J176" s="3"/>
      <c r="K176" s="19"/>
      <c r="L176" s="19"/>
      <c r="M176" s="163"/>
      <c r="N176" s="19"/>
      <c r="O176" s="19"/>
      <c r="P176" s="163"/>
      <c r="Q176" s="19"/>
      <c r="R176" s="241"/>
    </row>
    <row r="177" spans="1:246" s="116" customFormat="1" ht="16.5" customHeight="1">
      <c r="A177" s="241"/>
      <c r="B177" s="103" t="s">
        <v>135</v>
      </c>
      <c r="C177" s="3"/>
      <c r="D177" s="3"/>
      <c r="E177" s="19"/>
      <c r="F177" s="19"/>
      <c r="G177" s="19"/>
      <c r="H177" s="19"/>
      <c r="I177" s="19"/>
      <c r="J177" s="3"/>
      <c r="K177" s="19"/>
      <c r="L177" s="19"/>
      <c r="M177" s="163"/>
      <c r="N177" s="19"/>
      <c r="O177" s="19"/>
      <c r="P177" s="163"/>
      <c r="Q177" s="19"/>
      <c r="R177" s="241"/>
    </row>
    <row r="178" spans="1:246" s="116" customFormat="1" ht="16.5" customHeight="1">
      <c r="A178" s="241"/>
      <c r="B178" s="103" t="s">
        <v>136</v>
      </c>
      <c r="C178" s="3"/>
      <c r="D178" s="3"/>
      <c r="E178" s="197"/>
      <c r="F178" s="197"/>
      <c r="G178" s="197"/>
      <c r="H178" s="197"/>
      <c r="I178" s="197"/>
      <c r="J178" s="3"/>
      <c r="K178" s="197"/>
      <c r="L178" s="197"/>
      <c r="M178" s="197"/>
      <c r="N178" s="197"/>
      <c r="O178" s="197"/>
      <c r="P178" s="197"/>
      <c r="Q178" s="197"/>
      <c r="R178" s="241"/>
    </row>
    <row r="179" spans="1:246" s="116" customFormat="1">
      <c r="A179" s="241"/>
      <c r="B179" s="77" t="s">
        <v>11</v>
      </c>
      <c r="C179" s="3"/>
      <c r="D179" s="3"/>
      <c r="E179" s="19"/>
      <c r="F179" s="19"/>
      <c r="G179" s="19"/>
      <c r="H179" s="19"/>
      <c r="I179" s="19"/>
      <c r="J179" s="3"/>
      <c r="K179" s="19"/>
      <c r="L179" s="19"/>
      <c r="M179" s="163"/>
      <c r="N179" s="19"/>
      <c r="O179" s="19"/>
      <c r="P179" s="163"/>
      <c r="Q179" s="19"/>
      <c r="R179" s="241"/>
    </row>
    <row r="180" spans="1:246" s="116" customFormat="1">
      <c r="A180" s="241"/>
      <c r="B180" s="100" t="s">
        <v>58</v>
      </c>
      <c r="C180" s="3"/>
      <c r="D180" s="3"/>
      <c r="E180" s="19"/>
      <c r="F180" s="19"/>
      <c r="G180" s="19"/>
      <c r="H180" s="19"/>
      <c r="I180" s="19"/>
      <c r="J180" s="3"/>
      <c r="K180" s="19"/>
      <c r="L180" s="19"/>
      <c r="M180" s="163"/>
      <c r="N180" s="19"/>
      <c r="O180" s="19"/>
      <c r="P180" s="163"/>
      <c r="Q180" s="19"/>
      <c r="R180" s="241"/>
    </row>
    <row r="181" spans="1:246" s="116" customFormat="1" ht="18.75" customHeight="1">
      <c r="A181" s="241"/>
      <c r="B181" s="77" t="s">
        <v>59</v>
      </c>
      <c r="C181" s="3"/>
      <c r="D181" s="3"/>
      <c r="E181" s="19"/>
      <c r="F181" s="19"/>
      <c r="G181" s="19"/>
      <c r="H181" s="19"/>
      <c r="I181" s="19"/>
      <c r="J181" s="3"/>
      <c r="K181" s="19"/>
      <c r="L181" s="19"/>
      <c r="M181" s="163"/>
      <c r="N181" s="19"/>
      <c r="O181" s="19"/>
      <c r="P181" s="163"/>
      <c r="Q181" s="19"/>
      <c r="R181" s="241"/>
    </row>
    <row r="182" spans="1:246" s="116" customFormat="1" ht="14.25" customHeight="1">
      <c r="A182" s="241"/>
      <c r="B182" s="103" t="s">
        <v>60</v>
      </c>
      <c r="C182" s="3"/>
      <c r="D182" s="3"/>
      <c r="E182" s="19"/>
      <c r="F182" s="19"/>
      <c r="G182" s="19"/>
      <c r="H182" s="19"/>
      <c r="I182" s="19"/>
      <c r="J182" s="3"/>
      <c r="K182" s="19"/>
      <c r="L182" s="19"/>
      <c r="M182" s="163"/>
      <c r="N182" s="19"/>
      <c r="O182" s="19"/>
      <c r="P182" s="163"/>
      <c r="Q182" s="19"/>
      <c r="R182" s="241"/>
    </row>
    <row r="183" spans="1:246" s="116" customFormat="1" ht="18.75" customHeight="1">
      <c r="A183" s="241"/>
      <c r="B183" s="77" t="s">
        <v>64</v>
      </c>
      <c r="C183" s="3"/>
      <c r="D183" s="3"/>
      <c r="E183" s="19"/>
      <c r="F183" s="19"/>
      <c r="G183" s="19"/>
      <c r="H183" s="19"/>
      <c r="I183" s="19"/>
      <c r="J183" s="3"/>
      <c r="K183" s="19"/>
      <c r="L183" s="19"/>
      <c r="M183" s="163"/>
      <c r="N183" s="19"/>
      <c r="O183" s="19"/>
      <c r="P183" s="163"/>
      <c r="Q183" s="19"/>
      <c r="R183" s="241"/>
    </row>
    <row r="184" spans="1:246" s="116" customFormat="1" ht="16.5" customHeight="1">
      <c r="A184" s="241"/>
      <c r="B184" s="77" t="s">
        <v>61</v>
      </c>
      <c r="C184" s="3"/>
      <c r="D184" s="3"/>
      <c r="E184" s="19"/>
      <c r="F184" s="19"/>
      <c r="G184" s="19"/>
      <c r="H184" s="19"/>
      <c r="I184" s="19"/>
      <c r="J184" s="3"/>
      <c r="K184" s="19"/>
      <c r="L184" s="19"/>
      <c r="M184" s="163"/>
      <c r="N184" s="19"/>
      <c r="O184" s="19"/>
      <c r="P184" s="163"/>
      <c r="Q184" s="19"/>
      <c r="R184" s="241"/>
    </row>
    <row r="185" spans="1:246" s="116" customFormat="1" ht="20.25" customHeight="1">
      <c r="A185" s="241"/>
      <c r="B185" s="100" t="s">
        <v>52</v>
      </c>
      <c r="C185" s="19"/>
      <c r="D185" s="19"/>
      <c r="E185" s="118"/>
      <c r="F185" s="118"/>
      <c r="G185" s="118"/>
      <c r="H185" s="118"/>
      <c r="I185" s="118"/>
      <c r="J185" s="19"/>
      <c r="K185" s="118"/>
      <c r="L185" s="118"/>
      <c r="M185" s="118"/>
      <c r="N185" s="118"/>
      <c r="O185" s="118"/>
      <c r="P185" s="118"/>
      <c r="Q185" s="118"/>
      <c r="R185" s="246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  <c r="ES185" s="119"/>
      <c r="ET185" s="119"/>
      <c r="EU185" s="119"/>
      <c r="EV185" s="119"/>
      <c r="EW185" s="119"/>
      <c r="EX185" s="119"/>
      <c r="EY185" s="119"/>
      <c r="EZ185" s="119"/>
      <c r="FA185" s="119"/>
      <c r="FB185" s="119"/>
      <c r="FC185" s="119"/>
      <c r="FD185" s="119"/>
      <c r="FE185" s="119"/>
      <c r="FF185" s="119"/>
      <c r="FG185" s="119"/>
      <c r="FH185" s="119"/>
      <c r="FI185" s="119"/>
      <c r="FJ185" s="119"/>
      <c r="FK185" s="119"/>
      <c r="FL185" s="119"/>
      <c r="FM185" s="119"/>
      <c r="FN185" s="119"/>
      <c r="FO185" s="119"/>
      <c r="FP185" s="119"/>
      <c r="FQ185" s="119"/>
      <c r="FR185" s="119"/>
      <c r="FS185" s="119"/>
      <c r="FT185" s="119"/>
      <c r="FU185" s="119"/>
      <c r="FV185" s="119"/>
      <c r="FW185" s="119"/>
      <c r="FX185" s="119"/>
      <c r="FY185" s="119"/>
      <c r="FZ185" s="119"/>
      <c r="GA185" s="119"/>
      <c r="GB185" s="119"/>
      <c r="GC185" s="119"/>
      <c r="GD185" s="119"/>
      <c r="GE185" s="119"/>
      <c r="GF185" s="119"/>
      <c r="GG185" s="119"/>
      <c r="GH185" s="119"/>
      <c r="GI185" s="119"/>
      <c r="GJ185" s="119"/>
      <c r="GK185" s="119"/>
      <c r="GL185" s="119"/>
      <c r="GM185" s="119"/>
      <c r="GN185" s="119"/>
      <c r="GO185" s="119"/>
      <c r="GP185" s="119"/>
      <c r="GQ185" s="119"/>
      <c r="GR185" s="119"/>
      <c r="GS185" s="119"/>
      <c r="GT185" s="119"/>
      <c r="GU185" s="119"/>
      <c r="GV185" s="119"/>
      <c r="GW185" s="119"/>
      <c r="GX185" s="119"/>
      <c r="GY185" s="119"/>
      <c r="GZ185" s="119"/>
      <c r="HA185" s="119"/>
      <c r="HB185" s="119"/>
      <c r="HC185" s="119"/>
      <c r="HD185" s="119"/>
      <c r="HE185" s="119"/>
      <c r="HF185" s="119"/>
      <c r="HG185" s="119"/>
      <c r="HH185" s="119"/>
      <c r="HI185" s="119"/>
      <c r="HJ185" s="119"/>
      <c r="HK185" s="119"/>
      <c r="HL185" s="119"/>
      <c r="HM185" s="119"/>
      <c r="HN185" s="119"/>
      <c r="HO185" s="119"/>
      <c r="HP185" s="119"/>
      <c r="HQ185" s="119"/>
      <c r="HR185" s="119"/>
      <c r="HS185" s="119"/>
      <c r="HT185" s="119"/>
      <c r="HU185" s="119"/>
      <c r="HV185" s="119"/>
      <c r="HW185" s="119"/>
      <c r="HX185" s="119"/>
      <c r="HY185" s="119"/>
      <c r="HZ185" s="119"/>
      <c r="IA185" s="119"/>
      <c r="IB185" s="119"/>
      <c r="IC185" s="119"/>
      <c r="ID185" s="119"/>
      <c r="IE185" s="119"/>
      <c r="IF185" s="119"/>
      <c r="IG185" s="119"/>
      <c r="IH185" s="119"/>
      <c r="II185" s="119"/>
      <c r="IJ185" s="119"/>
      <c r="IK185" s="119"/>
      <c r="IL185" s="119"/>
    </row>
    <row r="186" spans="1:246" s="31" customFormat="1" ht="4.5" customHeight="1">
      <c r="A186" s="211"/>
      <c r="B186" s="11"/>
      <c r="C186" s="13"/>
      <c r="D186" s="13"/>
      <c r="E186" s="13"/>
      <c r="F186" s="1"/>
      <c r="G186" s="1"/>
      <c r="H186" s="1"/>
      <c r="I186" s="1"/>
      <c r="J186" s="1"/>
      <c r="K186" s="1"/>
      <c r="L186" s="13"/>
      <c r="M186" s="13"/>
      <c r="N186" s="13"/>
      <c r="O186" s="1"/>
      <c r="P186" s="1"/>
      <c r="Q186" s="1"/>
      <c r="R186" s="212"/>
      <c r="S186" s="30"/>
      <c r="T186" s="30"/>
      <c r="U186" s="30"/>
      <c r="V186" s="30"/>
      <c r="W186" s="30"/>
      <c r="X186" s="30"/>
    </row>
    <row r="187" spans="1:246" s="203" customFormat="1" ht="42.75" customHeight="1">
      <c r="A187" s="247"/>
      <c r="B187" s="442" t="s">
        <v>1</v>
      </c>
      <c r="C187" s="442"/>
      <c r="D187" s="195" t="s">
        <v>6</v>
      </c>
      <c r="E187" s="443" t="s">
        <v>7</v>
      </c>
      <c r="F187" s="444"/>
      <c r="G187" s="444"/>
      <c r="H187" s="444"/>
      <c r="I187" s="444"/>
      <c r="J187" s="444"/>
      <c r="K187" s="444"/>
      <c r="L187" s="445"/>
      <c r="M187" s="196" t="s">
        <v>102</v>
      </c>
      <c r="N187" s="196" t="s">
        <v>3</v>
      </c>
      <c r="O187" s="195" t="s">
        <v>90</v>
      </c>
      <c r="P187" s="195" t="s">
        <v>92</v>
      </c>
      <c r="Q187" s="195" t="s">
        <v>2</v>
      </c>
      <c r="R187" s="247"/>
    </row>
    <row r="188" spans="1:246" s="121" customFormat="1" ht="22.5" customHeight="1">
      <c r="A188" s="248"/>
      <c r="B188" s="451">
        <v>1</v>
      </c>
      <c r="C188" s="451"/>
      <c r="D188" s="108">
        <v>3</v>
      </c>
      <c r="E188" s="462" t="s">
        <v>62</v>
      </c>
      <c r="F188" s="463"/>
      <c r="G188" s="463"/>
      <c r="H188" s="463"/>
      <c r="I188" s="463"/>
      <c r="J188" s="463"/>
      <c r="K188" s="463"/>
      <c r="L188" s="464"/>
      <c r="M188" s="271" t="s">
        <v>93</v>
      </c>
      <c r="N188" s="170">
        <v>200</v>
      </c>
      <c r="O188" s="202">
        <f>N188*D188</f>
        <v>600</v>
      </c>
      <c r="P188" s="202"/>
      <c r="Q188" s="42"/>
      <c r="R188" s="248"/>
      <c r="IE188" s="122" t="e">
        <f>#REF!</f>
        <v>#REF!</v>
      </c>
      <c r="IF188" s="123" t="e">
        <f>IF(IE188&lt;&gt;0,IE188,"")</f>
        <v>#REF!</v>
      </c>
    </row>
    <row r="189" spans="1:246" s="121" customFormat="1" ht="22.5" customHeight="1">
      <c r="A189" s="248"/>
      <c r="B189" s="451">
        <v>2</v>
      </c>
      <c r="C189" s="451"/>
      <c r="D189" s="108">
        <v>2</v>
      </c>
      <c r="E189" s="201" t="s">
        <v>63</v>
      </c>
      <c r="F189" s="146"/>
      <c r="G189" s="201"/>
      <c r="H189" s="201"/>
      <c r="I189" s="201"/>
      <c r="J189" s="201"/>
      <c r="K189" s="201"/>
      <c r="L189" s="201"/>
      <c r="M189" s="271" t="s">
        <v>93</v>
      </c>
      <c r="N189" s="170">
        <v>200</v>
      </c>
      <c r="O189" s="202">
        <f>N189*D189</f>
        <v>400</v>
      </c>
      <c r="P189" s="202"/>
      <c r="Q189" s="42"/>
      <c r="R189" s="248"/>
      <c r="IE189" s="122" t="e">
        <f>#REF!</f>
        <v>#REF!</v>
      </c>
      <c r="IF189" s="123" t="e">
        <f>IF(IE189&lt;&gt;0,IE189,"")</f>
        <v>#REF!</v>
      </c>
    </row>
    <row r="190" spans="1:246" s="121" customFormat="1" ht="22.5" customHeight="1">
      <c r="A190" s="248"/>
      <c r="B190" s="451">
        <v>3</v>
      </c>
      <c r="C190" s="451"/>
      <c r="D190" s="108">
        <v>2</v>
      </c>
      <c r="E190" s="462" t="s">
        <v>95</v>
      </c>
      <c r="F190" s="463"/>
      <c r="G190" s="463"/>
      <c r="H190" s="463"/>
      <c r="I190" s="463"/>
      <c r="J190" s="463"/>
      <c r="K190" s="463"/>
      <c r="L190" s="464"/>
      <c r="M190" s="271" t="s">
        <v>94</v>
      </c>
      <c r="N190" s="170">
        <v>350</v>
      </c>
      <c r="O190" s="132"/>
      <c r="P190" s="189">
        <v>700</v>
      </c>
      <c r="Q190" s="42"/>
      <c r="R190" s="248"/>
      <c r="IE190" s="122"/>
      <c r="IF190" s="123"/>
    </row>
    <row r="191" spans="1:246" s="110" customFormat="1" ht="17.25" customHeight="1">
      <c r="A191" s="210"/>
      <c r="B191" s="167"/>
      <c r="C191" s="168"/>
      <c r="D191" s="297"/>
      <c r="E191" s="459"/>
      <c r="F191" s="460"/>
      <c r="G191" s="460"/>
      <c r="H191" s="460"/>
      <c r="I191" s="460"/>
      <c r="J191" s="460"/>
      <c r="K191" s="460"/>
      <c r="L191" s="461"/>
      <c r="M191" s="297"/>
      <c r="N191" s="297"/>
      <c r="O191" s="297"/>
      <c r="P191" s="42"/>
      <c r="Q191" s="42"/>
      <c r="R191" s="249"/>
      <c r="S191" s="120"/>
      <c r="T191" s="120"/>
      <c r="U191" s="120"/>
    </row>
    <row r="192" spans="1:246" s="37" customFormat="1" ht="6" customHeight="1">
      <c r="A192" s="217"/>
      <c r="B192" s="13"/>
      <c r="C192" s="13"/>
      <c r="D192" s="13"/>
      <c r="E192" s="1"/>
      <c r="F192" s="1"/>
      <c r="G192" s="1"/>
      <c r="H192" s="1"/>
      <c r="I192" s="1"/>
      <c r="J192" s="1"/>
      <c r="K192" s="13"/>
      <c r="L192" s="13"/>
      <c r="M192" s="13"/>
      <c r="N192" s="13"/>
      <c r="O192" s="172"/>
      <c r="P192" s="172"/>
      <c r="Q192" s="1"/>
      <c r="R192" s="224"/>
      <c r="S192" s="29"/>
      <c r="T192" s="29"/>
      <c r="U192" s="29"/>
      <c r="V192" s="29"/>
      <c r="W192" s="29"/>
      <c r="X192" s="29"/>
    </row>
    <row r="193" spans="1:24" s="33" customFormat="1" ht="21" customHeight="1">
      <c r="A193" s="221"/>
      <c r="B193" s="455" t="s">
        <v>44</v>
      </c>
      <c r="C193" s="455"/>
      <c r="D193" s="455"/>
      <c r="E193" s="455"/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233"/>
      <c r="S193" s="32"/>
      <c r="T193" s="32"/>
      <c r="U193" s="32"/>
      <c r="V193" s="32"/>
      <c r="W193" s="32"/>
      <c r="X193" s="32"/>
    </row>
    <row r="194" spans="1:24" s="34" customFormat="1" ht="12.75" customHeight="1">
      <c r="A194" s="217"/>
      <c r="B194" s="25" t="e">
        <f>#REF!</f>
        <v>#REF!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>
        <v>2</v>
      </c>
      <c r="R194" s="223"/>
      <c r="S194" s="28"/>
      <c r="T194" s="28"/>
      <c r="U194" s="28"/>
      <c r="V194" s="28"/>
      <c r="W194" s="28"/>
      <c r="X194" s="28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tL5ekOh8jLKnFtfvA56iX55mayw5KfUB4AXolcj5HUTFGrvqdQ23RHclzdqkzJ1cmD5k8OwxY0Tln/Ipu9LzVQ==" saltValue="s1d/jtfcR7Hp51A+AgfpdA==" spinCount="100000" sheet="1" objects="1" scenarios="1"/>
  <mergeCells count="107"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</mergeCells>
  <conditionalFormatting sqref="P190 O63:P103 D12 K12 O15:P57">
    <cfRule type="cellIs" dxfId="35" priority="55" stopIfTrue="1" operator="equal">
      <formula>""</formula>
    </cfRule>
  </conditionalFormatting>
  <conditionalFormatting sqref="B63:C103 B15:C57">
    <cfRule type="cellIs" dxfId="5" priority="54" stopIfTrue="1" operator="equal">
      <formula>0</formula>
    </cfRule>
  </conditionalFormatting>
  <conditionalFormatting sqref="D63:N103 E22:L57 E15:L20 D15:D57 D51:L51 M15:N57 M188:M190">
    <cfRule type="cellIs" dxfId="4" priority="53" stopIfTrue="1" operator="equal">
      <formula>0</formula>
    </cfRule>
  </conditionalFormatting>
  <conditionalFormatting sqref="F8 D10:F10">
    <cfRule type="cellIs" dxfId="3" priority="16" stopIfTrue="1" operator="equal">
      <formula>""</formula>
    </cfRule>
  </conditionalFormatting>
  <conditionalFormatting sqref="D10:F10">
    <cfRule type="cellIs" dxfId="2" priority="5" stopIfTrue="1" operator="equal">
      <formula>""</formula>
    </cfRule>
  </conditionalFormatting>
  <conditionalFormatting sqref="D10 F8:Q8">
    <cfRule type="cellIs" dxfId="1" priority="4" stopIfTrue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showRowColHeaders="0" workbookViewId="0"/>
  </sheetViews>
  <sheetFormatPr defaultColWidth="0" defaultRowHeight="0" customHeight="1" zeroHeight="1"/>
  <cols>
    <col min="1" max="1" width="2.140625" style="172" customWidth="1"/>
    <col min="2" max="2" width="7.140625" style="152" customWidth="1"/>
    <col min="3" max="3" width="0.42578125" style="330" customWidth="1"/>
    <col min="4" max="4" width="75.5703125" style="172" customWidth="1"/>
    <col min="5" max="5" width="5.42578125" style="172" customWidth="1"/>
    <col min="6" max="6" width="3.85546875" style="172" customWidth="1"/>
    <col min="7" max="8" width="26.7109375" style="172" customWidth="1"/>
    <col min="9" max="9" width="0.5703125" style="172" customWidth="1"/>
    <col min="10" max="10" width="19" style="331" hidden="1" customWidth="1"/>
    <col min="11" max="11" width="13.5703125" style="332" hidden="1" customWidth="1"/>
    <col min="12" max="12" width="10.140625" style="172" hidden="1" customWidth="1"/>
    <col min="13" max="13" width="13.28515625" style="172" hidden="1" customWidth="1"/>
    <col min="14" max="14" width="9.140625" style="172" hidden="1" customWidth="1"/>
    <col min="15" max="15" width="6.7109375" style="172" hidden="1" customWidth="1"/>
    <col min="16" max="39" width="9.140625" style="172" hidden="1" customWidth="1"/>
    <col min="40" max="16384" width="0" style="172" hidden="1"/>
  </cols>
  <sheetData>
    <row r="1" spans="2:16" ht="12.75">
      <c r="D1" s="88"/>
      <c r="E1" s="88"/>
      <c r="F1" s="88"/>
      <c r="G1" s="88"/>
      <c r="H1" s="88"/>
      <c r="I1" s="88"/>
      <c r="J1" s="365" t="s">
        <v>42</v>
      </c>
    </row>
    <row r="2" spans="2:16" ht="21.75" customHeight="1">
      <c r="D2" s="88"/>
      <c r="E2" s="88"/>
      <c r="F2" s="88"/>
      <c r="G2" s="88"/>
      <c r="H2" s="88"/>
      <c r="I2" s="88"/>
      <c r="J2" s="333" t="s">
        <v>201</v>
      </c>
      <c r="L2" s="334">
        <v>42650</v>
      </c>
    </row>
    <row r="3" spans="2:16" ht="21.75" customHeight="1" thickBot="1">
      <c r="D3" s="88"/>
      <c r="E3" s="88"/>
      <c r="F3" s="88"/>
      <c r="G3" s="88"/>
      <c r="H3" s="136" t="s">
        <v>42</v>
      </c>
      <c r="I3" s="88"/>
      <c r="J3" s="335" t="str">
        <f ca="1">DAYS360(TODAY(),L2)&amp;" DIAS"&amp;" PARA MEU PRÓXIMO QUINQUÊNIO"&amp; "  E SEXTA PARTE"</f>
        <v>520 DIAS PARA MEU PRÓXIMO QUINQUÊNIO  E SEXTA PARTE</v>
      </c>
    </row>
    <row r="4" spans="2:16" ht="42.75" customHeight="1">
      <c r="B4" s="490" t="s">
        <v>76</v>
      </c>
      <c r="C4" s="336"/>
      <c r="D4" s="328" t="s">
        <v>70</v>
      </c>
      <c r="E4" s="329"/>
      <c r="F4" s="493"/>
      <c r="G4" s="494"/>
      <c r="H4" s="495"/>
      <c r="I4" s="88"/>
      <c r="L4" s="337" t="e">
        <f>RIGHT(#REF!,11)</f>
        <v>#REF!</v>
      </c>
      <c r="M4" s="338"/>
    </row>
    <row r="5" spans="2:16" ht="3.75" customHeight="1" thickBot="1">
      <c r="B5" s="491"/>
      <c r="C5" s="339"/>
      <c r="D5" s="340"/>
      <c r="E5" s="340"/>
      <c r="F5" s="340"/>
      <c r="G5" s="340"/>
      <c r="H5" s="340"/>
      <c r="I5" s="88"/>
    </row>
    <row r="6" spans="2:16" ht="25.5" customHeight="1">
      <c r="B6" s="491"/>
      <c r="C6" s="339"/>
      <c r="D6" s="496" t="s">
        <v>202</v>
      </c>
      <c r="E6" s="497"/>
      <c r="F6" s="498"/>
      <c r="G6" s="341" t="s">
        <v>78</v>
      </c>
      <c r="H6" s="342" t="s">
        <v>77</v>
      </c>
      <c r="I6" s="88"/>
      <c r="J6" s="343" t="s">
        <v>203</v>
      </c>
      <c r="K6" s="343" t="s">
        <v>204</v>
      </c>
      <c r="M6" s="338"/>
      <c r="O6" s="344" t="s">
        <v>205</v>
      </c>
    </row>
    <row r="7" spans="2:16" s="10" customFormat="1" ht="30.75" customHeight="1">
      <c r="B7" s="491"/>
      <c r="C7" s="339"/>
      <c r="D7" s="499" t="s">
        <v>87</v>
      </c>
      <c r="E7" s="500"/>
      <c r="F7" s="501"/>
      <c r="G7" s="350" t="str">
        <f>'5-STB'!D12</f>
        <v/>
      </c>
      <c r="H7" s="346" t="str">
        <f>'6-STE'!D17</f>
        <v/>
      </c>
      <c r="I7" s="88"/>
      <c r="J7" s="347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K7" s="348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O7" s="349">
        <f>[1]DADOS!I5</f>
        <v>3</v>
      </c>
    </row>
    <row r="8" spans="2:16" s="10" customFormat="1" ht="30.75" customHeight="1">
      <c r="B8" s="491"/>
      <c r="C8" s="339"/>
      <c r="D8" s="499" t="s">
        <v>97</v>
      </c>
      <c r="E8" s="500"/>
      <c r="F8" s="501"/>
      <c r="G8" s="345" t="str">
        <f>'8-DIP-DIE'!D12</f>
        <v/>
      </c>
      <c r="H8" s="351" t="str">
        <f>'8-DIP-DIE'!K12</f>
        <v/>
      </c>
      <c r="I8" s="88"/>
      <c r="J8" s="347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K8" s="348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O8" s="349">
        <f>[1]DADOS!I6</f>
        <v>4</v>
      </c>
    </row>
    <row r="9" spans="2:16" s="10" customFormat="1" ht="30.75" customHeight="1" thickBot="1">
      <c r="B9" s="491"/>
      <c r="C9" s="339"/>
      <c r="D9" s="499" t="s">
        <v>88</v>
      </c>
      <c r="E9" s="500"/>
      <c r="F9" s="501"/>
      <c r="G9" s="345" t="str">
        <f>'7-TRAN'!D13</f>
        <v/>
      </c>
      <c r="H9" s="352"/>
      <c r="I9" s="88"/>
      <c r="J9" s="347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K9" s="353"/>
      <c r="O9" s="349">
        <f>[1]DADOS!I7</f>
        <v>5</v>
      </c>
    </row>
    <row r="10" spans="2:16" s="10" customFormat="1" ht="20.25" customHeight="1" thickBot="1">
      <c r="B10" s="491"/>
      <c r="C10" s="339"/>
      <c r="D10" s="471" t="s">
        <v>206</v>
      </c>
      <c r="E10" s="472"/>
      <c r="F10" s="473"/>
      <c r="G10" s="355">
        <f>SUM(G7:G9)</f>
        <v>0</v>
      </c>
      <c r="H10" s="356">
        <f>SUM(H7:H9)</f>
        <v>0</v>
      </c>
      <c r="I10" s="88"/>
      <c r="J10" s="354">
        <v>12000</v>
      </c>
      <c r="K10" s="474" t="s">
        <v>207</v>
      </c>
      <c r="L10" s="475"/>
    </row>
    <row r="11" spans="2:16" s="10" customFormat="1" ht="10.5" hidden="1" customHeight="1">
      <c r="B11" s="491"/>
      <c r="C11" s="339"/>
      <c r="G11" s="357"/>
      <c r="I11" s="358"/>
      <c r="J11" s="323"/>
      <c r="K11" s="332"/>
      <c r="L11" s="172"/>
      <c r="O11" s="359"/>
      <c r="P11" s="359"/>
    </row>
    <row r="12" spans="2:16" s="10" customFormat="1" ht="12.75" hidden="1" customHeight="1">
      <c r="B12" s="492"/>
      <c r="C12" s="339"/>
      <c r="D12" s="360" t="str">
        <f>'[1]9b-B-ACAD-TEM'!B48</f>
        <v>FAPESP,  MAIO DE 2013</v>
      </c>
      <c r="E12" s="360"/>
      <c r="F12" s="360"/>
      <c r="G12" s="360"/>
      <c r="H12" s="360"/>
      <c r="I12" s="360"/>
      <c r="K12" s="332"/>
      <c r="L12" s="172"/>
      <c r="O12" s="359"/>
      <c r="P12" s="359"/>
    </row>
    <row r="13" spans="2:16" s="10" customFormat="1" ht="12.75" hidden="1" customHeight="1">
      <c r="E13" s="360"/>
      <c r="F13" s="360"/>
      <c r="G13" s="360"/>
      <c r="H13" s="360"/>
      <c r="I13" s="360"/>
      <c r="K13" s="332"/>
      <c r="L13" s="172"/>
      <c r="O13" s="359"/>
      <c r="P13" s="359"/>
    </row>
    <row r="14" spans="2:16" s="10" customFormat="1" ht="12.75" hidden="1" customHeight="1">
      <c r="B14" s="476" t="s">
        <v>208</v>
      </c>
      <c r="C14" s="476"/>
      <c r="D14" s="476"/>
      <c r="E14" s="476"/>
      <c r="F14" s="476"/>
      <c r="G14" s="476"/>
      <c r="H14" s="476"/>
      <c r="I14" s="476"/>
      <c r="J14" s="476"/>
      <c r="K14" s="332"/>
      <c r="L14" s="172"/>
      <c r="O14" s="359"/>
      <c r="P14" s="359"/>
    </row>
    <row r="15" spans="2:16" s="10" customFormat="1" ht="12.75" hidden="1" customHeight="1">
      <c r="B15" s="477" t="s">
        <v>209</v>
      </c>
      <c r="C15" s="478"/>
      <c r="D15" s="479"/>
      <c r="E15" s="480" t="s">
        <v>210</v>
      </c>
      <c r="F15" s="481"/>
      <c r="G15" s="481"/>
      <c r="H15" s="482"/>
      <c r="I15" s="478" t="s">
        <v>211</v>
      </c>
      <c r="J15" s="479"/>
      <c r="K15" s="332"/>
      <c r="L15" s="172"/>
      <c r="O15" s="359"/>
      <c r="P15" s="359"/>
    </row>
    <row r="16" spans="2:16" s="361" customFormat="1" ht="12.75" hidden="1" customHeight="1">
      <c r="B16" s="486" t="s">
        <v>212</v>
      </c>
      <c r="C16" s="487"/>
      <c r="D16" s="362" t="s">
        <v>213</v>
      </c>
      <c r="E16" s="483"/>
      <c r="F16" s="484"/>
      <c r="G16" s="484"/>
      <c r="H16" s="485"/>
      <c r="I16" s="488" t="s">
        <v>213</v>
      </c>
      <c r="J16" s="489"/>
      <c r="K16" s="363" t="s">
        <v>212</v>
      </c>
      <c r="L16" s="172"/>
      <c r="M16" s="10"/>
      <c r="N16" s="10"/>
      <c r="O16" s="359"/>
      <c r="P16" s="359"/>
    </row>
    <row r="17" spans="2:16" s="361" customFormat="1" ht="12.75" customHeight="1">
      <c r="B17" s="366" t="str">
        <f>'8-DIP-DIE'!B60</f>
        <v>FAPESP, ABRIL DE 2014</v>
      </c>
      <c r="C17" s="172"/>
      <c r="D17" s="172"/>
      <c r="E17" s="298"/>
      <c r="F17" s="172"/>
      <c r="G17" s="172"/>
      <c r="H17" s="172"/>
      <c r="I17" s="172"/>
      <c r="J17" s="172"/>
      <c r="K17" s="172"/>
      <c r="L17" s="172"/>
      <c r="M17" s="10"/>
      <c r="N17" s="10"/>
      <c r="O17" s="359"/>
      <c r="P17" s="359"/>
    </row>
    <row r="18" spans="2:16" s="361" customFormat="1" ht="12.75" hidden="1" customHeight="1"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0"/>
      <c r="N18" s="10"/>
      <c r="O18" s="359"/>
      <c r="P18" s="359"/>
    </row>
    <row r="19" spans="2:16" s="361" customFormat="1" ht="12.75" hidden="1" customHeight="1"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0"/>
      <c r="N19" s="10"/>
      <c r="O19" s="359"/>
      <c r="P19" s="359"/>
    </row>
    <row r="20" spans="2:16" s="361" customFormat="1" ht="12.75" hidden="1"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0"/>
      <c r="N20" s="10"/>
      <c r="O20" s="359"/>
      <c r="P20" s="359"/>
    </row>
    <row r="21" spans="2:16" s="361" customFormat="1" ht="12.75" hidden="1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0"/>
      <c r="N21" s="10"/>
      <c r="O21" s="359"/>
      <c r="P21" s="359"/>
    </row>
    <row r="22" spans="2:16" ht="12.75" hidden="1">
      <c r="G22" s="298"/>
      <c r="H22" s="298"/>
      <c r="I22" s="360"/>
      <c r="J22" s="364"/>
      <c r="M22" s="10"/>
      <c r="N22" s="10"/>
      <c r="O22" s="359"/>
      <c r="P22" s="359"/>
    </row>
    <row r="23" spans="2:16" ht="12.75" hidden="1" customHeight="1">
      <c r="I23" s="360"/>
      <c r="M23" s="10"/>
      <c r="N23" s="10"/>
      <c r="O23" s="359"/>
      <c r="P23" s="359"/>
    </row>
    <row r="24" spans="2:16" ht="12.75" hidden="1" customHeight="1">
      <c r="M24" s="10"/>
      <c r="N24" s="10"/>
      <c r="O24" s="359"/>
      <c r="P24" s="359"/>
    </row>
    <row r="25" spans="2:16" ht="12.75" hidden="1" customHeight="1"/>
    <row r="26" spans="2:16" ht="12.75" hidden="1" customHeight="1">
      <c r="F26" s="298"/>
    </row>
    <row r="27" spans="2:16" ht="12.75" hidden="1" customHeight="1"/>
    <row r="28" spans="2:16" ht="12.75" hidden="1" customHeight="1"/>
    <row r="29" spans="2:16" ht="12.75" hidden="1" customHeight="1"/>
    <row r="30" spans="2:16" ht="12.75" hidden="1" customHeight="1"/>
    <row r="31" spans="2:16" ht="12.75" hidden="1" customHeight="1"/>
    <row r="32" spans="2:16" ht="12.75" hidden="1" customHeight="1"/>
    <row r="33" spans="15:15" ht="12.75" hidden="1" customHeight="1"/>
    <row r="34" spans="15:15" ht="12.75" hidden="1" customHeight="1"/>
    <row r="35" spans="15:15" ht="12.75" hidden="1" customHeight="1"/>
    <row r="36" spans="15:15" ht="12.75" hidden="1" customHeight="1"/>
    <row r="37" spans="15:15" ht="12.75" hidden="1" customHeight="1"/>
    <row r="38" spans="15:15" ht="12.75" hidden="1" customHeight="1"/>
    <row r="39" spans="15:15" ht="12.75" hidden="1" customHeight="1"/>
    <row r="40" spans="15:15" ht="12.75" hidden="1" customHeight="1"/>
    <row r="41" spans="15:15" ht="12.75" hidden="1" customHeight="1"/>
    <row r="42" spans="15:15" ht="12.75" hidden="1" customHeight="1"/>
    <row r="43" spans="15:15" ht="12.75" hidden="1" customHeight="1">
      <c r="O43" s="338">
        <v>41919</v>
      </c>
    </row>
  </sheetData>
  <sheetProtection algorithmName="SHA-512" hashValue="hMbtoEKmn89H3Lk41fUuLm52itaK9Tx28n+P7egIT7gkHbYUKqnxrllxQYOYROoVP4ak3uLrqJqHJ/WiAR5TZA==" saltValue="JfsN9Lkfl7uzUYOHidanjQ==" spinCount="100000" sheet="1" objects="1" scenarios="1"/>
  <mergeCells count="14">
    <mergeCell ref="D10:F10"/>
    <mergeCell ref="K10:L10"/>
    <mergeCell ref="B14:J14"/>
    <mergeCell ref="B15:D15"/>
    <mergeCell ref="E15:H16"/>
    <mergeCell ref="I15:J15"/>
    <mergeCell ref="B16:C16"/>
    <mergeCell ref="I16:J16"/>
    <mergeCell ref="B4:B12"/>
    <mergeCell ref="F4:H4"/>
    <mergeCell ref="D6:F6"/>
    <mergeCell ref="D7:F7"/>
    <mergeCell ref="D8:F8"/>
    <mergeCell ref="D9:F9"/>
  </mergeCells>
  <conditionalFormatting sqref="G10:H10">
    <cfRule type="cellIs" dxfId="0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72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88" customWidth="1"/>
    <col min="13" max="13" width="244" style="88" customWidth="1"/>
    <col min="14" max="15" width="2.85546875" style="88" customWidth="1"/>
    <col min="16" max="16" width="5.5703125" style="88" customWidth="1"/>
    <col min="17" max="17" width="2.85546875" style="88" customWidth="1"/>
    <col min="18" max="27" width="2.85546875" customWidth="1"/>
    <col min="28" max="28" width="9.140625" customWidth="1"/>
  </cols>
  <sheetData>
    <row r="1" spans="1:19" ht="24" customHeight="1">
      <c r="A1" s="327" t="s">
        <v>200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14"/>
      <c r="M1" s="314"/>
      <c r="N1" s="314"/>
      <c r="O1" s="314"/>
      <c r="P1" s="314"/>
    </row>
    <row r="2" spans="1:19" ht="18" customHeight="1">
      <c r="B2" s="299"/>
      <c r="C2" s="502" t="s">
        <v>137</v>
      </c>
      <c r="D2" s="300" t="s">
        <v>138</v>
      </c>
      <c r="E2" s="300" t="s">
        <v>141</v>
      </c>
      <c r="F2" s="300" t="s">
        <v>139</v>
      </c>
      <c r="G2" s="300" t="s">
        <v>139</v>
      </c>
      <c r="H2" s="301"/>
      <c r="I2" s="503" t="s">
        <v>140</v>
      </c>
      <c r="J2" s="302">
        <v>16</v>
      </c>
      <c r="K2" s="303"/>
      <c r="L2" s="504"/>
      <c r="M2" s="315"/>
      <c r="N2" s="315"/>
      <c r="O2" s="315"/>
      <c r="P2" s="315"/>
    </row>
    <row r="3" spans="1:19" ht="18" customHeight="1">
      <c r="B3" s="299"/>
      <c r="C3" s="502"/>
      <c r="D3" s="304">
        <v>41365</v>
      </c>
      <c r="E3" s="304">
        <v>40999</v>
      </c>
      <c r="F3" s="304">
        <v>40633</v>
      </c>
      <c r="G3" s="304">
        <v>40237</v>
      </c>
      <c r="H3" s="305"/>
      <c r="I3" s="503"/>
      <c r="J3" s="306">
        <f>J2+1</f>
        <v>17</v>
      </c>
      <c r="K3" s="303"/>
      <c r="L3" s="504"/>
      <c r="M3" s="316"/>
      <c r="N3" s="316"/>
      <c r="O3" s="316"/>
      <c r="P3" s="316"/>
    </row>
    <row r="4" spans="1:19" ht="18" customHeight="1">
      <c r="B4" s="299"/>
      <c r="C4" s="307" t="s">
        <v>66</v>
      </c>
      <c r="D4" s="313">
        <v>351.9</v>
      </c>
      <c r="E4" s="308">
        <v>317.39999999999998</v>
      </c>
      <c r="F4" s="309">
        <v>299.10000000000002</v>
      </c>
      <c r="G4" s="309">
        <v>268.2</v>
      </c>
      <c r="H4" s="310"/>
      <c r="I4" s="503"/>
      <c r="J4" s="306">
        <f t="shared" ref="J4:J26" si="0">J3+1</f>
        <v>18</v>
      </c>
      <c r="K4" s="303"/>
      <c r="L4" s="317"/>
      <c r="M4" s="505" t="s">
        <v>195</v>
      </c>
      <c r="N4" s="506"/>
      <c r="O4" s="506"/>
      <c r="P4" s="325">
        <v>0.15</v>
      </c>
      <c r="Q4" s="318"/>
      <c r="R4" s="318"/>
      <c r="S4" s="318"/>
    </row>
    <row r="5" spans="1:19" ht="18" customHeight="1">
      <c r="B5" s="299"/>
      <c r="C5" s="307" t="s">
        <v>86</v>
      </c>
      <c r="D5" s="313">
        <v>703.2</v>
      </c>
      <c r="E5" s="308">
        <v>634.79999999999995</v>
      </c>
      <c r="F5" s="309">
        <v>598.5</v>
      </c>
      <c r="G5" s="309">
        <v>536.4</v>
      </c>
      <c r="H5" s="310"/>
      <c r="I5" s="503"/>
      <c r="J5" s="306">
        <f t="shared" si="0"/>
        <v>19</v>
      </c>
      <c r="K5" s="303"/>
      <c r="L5" s="317"/>
      <c r="M5" s="298"/>
      <c r="N5" s="319"/>
      <c r="O5" s="310"/>
      <c r="P5" s="310"/>
    </row>
    <row r="6" spans="1:19" ht="18" customHeight="1">
      <c r="B6" s="299"/>
      <c r="C6" s="307" t="s">
        <v>65</v>
      </c>
      <c r="D6" s="313">
        <v>984.3</v>
      </c>
      <c r="E6" s="308">
        <v>888.3</v>
      </c>
      <c r="F6" s="309">
        <v>837.6</v>
      </c>
      <c r="G6" s="309">
        <v>750.9</v>
      </c>
      <c r="H6" s="310"/>
      <c r="I6" s="503"/>
      <c r="J6" s="306">
        <f t="shared" si="0"/>
        <v>20</v>
      </c>
      <c r="K6" s="303"/>
      <c r="L6" s="317"/>
      <c r="M6" s="322" t="s">
        <v>196</v>
      </c>
      <c r="N6" s="319"/>
      <c r="O6" s="310"/>
      <c r="P6" s="310"/>
    </row>
    <row r="7" spans="1:19" ht="18" customHeight="1">
      <c r="B7" s="299"/>
      <c r="C7" s="307" t="s">
        <v>67</v>
      </c>
      <c r="D7" s="313">
        <v>2488.1999999999998</v>
      </c>
      <c r="E7" s="308">
        <v>2246.1</v>
      </c>
      <c r="F7" s="309">
        <v>2117.6999999999998</v>
      </c>
      <c r="G7" s="309">
        <v>1898.4</v>
      </c>
      <c r="H7" s="310"/>
      <c r="I7" s="503"/>
      <c r="J7" s="306">
        <f t="shared" si="0"/>
        <v>21</v>
      </c>
      <c r="K7" s="303"/>
      <c r="L7" s="317"/>
      <c r="M7" s="323" t="s">
        <v>197</v>
      </c>
      <c r="N7" s="319"/>
      <c r="O7" s="310"/>
      <c r="P7" s="310"/>
    </row>
    <row r="8" spans="1:19" ht="18" customHeight="1">
      <c r="B8" s="299"/>
      <c r="C8" s="307" t="s">
        <v>68</v>
      </c>
      <c r="D8" s="313">
        <v>4076.7</v>
      </c>
      <c r="E8" s="308">
        <v>3679.8</v>
      </c>
      <c r="F8" s="309">
        <v>3469.8</v>
      </c>
      <c r="G8" s="309">
        <v>3110.4</v>
      </c>
      <c r="H8" s="310"/>
      <c r="I8" s="503"/>
      <c r="J8" s="306">
        <f t="shared" si="0"/>
        <v>22</v>
      </c>
      <c r="K8" s="303"/>
      <c r="L8" s="317"/>
      <c r="M8" s="320"/>
      <c r="N8" s="319"/>
      <c r="O8" s="310"/>
      <c r="P8" s="310"/>
    </row>
    <row r="9" spans="1:19" ht="18" customHeight="1">
      <c r="B9" s="299"/>
      <c r="C9" s="307" t="s">
        <v>69</v>
      </c>
      <c r="D9" s="313">
        <v>5908.8</v>
      </c>
      <c r="E9" s="308">
        <v>5333.4</v>
      </c>
      <c r="F9" s="309">
        <v>5028.8999999999996</v>
      </c>
      <c r="G9" s="309">
        <v>4508.1000000000004</v>
      </c>
      <c r="H9" s="310"/>
      <c r="I9" s="503"/>
      <c r="J9" s="306">
        <f t="shared" si="0"/>
        <v>23</v>
      </c>
      <c r="K9" s="303"/>
      <c r="L9" s="317"/>
      <c r="M9" s="320"/>
      <c r="N9" s="319"/>
      <c r="O9" s="310"/>
      <c r="P9" s="310"/>
    </row>
    <row r="10" spans="1:19" ht="18" customHeight="1">
      <c r="B10" s="299"/>
      <c r="C10" s="303"/>
      <c r="D10" s="303"/>
      <c r="E10" s="303"/>
      <c r="F10" s="303"/>
      <c r="G10" s="303"/>
      <c r="H10" s="303"/>
      <c r="I10" s="503"/>
      <c r="J10" s="306">
        <f t="shared" si="0"/>
        <v>24</v>
      </c>
      <c r="K10" s="303"/>
      <c r="L10" s="317"/>
      <c r="M10" s="317" t="s">
        <v>198</v>
      </c>
      <c r="N10" s="317"/>
      <c r="O10" s="317"/>
      <c r="P10" s="326">
        <v>8000</v>
      </c>
    </row>
    <row r="11" spans="1:19" ht="18" customHeight="1">
      <c r="B11" s="299"/>
      <c r="C11" s="303"/>
      <c r="D11" s="303"/>
      <c r="E11" s="303"/>
      <c r="F11" s="303"/>
      <c r="G11" s="303"/>
      <c r="H11" s="303"/>
      <c r="I11" s="503"/>
      <c r="J11" s="306">
        <f t="shared" si="0"/>
        <v>25</v>
      </c>
      <c r="K11" s="303"/>
      <c r="L11" s="317"/>
      <c r="M11" s="324" t="s">
        <v>199</v>
      </c>
      <c r="N11" s="317"/>
      <c r="O11" s="310"/>
      <c r="P11" s="310"/>
    </row>
    <row r="12" spans="1:19" ht="18" customHeight="1">
      <c r="C12" s="172" t="s">
        <v>142</v>
      </c>
      <c r="D12" s="172"/>
      <c r="F12" s="303"/>
      <c r="G12" s="303"/>
      <c r="H12" s="303"/>
      <c r="I12" s="503"/>
      <c r="J12" s="306">
        <f t="shared" si="0"/>
        <v>26</v>
      </c>
      <c r="K12" s="303"/>
      <c r="L12" s="317"/>
      <c r="N12" s="317"/>
      <c r="O12" s="310"/>
      <c r="P12" s="310"/>
    </row>
    <row r="13" spans="1:19" ht="26.25" customHeight="1">
      <c r="C13" s="172"/>
      <c r="D13" s="172" t="s">
        <v>143</v>
      </c>
      <c r="F13" s="303"/>
      <c r="G13" s="303"/>
      <c r="H13" s="303"/>
      <c r="I13" s="503"/>
      <c r="J13" s="306">
        <f t="shared" si="0"/>
        <v>27</v>
      </c>
      <c r="K13" s="303"/>
      <c r="L13" s="317"/>
      <c r="M13" s="317"/>
      <c r="N13" s="317"/>
      <c r="O13" s="310"/>
      <c r="P13" s="310"/>
    </row>
    <row r="14" spans="1:19" ht="18" customHeight="1">
      <c r="C14" s="172" t="s">
        <v>144</v>
      </c>
      <c r="D14" s="172"/>
      <c r="F14" s="303"/>
      <c r="G14" s="303"/>
      <c r="H14" s="303"/>
      <c r="I14" s="503"/>
      <c r="J14" s="306">
        <f t="shared" si="0"/>
        <v>28</v>
      </c>
      <c r="K14" s="303"/>
      <c r="L14" s="317"/>
      <c r="M14" s="317"/>
      <c r="N14" s="317"/>
      <c r="O14" s="310"/>
      <c r="P14" s="310"/>
    </row>
    <row r="15" spans="1:19" ht="18" customHeight="1">
      <c r="C15" s="172" t="s">
        <v>145</v>
      </c>
      <c r="D15" s="312">
        <v>557.1</v>
      </c>
      <c r="F15" s="303"/>
      <c r="G15" s="303"/>
      <c r="H15" s="303"/>
      <c r="I15" s="503"/>
      <c r="J15" s="306">
        <f t="shared" si="0"/>
        <v>29</v>
      </c>
      <c r="K15" s="303"/>
      <c r="L15" s="317"/>
      <c r="M15" s="317"/>
      <c r="N15" s="317"/>
      <c r="O15" s="310"/>
      <c r="P15" s="310"/>
    </row>
    <row r="16" spans="1:19" ht="18" customHeight="1">
      <c r="C16" s="172" t="s">
        <v>146</v>
      </c>
      <c r="D16" s="312">
        <v>1636.8</v>
      </c>
      <c r="F16" s="303"/>
      <c r="G16" s="303"/>
      <c r="H16" s="303"/>
      <c r="I16" s="503"/>
      <c r="J16" s="306">
        <f t="shared" si="0"/>
        <v>30</v>
      </c>
      <c r="K16" s="303"/>
      <c r="L16" s="317"/>
      <c r="M16" s="317"/>
      <c r="N16" s="317"/>
      <c r="O16" s="310"/>
      <c r="P16" s="310"/>
    </row>
    <row r="17" spans="3:16" ht="18" customHeight="1">
      <c r="C17" s="172" t="s">
        <v>147</v>
      </c>
      <c r="D17" s="312">
        <v>1737.6</v>
      </c>
      <c r="F17" s="303"/>
      <c r="G17" s="303"/>
      <c r="H17" s="303"/>
      <c r="I17" s="503"/>
      <c r="J17" s="306">
        <f t="shared" si="0"/>
        <v>31</v>
      </c>
      <c r="K17" s="303"/>
      <c r="L17" s="317"/>
      <c r="M17" s="317"/>
      <c r="N17" s="317"/>
      <c r="O17" s="310"/>
      <c r="P17" s="310"/>
    </row>
    <row r="18" spans="3:16" ht="18" customHeight="1">
      <c r="C18" s="172" t="s">
        <v>148</v>
      </c>
      <c r="D18" s="312">
        <v>2412.6</v>
      </c>
      <c r="F18" s="303"/>
      <c r="G18" s="303"/>
      <c r="H18" s="303"/>
      <c r="I18" s="503"/>
      <c r="J18" s="306">
        <f t="shared" si="0"/>
        <v>32</v>
      </c>
      <c r="K18" s="303"/>
      <c r="L18" s="317"/>
      <c r="M18" s="317"/>
      <c r="N18" s="317"/>
      <c r="O18" s="310"/>
      <c r="P18" s="310"/>
    </row>
    <row r="19" spans="3:16" ht="18" customHeight="1">
      <c r="C19" s="172" t="s">
        <v>149</v>
      </c>
      <c r="D19" s="312">
        <v>2985.9</v>
      </c>
      <c r="F19" s="303"/>
      <c r="G19" s="303"/>
      <c r="H19" s="303"/>
      <c r="I19" s="503"/>
      <c r="J19" s="306">
        <f t="shared" si="0"/>
        <v>33</v>
      </c>
      <c r="K19" s="303"/>
      <c r="L19" s="317"/>
      <c r="M19" s="317"/>
      <c r="N19" s="317"/>
      <c r="O19" s="317"/>
      <c r="P19" s="317"/>
    </row>
    <row r="20" spans="3:16" ht="18" customHeight="1">
      <c r="C20" s="172" t="s">
        <v>150</v>
      </c>
      <c r="D20" s="312">
        <v>5908.8</v>
      </c>
      <c r="F20" s="303"/>
      <c r="G20" s="303"/>
      <c r="H20" s="303"/>
      <c r="I20" s="503"/>
      <c r="J20" s="306">
        <f t="shared" si="0"/>
        <v>34</v>
      </c>
      <c r="K20" s="303"/>
      <c r="L20" s="317"/>
      <c r="M20" s="317"/>
      <c r="N20" s="317"/>
      <c r="O20" s="310"/>
      <c r="P20" s="310"/>
    </row>
    <row r="21" spans="3:16" ht="18" customHeight="1">
      <c r="C21" s="172" t="s">
        <v>151</v>
      </c>
      <c r="D21" s="172" t="s">
        <v>152</v>
      </c>
      <c r="G21" s="303"/>
      <c r="H21" s="303"/>
      <c r="I21" s="503"/>
      <c r="J21" s="306">
        <f t="shared" si="0"/>
        <v>35</v>
      </c>
      <c r="K21" s="303"/>
      <c r="L21" s="317"/>
      <c r="M21" s="317"/>
      <c r="N21" s="317"/>
      <c r="O21" s="310"/>
      <c r="P21" s="310"/>
    </row>
    <row r="22" spans="3:16" ht="18" customHeight="1">
      <c r="C22" s="172" t="s">
        <v>153</v>
      </c>
      <c r="D22" s="172" t="s">
        <v>154</v>
      </c>
      <c r="G22" s="303"/>
      <c r="H22" s="303"/>
      <c r="I22" s="503"/>
      <c r="J22" s="306">
        <f t="shared" si="0"/>
        <v>36</v>
      </c>
      <c r="K22" s="303"/>
      <c r="L22" s="317"/>
      <c r="M22" s="317"/>
      <c r="N22" s="317"/>
      <c r="O22" s="310"/>
      <c r="P22" s="310"/>
    </row>
    <row r="23" spans="3:16" ht="18" customHeight="1">
      <c r="C23" s="172" t="s">
        <v>145</v>
      </c>
      <c r="D23" s="172" t="s">
        <v>155</v>
      </c>
      <c r="G23" s="303"/>
      <c r="H23" s="303"/>
      <c r="I23" s="503"/>
      <c r="J23" s="306">
        <f t="shared" si="0"/>
        <v>37</v>
      </c>
      <c r="K23" s="303"/>
      <c r="L23" s="317"/>
      <c r="M23" s="317"/>
      <c r="N23" s="317"/>
      <c r="O23" s="310"/>
      <c r="P23" s="310"/>
    </row>
    <row r="24" spans="3:16" ht="18" customHeight="1">
      <c r="C24" s="172" t="s">
        <v>156</v>
      </c>
      <c r="D24" s="172" t="s">
        <v>157</v>
      </c>
      <c r="G24" s="303"/>
      <c r="H24" s="303"/>
      <c r="I24" s="503"/>
      <c r="J24" s="306">
        <f t="shared" si="0"/>
        <v>38</v>
      </c>
      <c r="K24" s="303"/>
      <c r="L24" s="317"/>
      <c r="M24" s="317"/>
      <c r="N24" s="317"/>
      <c r="O24" s="310"/>
      <c r="P24" s="310"/>
    </row>
    <row r="25" spans="3:16" ht="18" customHeight="1">
      <c r="C25" s="172" t="s">
        <v>158</v>
      </c>
      <c r="D25" s="172" t="s">
        <v>159</v>
      </c>
      <c r="G25" s="303"/>
      <c r="H25" s="303"/>
      <c r="I25" s="503"/>
      <c r="J25" s="306">
        <f t="shared" si="0"/>
        <v>39</v>
      </c>
      <c r="K25" s="303"/>
      <c r="L25" s="317"/>
      <c r="M25" s="317"/>
      <c r="N25" s="317"/>
      <c r="O25" s="310"/>
      <c r="P25" s="310"/>
    </row>
    <row r="26" spans="3:16" ht="18" customHeight="1">
      <c r="C26" s="172" t="s">
        <v>160</v>
      </c>
      <c r="D26" s="172" t="s">
        <v>161</v>
      </c>
      <c r="G26" s="303"/>
      <c r="H26" s="303"/>
      <c r="I26" s="503"/>
      <c r="J26" s="311">
        <f t="shared" si="0"/>
        <v>40</v>
      </c>
      <c r="K26" s="303"/>
      <c r="L26" s="317"/>
      <c r="M26" s="317"/>
      <c r="N26" s="317"/>
      <c r="O26" s="310"/>
      <c r="P26" s="310"/>
    </row>
    <row r="27" spans="3:16">
      <c r="C27" s="172" t="s">
        <v>162</v>
      </c>
      <c r="D27" s="172"/>
      <c r="G27" s="298"/>
      <c r="H27" s="298"/>
      <c r="I27" s="298"/>
      <c r="J27" s="298"/>
      <c r="K27" s="298"/>
      <c r="L27" s="321"/>
      <c r="M27" s="321"/>
      <c r="N27" s="321"/>
      <c r="O27" s="321"/>
      <c r="P27" s="321"/>
    </row>
    <row r="28" spans="3:16">
      <c r="C28" s="172" t="s">
        <v>163</v>
      </c>
      <c r="D28" s="312">
        <v>351.9</v>
      </c>
    </row>
    <row r="29" spans="3:16">
      <c r="C29" s="172" t="s">
        <v>164</v>
      </c>
      <c r="D29" s="312">
        <v>703.2</v>
      </c>
    </row>
    <row r="30" spans="3:16">
      <c r="C30" s="172" t="s">
        <v>165</v>
      </c>
      <c r="D30" s="312">
        <v>984.3</v>
      </c>
    </row>
    <row r="31" spans="3:16">
      <c r="C31" s="172" t="s">
        <v>166</v>
      </c>
      <c r="D31" s="312">
        <v>2488.1999999999998</v>
      </c>
    </row>
    <row r="32" spans="3:16">
      <c r="C32" s="172" t="s">
        <v>167</v>
      </c>
      <c r="D32" s="312">
        <v>4076.7</v>
      </c>
    </row>
    <row r="33" spans="3:4">
      <c r="C33" s="172" t="s">
        <v>168</v>
      </c>
      <c r="D33" s="312">
        <v>5908.8</v>
      </c>
    </row>
    <row r="34" spans="3:4">
      <c r="C34" s="172" t="s">
        <v>169</v>
      </c>
      <c r="D34" s="312">
        <v>562.5</v>
      </c>
    </row>
    <row r="35" spans="3:4">
      <c r="C35" s="172" t="s">
        <v>170</v>
      </c>
      <c r="D35" s="312">
        <v>843.6</v>
      </c>
    </row>
    <row r="36" spans="3:4">
      <c r="C36" s="172" t="s">
        <v>171</v>
      </c>
      <c r="D36" s="172" t="s">
        <v>172</v>
      </c>
    </row>
    <row r="37" spans="3:4">
      <c r="C37" s="172" t="s">
        <v>173</v>
      </c>
      <c r="D37" s="172"/>
    </row>
    <row r="38" spans="3:4">
      <c r="C38" s="172" t="s">
        <v>174</v>
      </c>
      <c r="D38" s="312">
        <v>6713.7</v>
      </c>
    </row>
    <row r="39" spans="3:4">
      <c r="C39" s="172" t="s">
        <v>175</v>
      </c>
      <c r="D39" s="172"/>
    </row>
    <row r="40" spans="3:4">
      <c r="C40" s="172" t="s">
        <v>176</v>
      </c>
      <c r="D40" s="312">
        <v>253.5</v>
      </c>
    </row>
    <row r="41" spans="3:4">
      <c r="C41" s="172" t="s">
        <v>177</v>
      </c>
      <c r="D41" s="312">
        <v>506.4</v>
      </c>
    </row>
    <row r="42" spans="3:4">
      <c r="C42" s="172" t="s">
        <v>178</v>
      </c>
      <c r="D42" s="312">
        <v>759.6</v>
      </c>
    </row>
    <row r="43" spans="3:4">
      <c r="C43" s="172" t="s">
        <v>179</v>
      </c>
      <c r="D43" s="312">
        <v>1012.2</v>
      </c>
    </row>
    <row r="44" spans="3:4">
      <c r="C44" s="172" t="s">
        <v>180</v>
      </c>
      <c r="D44" s="312">
        <v>1265.7</v>
      </c>
    </row>
    <row r="45" spans="3:4">
      <c r="C45" s="172" t="s">
        <v>181</v>
      </c>
      <c r="D45" s="312">
        <v>2024.4</v>
      </c>
    </row>
    <row r="46" spans="3:4">
      <c r="C46" s="172" t="s">
        <v>182</v>
      </c>
      <c r="D46" s="172"/>
    </row>
    <row r="47" spans="3:4">
      <c r="C47" s="172" t="s">
        <v>183</v>
      </c>
      <c r="D47" s="312">
        <v>3243.9</v>
      </c>
    </row>
    <row r="48" spans="3:4">
      <c r="C48" s="172" t="s">
        <v>184</v>
      </c>
      <c r="D48" s="312">
        <v>4800</v>
      </c>
    </row>
    <row r="49" spans="3:4">
      <c r="C49" s="172" t="s">
        <v>185</v>
      </c>
      <c r="D49" s="312">
        <v>6713.7</v>
      </c>
    </row>
    <row r="50" spans="3:4">
      <c r="C50" s="172" t="s">
        <v>186</v>
      </c>
      <c r="D50" s="172"/>
    </row>
    <row r="51" spans="3:4">
      <c r="C51" s="172" t="s">
        <v>187</v>
      </c>
      <c r="D51" s="312">
        <v>557.1</v>
      </c>
    </row>
    <row r="52" spans="3:4">
      <c r="C52" s="172" t="s">
        <v>188</v>
      </c>
      <c r="D52" s="312">
        <v>1636.8</v>
      </c>
    </row>
    <row r="53" spans="3:4">
      <c r="C53" s="172" t="s">
        <v>189</v>
      </c>
      <c r="D53" s="312">
        <v>2412.6</v>
      </c>
    </row>
    <row r="54" spans="3:4">
      <c r="C54" s="172" t="s">
        <v>190</v>
      </c>
      <c r="D54" s="312">
        <v>5908.8</v>
      </c>
    </row>
    <row r="55" spans="3:4">
      <c r="C55" s="172"/>
      <c r="D55" s="172"/>
    </row>
    <row r="56" spans="3:4">
      <c r="C56" s="172" t="s">
        <v>191</v>
      </c>
      <c r="D56" s="172"/>
    </row>
    <row r="57" spans="3:4">
      <c r="C57" s="172" t="s">
        <v>192</v>
      </c>
      <c r="D57" s="172"/>
    </row>
    <row r="58" spans="3:4">
      <c r="C58" s="172" t="s">
        <v>193</v>
      </c>
      <c r="D58" s="172"/>
    </row>
    <row r="59" spans="3:4">
      <c r="C59" s="172" t="s">
        <v>194</v>
      </c>
      <c r="D59" s="172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5-STB</vt:lpstr>
      <vt:lpstr>6-STE</vt:lpstr>
      <vt:lpstr>7-TRAN</vt:lpstr>
      <vt:lpstr>8-DIP-DIE</vt:lpstr>
      <vt:lpstr>CONSOLIDADA</vt:lpstr>
      <vt:lpstr>DADOS</vt:lpstr>
      <vt:lpstr>DADOS!_3162</vt:lpstr>
      <vt:lpstr>'5-STB'!Area_de_impressao</vt:lpstr>
      <vt:lpstr>'6-STE'!Area_de_impressao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2011-03-29T18:53:24Z</cp:lastPrinted>
  <dcterms:created xsi:type="dcterms:W3CDTF">2004-06-09T18:15:42Z</dcterms:created>
  <dcterms:modified xsi:type="dcterms:W3CDTF">2015-04-27T17:39:46Z</dcterms:modified>
  <cp:category>Planilha do Microsoft Excel</cp:category>
</cp:coreProperties>
</file>