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codeName="EstaPasta_de_trabalho"/>
  <mc:AlternateContent xmlns:mc="http://schemas.openxmlformats.org/markup-compatibility/2006">
    <mc:Choice Requires="x15">
      <x15ac:absPath xmlns:x15ac="http://schemas.microsoft.com/office/spreadsheetml/2010/11/ac" url="G:\GAIC\FORMULÁRIOS\2015\1 MAIO\CONVENIOS\CARLOS PIAN\"/>
    </mc:Choice>
  </mc:AlternateContent>
  <bookViews>
    <workbookView xWindow="0" yWindow="0" windowWidth="11835" windowHeight="11400" tabRatio="893"/>
  </bookViews>
  <sheets>
    <sheet name="5-STB" sheetId="6" r:id="rId1"/>
    <sheet name="7-TRAN" sheetId="8" r:id="rId2"/>
    <sheet name="8-DIP-DIE" sheetId="9" r:id="rId3"/>
    <sheet name="CONSOLIDADA" sheetId="13" r:id="rId4"/>
    <sheet name="DADOS" sheetId="19" state="hidden" r:id="rId5"/>
  </sheets>
  <externalReferences>
    <externalReference r:id="rId6"/>
  </externalReferences>
  <definedNames>
    <definedName name="_3162" localSheetId="4">DADOS!$C$12:$D$59</definedName>
    <definedName name="_xlnm.Print_Area" localSheetId="0">'5-STB'!$B$2:$P$112</definedName>
    <definedName name="_xlnm.Print_Area" localSheetId="1">'7-TRAN'!$B$2:$Q$111</definedName>
    <definedName name="_xlnm.Print_Area" localSheetId="2">'8-DIP-DIE'!$B$2:$Q$106</definedName>
    <definedName name="_xlnm.Print_Area" localSheetId="3">CONSOLIDADA!$A$1:$J$17</definedName>
  </definedNames>
  <calcPr calcId="152511"/>
</workbook>
</file>

<file path=xl/calcChain.xml><?xml version="1.0" encoding="utf-8"?>
<calcChain xmlns="http://schemas.openxmlformats.org/spreadsheetml/2006/main">
  <c r="B106" i="9" l="1"/>
  <c r="B61" i="8"/>
  <c r="B17" i="13"/>
  <c r="G10" i="13" l="1"/>
  <c r="J26" i="19" l="1"/>
  <c r="J25" i="19"/>
  <c r="J24" i="19"/>
  <c r="J23" i="19"/>
  <c r="J22" i="19"/>
  <c r="J21" i="19"/>
  <c r="J20" i="19"/>
  <c r="J19" i="19"/>
  <c r="J18" i="19"/>
  <c r="J17" i="19"/>
  <c r="J16" i="19"/>
  <c r="J15" i="19"/>
  <c r="J14" i="19"/>
  <c r="J13" i="19"/>
  <c r="J12" i="19"/>
  <c r="J11" i="19"/>
  <c r="J10" i="19"/>
  <c r="J9" i="19"/>
  <c r="J8" i="19"/>
  <c r="J7" i="19"/>
  <c r="J6" i="19"/>
  <c r="J5" i="19"/>
  <c r="J4" i="19"/>
  <c r="J3" i="19"/>
  <c r="D12" i="13"/>
  <c r="O9" i="13"/>
  <c r="J9" i="13"/>
  <c r="G9" i="13"/>
  <c r="O8" i="13"/>
  <c r="K8" i="13"/>
  <c r="J8" i="13"/>
  <c r="G8" i="13"/>
  <c r="O7" i="13"/>
  <c r="K7" i="13"/>
  <c r="J7" i="13"/>
  <c r="G7" i="13"/>
  <c r="L4" i="13"/>
  <c r="J3" i="13"/>
  <c r="B194" i="9"/>
  <c r="IF189" i="9"/>
  <c r="IE189" i="9"/>
  <c r="O189" i="9"/>
  <c r="IF188" i="9"/>
  <c r="IE188" i="9"/>
  <c r="O188" i="9"/>
  <c r="P103" i="9"/>
  <c r="O103" i="9"/>
  <c r="P102" i="9"/>
  <c r="O102" i="9"/>
  <c r="P101" i="9"/>
  <c r="O101" i="9"/>
  <c r="P100" i="9"/>
  <c r="O100" i="9"/>
  <c r="P99" i="9"/>
  <c r="O99" i="9"/>
  <c r="P98" i="9"/>
  <c r="O98" i="9"/>
  <c r="P97" i="9"/>
  <c r="O97" i="9"/>
  <c r="P96" i="9"/>
  <c r="O96" i="9"/>
  <c r="P95" i="9"/>
  <c r="O95" i="9"/>
  <c r="P94" i="9"/>
  <c r="O94" i="9"/>
  <c r="P93" i="9"/>
  <c r="O93" i="9"/>
  <c r="P92" i="9"/>
  <c r="O92" i="9"/>
  <c r="P91" i="9"/>
  <c r="O91" i="9"/>
  <c r="P90" i="9"/>
  <c r="O90" i="9"/>
  <c r="P89" i="9"/>
  <c r="O89" i="9"/>
  <c r="P88" i="9"/>
  <c r="O88" i="9"/>
  <c r="P87" i="9"/>
  <c r="O87" i="9"/>
  <c r="P86" i="9"/>
  <c r="O86" i="9"/>
  <c r="P85" i="9"/>
  <c r="O85" i="9"/>
  <c r="P84" i="9"/>
  <c r="O84" i="9"/>
  <c r="P83" i="9"/>
  <c r="O83" i="9"/>
  <c r="P82" i="9"/>
  <c r="O82" i="9"/>
  <c r="P81" i="9"/>
  <c r="O81" i="9"/>
  <c r="P80" i="9"/>
  <c r="O80" i="9"/>
  <c r="P79" i="9"/>
  <c r="O79" i="9"/>
  <c r="P78" i="9"/>
  <c r="O78" i="9"/>
  <c r="P77" i="9"/>
  <c r="O77" i="9"/>
  <c r="P76" i="9"/>
  <c r="O76" i="9"/>
  <c r="P75" i="9"/>
  <c r="O75" i="9"/>
  <c r="P74" i="9"/>
  <c r="O74" i="9"/>
  <c r="P73" i="9"/>
  <c r="O73" i="9"/>
  <c r="P72" i="9"/>
  <c r="O72" i="9"/>
  <c r="P71" i="9"/>
  <c r="O71" i="9"/>
  <c r="P70" i="9"/>
  <c r="O70" i="9"/>
  <c r="P69" i="9"/>
  <c r="O69" i="9"/>
  <c r="P68" i="9"/>
  <c r="O68" i="9"/>
  <c r="P67" i="9"/>
  <c r="O67" i="9"/>
  <c r="P66" i="9"/>
  <c r="O66" i="9"/>
  <c r="P65" i="9"/>
  <c r="O65" i="9"/>
  <c r="P64" i="9"/>
  <c r="O64" i="9"/>
  <c r="P63" i="9"/>
  <c r="O63" i="9"/>
  <c r="B61" i="9"/>
  <c r="B60" i="9"/>
  <c r="P57" i="9"/>
  <c r="O57" i="9"/>
  <c r="P56" i="9"/>
  <c r="O56" i="9"/>
  <c r="P55" i="9"/>
  <c r="O55" i="9"/>
  <c r="P54" i="9"/>
  <c r="O54" i="9"/>
  <c r="P53" i="9"/>
  <c r="O53" i="9"/>
  <c r="P52" i="9"/>
  <c r="O52" i="9"/>
  <c r="P51" i="9"/>
  <c r="O51" i="9"/>
  <c r="P50" i="9"/>
  <c r="O50" i="9"/>
  <c r="P49" i="9"/>
  <c r="O49" i="9"/>
  <c r="P48" i="9"/>
  <c r="O48" i="9"/>
  <c r="P47" i="9"/>
  <c r="O47" i="9"/>
  <c r="P46" i="9"/>
  <c r="O46" i="9"/>
  <c r="P45" i="9"/>
  <c r="O45" i="9"/>
  <c r="P44" i="9"/>
  <c r="O44" i="9"/>
  <c r="P43" i="9"/>
  <c r="O43" i="9"/>
  <c r="P42" i="9"/>
  <c r="O42" i="9"/>
  <c r="P41" i="9"/>
  <c r="O41" i="9"/>
  <c r="P40" i="9"/>
  <c r="O40" i="9"/>
  <c r="P39" i="9"/>
  <c r="O39" i="9"/>
  <c r="P38" i="9"/>
  <c r="O38" i="9"/>
  <c r="P37" i="9"/>
  <c r="O37" i="9"/>
  <c r="P36" i="9"/>
  <c r="O36" i="9"/>
  <c r="P35" i="9"/>
  <c r="O35" i="9"/>
  <c r="P34" i="9"/>
  <c r="O34" i="9"/>
  <c r="P33" i="9"/>
  <c r="O33" i="9"/>
  <c r="P32" i="9"/>
  <c r="O32" i="9"/>
  <c r="P31" i="9"/>
  <c r="O31" i="9"/>
  <c r="P30" i="9"/>
  <c r="O30" i="9"/>
  <c r="P29" i="9"/>
  <c r="O29" i="9"/>
  <c r="P28" i="9"/>
  <c r="O28" i="9"/>
  <c r="P27" i="9"/>
  <c r="O27" i="9"/>
  <c r="P26" i="9"/>
  <c r="O26" i="9"/>
  <c r="P25" i="9"/>
  <c r="O25" i="9"/>
  <c r="P24" i="9"/>
  <c r="O24" i="9"/>
  <c r="P23" i="9"/>
  <c r="O23" i="9"/>
  <c r="P22" i="9"/>
  <c r="O22" i="9"/>
  <c r="P21" i="9"/>
  <c r="O21" i="9"/>
  <c r="P20" i="9"/>
  <c r="O20" i="9"/>
  <c r="P19" i="9"/>
  <c r="O19" i="9"/>
  <c r="P18" i="9"/>
  <c r="O18" i="9"/>
  <c r="P17" i="9"/>
  <c r="O17" i="9"/>
  <c r="P16" i="9"/>
  <c r="O16" i="9"/>
  <c r="P15" i="9"/>
  <c r="O15" i="9"/>
  <c r="K12" i="9"/>
  <c r="D12" i="9"/>
  <c r="IH193" i="8"/>
  <c r="P193" i="8"/>
  <c r="II192" i="8"/>
  <c r="IH192" i="8"/>
  <c r="P192" i="8"/>
  <c r="II191" i="8"/>
  <c r="IH191" i="8"/>
  <c r="P191" i="8"/>
  <c r="II190" i="8"/>
  <c r="IH190" i="8"/>
  <c r="P190" i="8"/>
  <c r="II189" i="8"/>
  <c r="IH189" i="8"/>
  <c r="P189" i="8"/>
  <c r="B111" i="8"/>
  <c r="B196" i="8" s="1"/>
  <c r="P108" i="8"/>
  <c r="P107" i="8"/>
  <c r="P106" i="8"/>
  <c r="P105" i="8"/>
  <c r="P104" i="8"/>
  <c r="P103" i="8"/>
  <c r="P102" i="8"/>
  <c r="P101" i="8"/>
  <c r="P100" i="8"/>
  <c r="P99" i="8"/>
  <c r="P98" i="8"/>
  <c r="P97" i="8"/>
  <c r="P96" i="8"/>
  <c r="P95" i="8"/>
  <c r="P94" i="8"/>
  <c r="P93" i="8"/>
  <c r="P92" i="8"/>
  <c r="P91" i="8"/>
  <c r="P90" i="8"/>
  <c r="P89" i="8"/>
  <c r="P88" i="8"/>
  <c r="P87" i="8"/>
  <c r="P86" i="8"/>
  <c r="P85" i="8"/>
  <c r="P84" i="8"/>
  <c r="P83" i="8"/>
  <c r="P82" i="8"/>
  <c r="P81" i="8"/>
  <c r="P80" i="8"/>
  <c r="P79" i="8"/>
  <c r="P78" i="8"/>
  <c r="P77" i="8"/>
  <c r="P76" i="8"/>
  <c r="P75" i="8"/>
  <c r="P74" i="8"/>
  <c r="P73" i="8"/>
  <c r="P72" i="8"/>
  <c r="P71" i="8"/>
  <c r="P70" i="8"/>
  <c r="P69" i="8"/>
  <c r="P68" i="8"/>
  <c r="P67" i="8"/>
  <c r="P66" i="8"/>
  <c r="P65" i="8"/>
  <c r="B63" i="8"/>
  <c r="P58" i="8"/>
  <c r="P57" i="8"/>
  <c r="P56" i="8"/>
  <c r="P55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D13" i="8"/>
  <c r="O195" i="6"/>
  <c r="O194" i="6"/>
  <c r="O193" i="6"/>
  <c r="O192" i="6"/>
  <c r="B112" i="6"/>
  <c r="B204" i="6" s="1"/>
  <c r="O109" i="6"/>
  <c r="O108" i="6"/>
  <c r="O107" i="6"/>
  <c r="O106" i="6"/>
  <c r="O105" i="6"/>
  <c r="O104" i="6"/>
  <c r="O103" i="6"/>
  <c r="O102" i="6"/>
  <c r="O101" i="6"/>
  <c r="O100" i="6"/>
  <c r="O99" i="6"/>
  <c r="O98" i="6"/>
  <c r="O97" i="6"/>
  <c r="O96" i="6"/>
  <c r="O95" i="6"/>
  <c r="O94" i="6"/>
  <c r="O93" i="6"/>
  <c r="O92" i="6"/>
  <c r="O91" i="6"/>
  <c r="O90" i="6"/>
  <c r="O89" i="6"/>
  <c r="O88" i="6"/>
  <c r="O87" i="6"/>
  <c r="O86" i="6"/>
  <c r="O85" i="6"/>
  <c r="O84" i="6"/>
  <c r="O83" i="6"/>
  <c r="O82" i="6"/>
  <c r="O81" i="6"/>
  <c r="O80" i="6"/>
  <c r="O79" i="6"/>
  <c r="O78" i="6"/>
  <c r="O77" i="6"/>
  <c r="O76" i="6"/>
  <c r="O75" i="6"/>
  <c r="O74" i="6"/>
  <c r="O73" i="6"/>
  <c r="O72" i="6"/>
  <c r="O71" i="6"/>
  <c r="O70" i="6"/>
  <c r="O69" i="6"/>
  <c r="O68" i="6"/>
  <c r="O67" i="6"/>
  <c r="O66" i="6"/>
  <c r="O65" i="6"/>
  <c r="B62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D12" i="6"/>
</calcChain>
</file>

<file path=xl/connections.xml><?xml version="1.0" encoding="utf-8"?>
<connections xmlns="http://schemas.openxmlformats.org/spreadsheetml/2006/main">
  <connection id="1" name="Conexão" type="4" refreshedVersion="4" deleted="1" background="1" saveData="1">
    <webPr sourceData="1" parsePre="1" consecutive="1" xl2000="1" htmlTables="1"/>
  </connection>
</connections>
</file>

<file path=xl/sharedStrings.xml><?xml version="1.0" encoding="utf-8"?>
<sst xmlns="http://schemas.openxmlformats.org/spreadsheetml/2006/main" count="255" uniqueCount="175">
  <si>
    <t xml:space="preserve">PROCESSO: </t>
  </si>
  <si>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</si>
  <si>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</si>
  <si>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</si>
  <si>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</si>
  <si>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</si>
  <si>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</si>
  <si>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</si>
  <si>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</si>
  <si>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>Item</t>
  </si>
  <si>
    <t xml:space="preserve"> </t>
  </si>
  <si>
    <t xml:space="preserve"> OBSERVAÇÕES:</t>
  </si>
  <si>
    <t xml:space="preserve"> OBSERVAÇÕES: </t>
  </si>
  <si>
    <t>SERVIÇOS DE TERCEIROS NO BRASIL (STB)</t>
  </si>
  <si>
    <t>Quant.</t>
  </si>
  <si>
    <t>- JUSTIFIQUE EM ANEXO A UTILIDADE DOS SERVIÇOS SOLICITADOS PARA O DESENVOLVIMENTO DO PROJETO DE PESQUISA</t>
  </si>
  <si>
    <t>FORMULÁRIO 5 - INSTRUÇÕES PARA PREENCHIMENTO – LEIA ATENTAMENTE AS INSTRUÇÕES ABAIXO.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</si>
  <si>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</si>
  <si>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</si>
  <si>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</si>
  <si>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Conserto do evaporador, a ser realizado pela empresa .......</t>
  </si>
  <si>
    <t/>
  </si>
  <si>
    <t>DESPESAS DE TRANSPORTE (DET)</t>
  </si>
  <si>
    <t>- JUSTIFIQUE EM ANEXO A UTILIDADE DE CADA ITEM SOLICITADO PARA O DESENVOLVIMENTO DO PROJETO DE PESQUISA</t>
  </si>
  <si>
    <t>FORMULÁRIO 7 - INSTRUÇÕES PARA PREENCHIMENTO – LEIA ATENTAMENTE AS INSTRUÇÕES ABAIXO.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</si>
  <si>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</si>
  <si>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</si>
  <si>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</si>
  <si>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</si>
  <si>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</si>
  <si>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</si>
  <si>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</si>
  <si>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</si>
  <si>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</si>
  <si>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</si>
  <si>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</si>
  <si>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</si>
  <si>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</si>
  <si>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</si>
  <si>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</si>
  <si>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</si>
  <si>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</si>
  <si>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</si>
  <si>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</si>
  <si>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TT-III</t>
  </si>
  <si>
    <t>TT-I</t>
  </si>
  <si>
    <t>TT-IV</t>
  </si>
  <si>
    <t>TT-IV-A</t>
  </si>
  <si>
    <t>TT-V</t>
  </si>
  <si>
    <t>PLANILHA DE TOTALIZAÇÃO DOS RECURSOS SOLICITADOS À FAPESP</t>
  </si>
  <si>
    <t>IMPRESSÃO OBRIGATÓRIA</t>
  </si>
  <si>
    <t>Importado</t>
  </si>
  <si>
    <t xml:space="preserve"> Nacional</t>
  </si>
  <si>
    <t>TOTAL:</t>
  </si>
  <si>
    <t>Ensaios em campo e em casas de vegetação para obtenção das sementes a serem realizadas pelo instituto.</t>
  </si>
  <si>
    <t>Horas de uso da microssonda do Instituto ..........</t>
  </si>
  <si>
    <t xml:space="preserve">                               NÃO SERÃO ACEITOS FORMULÁRIOS PREENCHIDOS EM DESACORDO COM ESTA INSTRUÇÃO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</si>
  <si>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</si>
  <si>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</si>
  <si>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NOME DO INTERESSADO:</t>
  </si>
  <si>
    <t>TT-II</t>
  </si>
  <si>
    <t>SERVIÇOS DE TERCEIROS</t>
  </si>
  <si>
    <t>DESPESAS DE TRANSPORTE</t>
  </si>
  <si>
    <t>FORMULÁRIO 8- DESPESAS COM DIÁRIAS NO PAÍS E NO EXTERIOR</t>
  </si>
  <si>
    <t>total DIP</t>
  </si>
  <si>
    <t>TOTAL DIE:</t>
  </si>
  <si>
    <t>total DIE</t>
  </si>
  <si>
    <t>DIP</t>
  </si>
  <si>
    <t>DIE</t>
  </si>
  <si>
    <t>Pesquisa de campo a ser realizada por ......, em New York City</t>
  </si>
  <si>
    <t xml:space="preserve"> INSTRUÇÕES PARA PREENCHIMENTO – LEIA ATENTAMENTE AS INSTRUÇÕES ABAIXO.</t>
  </si>
  <si>
    <t>DESPESAS COM DIÁRIAS NO PAÍS E NO EXTERIOR</t>
  </si>
  <si>
    <t>item de despesa</t>
  </si>
  <si>
    <t>TOTAL DIP: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</si>
  <si>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</si>
  <si>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</si>
  <si>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</si>
  <si>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</si>
  <si>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</si>
  <si>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</si>
  <si>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</si>
  <si>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</si>
  <si>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</si>
  <si>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</si>
  <si>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</si>
  <si>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</si>
  <si>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</si>
  <si>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</si>
  <si>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</si>
  <si>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t>5- SERVIÇOS DE TERCEIROS NO BRASIL</t>
  </si>
  <si>
    <t>7- DESPESAS DE TRANSPORTE</t>
  </si>
  <si>
    <t>8- DESPESAS COM DIÁRIAS NO PAÍS E NO EXTERIOR</t>
  </si>
  <si>
    <t xml:space="preserve">   serviços administrativos ou contratos para manutenção de equipamentos.</t>
  </si>
  <si>
    <t xml:space="preserve"> - Somente são analisadas solicitações de recursos para serviços especializados e de curta duração. Não incluir salários de qualquer natureza, bolsas no País ou no exterior,</t>
  </si>
  <si>
    <r>
      <t xml:space="preserve">- Coluna </t>
    </r>
    <r>
      <rPr>
        <b/>
        <sz val="10"/>
        <rFont val="Tahoma"/>
        <family val="2"/>
      </rPr>
      <t>(total DIP)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</si>
  <si>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r>
      <t>- Coluna (total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</si>
  <si>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 xml:space="preserve">(FAPESP) - </t>
    </r>
    <r>
      <rPr>
        <sz val="10"/>
        <rFont val="Tahoma"/>
        <family val="2"/>
      </rPr>
      <t xml:space="preserve">para uso exclusivo da FAPESP.  </t>
    </r>
  </si>
  <si>
    <t>BOLSAS</t>
  </si>
  <si>
    <t>A PARTIR</t>
  </si>
  <si>
    <t xml:space="preserve">ATÉ </t>
  </si>
  <si>
    <t>HORAS SEMANAIS - BOLSAS TT</t>
  </si>
  <si>
    <t>ATÉ</t>
  </si>
  <si>
    <t>Tabela de Valores de Bolsas no País</t>
  </si>
  <si>
    <t>Valores vigentes a partir de 1º/4/2013</t>
  </si>
  <si>
    <t>Bolsas regulares FAPESP</t>
  </si>
  <si>
    <t>Iniciação Científica/Tecnológica (IC)</t>
  </si>
  <si>
    <t>Mestrado 1 (MS 1) e Doutorado Direto 1 (DD 1)</t>
  </si>
  <si>
    <t>Mestrado 2 (MS 2) e Doutorado Direto 2 (DD 2)</t>
  </si>
  <si>
    <t>Doutorado 1 (DR 1) e Doutorado Direto 3 (DD 3)</t>
  </si>
  <si>
    <t>Doutorado 2 (DR 2) e Doutorado Direto 4 (DD 4)</t>
  </si>
  <si>
    <t>Pós-Doutorado (PD-BR)</t>
  </si>
  <si>
    <t>Bolsa Estágio de Pesquisa no Exterior (BEPE)</t>
  </si>
  <si>
    <t>Início em 30/09/2011</t>
  </si>
  <si>
    <t>Nível</t>
  </si>
  <si>
    <t>Valor da manutenção no exterior (por mês)</t>
  </si>
  <si>
    <t>US$ 1.100,00</t>
  </si>
  <si>
    <t>Mestrado (MS)</t>
  </si>
  <si>
    <t>US$ 1.300,00</t>
  </si>
  <si>
    <t>Doutorado Direto/Doutorado (DD/DR)</t>
  </si>
  <si>
    <t>US$ 1.600,00</t>
  </si>
  <si>
    <t>Pós Doutorado (PD)</t>
  </si>
  <si>
    <t>US$ 2.800,00 + valor equivalente à mensalidade da bolsa no país</t>
  </si>
  <si>
    <t>Capacitação de recursos humanos de apoio à pesquisa</t>
  </si>
  <si>
    <t>Treinamento Técnico 1 (TT 1)</t>
  </si>
  <si>
    <t>Treinamento Técnico 2 (TT 2)</t>
  </si>
  <si>
    <t>Treinamento Técnico 3 (TT 3)</t>
  </si>
  <si>
    <t>Treinamento Técnico 4 (TT 4)</t>
  </si>
  <si>
    <t>Treinamento Técnico 4A (TT 4A)</t>
  </si>
  <si>
    <t>Treinamento Técnico 5 (TT 5)</t>
  </si>
  <si>
    <t>Participação em Cursos e Estágios 2 (PC 2)</t>
  </si>
  <si>
    <t>Participação em Cursos e Estágios 3 (PC 3)</t>
  </si>
  <si>
    <t>Participação em Cursos e Estágios 4 (exterior) (PC 4)</t>
  </si>
  <si>
    <t>US$ 1.200,00</t>
  </si>
  <si>
    <t>Jovem Pesquisador em Centro Emergente</t>
  </si>
  <si>
    <t>JP</t>
  </si>
  <si>
    <t>Aperfeiçoamento pedagógico (Ensino Público)</t>
  </si>
  <si>
    <t>EP 1</t>
  </si>
  <si>
    <t>EP 2</t>
  </si>
  <si>
    <t>EP 3</t>
  </si>
  <si>
    <t>EP 4</t>
  </si>
  <si>
    <t>EP 5</t>
  </si>
  <si>
    <t>EP 6</t>
  </si>
  <si>
    <t>Programa Pequenas Empresas</t>
  </si>
  <si>
    <t>PE 1</t>
  </si>
  <si>
    <t>PE 2</t>
  </si>
  <si>
    <t>PE 3</t>
  </si>
  <si>
    <t>Programa Jornalismo Científico</t>
  </si>
  <si>
    <t>JC 1</t>
  </si>
  <si>
    <t>JC 2</t>
  </si>
  <si>
    <t>JC 3</t>
  </si>
  <si>
    <t>JC 4</t>
  </si>
  <si>
    <t>Versão para impressão Enviar por e-mail Compartilhar: URL: fapesp.br/3162</t>
  </si>
  <si>
    <t xml:space="preserve">  FAPESP</t>
  </si>
  <si>
    <t>R. Pio XI, 1500 - Alto da Lapa - CEP 05468-901 São Paulo/SP - Brasil</t>
  </si>
  <si>
    <t>Tel: (+55) 11 3838-4000 Fax: (+55) 3645-2421</t>
  </si>
  <si>
    <t xml:space="preserve">http://www.fapesp.br/58#5.3.2 </t>
  </si>
  <si>
    <t>5.3.2) Parcela para Custos de Infraestrutura Direta do Projeto (volta ao índice)</t>
  </si>
  <si>
    <t>A Parcela para Custos de Infraestrutura Direta do Projeto equivale a 15% do valor da concessão total inicial do projeto. Sua utilização deve ser dedicada a itens de infraestrutura diretamente ligados ao Projeto de Pesquisa e executada sob a responsabilidade do Pesquisador outorgado.</t>
  </si>
  <si>
    <t>BENEFICIOS COMPLEMENTATES</t>
  </si>
  <si>
    <t xml:space="preserve">http://fapesp.br/7639 </t>
  </si>
  <si>
    <t>GOOD LUCK</t>
  </si>
  <si>
    <t>"MODALIDADE: "&amp;'1-MPN'!B7</t>
  </si>
  <si>
    <t xml:space="preserve">ITENS SOLICITADOS                                                 </t>
  </si>
  <si>
    <t>RT NACIONAL</t>
  </si>
  <si>
    <t>RT IMPORTADO</t>
  </si>
  <si>
    <t>BC</t>
  </si>
  <si>
    <t>TOTAL GERAL</t>
  </si>
  <si>
    <t>TEMATICO/JP</t>
  </si>
  <si>
    <r>
      <t>TABELA INFORMATIVA PARA OS CÁLCULOS (</t>
    </r>
    <r>
      <rPr>
        <b/>
        <u/>
        <sz val="16"/>
        <color rgb="FF0000CC"/>
        <rFont val="Arial"/>
        <family val="2"/>
      </rPr>
      <t>www.fapesp.br/rt</t>
    </r>
    <r>
      <rPr>
        <b/>
        <sz val="20"/>
        <rFont val="Arial"/>
        <family val="2"/>
      </rPr>
      <t xml:space="preserve">) </t>
    </r>
  </si>
  <si>
    <t>Reserva Técnica para infraestrutura Direta do Projeto</t>
  </si>
  <si>
    <t>MODALIDADE</t>
  </si>
  <si>
    <t>Reserva Técnica para Infraestrutura Institucional de Pesquisa</t>
  </si>
  <si>
    <t>Valor</t>
  </si>
  <si>
    <t>Desembolso</t>
  </si>
  <si>
    <t>FAPESP, MAIO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</si>
</sst>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R$&quot;\ #,##0.00;[Red]\-&quot;R$&quot;\ #,##0.00"/>
    <numFmt numFmtId="164" formatCode="&quot;R$ &quot;#,##0.00_);\(&quot;R$ &quot;#,##0.00\)"/>
    <numFmt numFmtId="165" formatCode="&quot;R$ &quot;#,##0.00_);[Red]\(&quot;R$ &quot;#,##0.00\)"/>
    <numFmt numFmtId="166" formatCode="_(&quot;R$ &quot;* #,##0.00_);_(&quot;R$ &quot;* \(#,##0.00\);_(&quot;R$ &quot;* &quot;-&quot;??_);_(@_)"/>
    <numFmt numFmtId="167" formatCode="_(* #,##0.00_);_(* \(#,##0.00\);_(* &quot;-&quot;??_);_(@_)"/>
    <numFmt numFmtId="168" formatCode="[$US$]\ #,##0.00"/>
    <numFmt numFmtId="169" formatCode="&quot;US$&quot;\ #,##0.00"/>
    <numFmt numFmtId="170" formatCode="[$USD]\ #,##0.00"/>
    <numFmt numFmtId="171" formatCode="_([$USD]\ * #,##0.00_);_([$USD]\ * \(#,##0.00\);_([$USD]\ * &quot;-&quot;??_);_(@_)"/>
  </numFmts>
  <fonts count="49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0"/>
      <color indexed="9"/>
      <name val="Arial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8"/>
      <name val="Tahoma"/>
      <family val="2"/>
    </font>
    <font>
      <sz val="14"/>
      <name val="Tahoma"/>
      <family val="2"/>
    </font>
    <font>
      <b/>
      <sz val="9"/>
      <color indexed="10"/>
      <name val="Tahoma"/>
      <family val="2"/>
    </font>
    <font>
      <b/>
      <sz val="9"/>
      <name val="Tahoma"/>
      <family val="2"/>
    </font>
    <font>
      <b/>
      <sz val="14"/>
      <name val="Tahoma"/>
      <family val="2"/>
    </font>
    <font>
      <sz val="11"/>
      <color indexed="10"/>
      <name val="Arial"/>
      <family val="2"/>
    </font>
    <font>
      <b/>
      <sz val="10"/>
      <color indexed="9"/>
      <name val="Arial"/>
      <family val="2"/>
    </font>
    <font>
      <b/>
      <sz val="12"/>
      <color indexed="10"/>
      <name val="Tahoma"/>
      <family val="2"/>
    </font>
    <font>
      <sz val="10"/>
      <name val="CG Times"/>
      <family val="1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sz val="11"/>
      <color indexed="12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3"/>
      <name val="Tahoma"/>
      <family val="2"/>
    </font>
    <font>
      <sz val="10"/>
      <color rgb="FFFFFF00"/>
      <name val="Arial"/>
      <family val="2"/>
    </font>
    <font>
      <sz val="11"/>
      <color rgb="FF0000FF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rgb="FF0000CC"/>
      <name val="Arial"/>
      <family val="2"/>
    </font>
    <font>
      <sz val="16"/>
      <color rgb="FFFFFF00"/>
      <name val="Franklin Gothic Medium"/>
      <family val="2"/>
    </font>
    <font>
      <sz val="11"/>
      <color rgb="FFFFFF00"/>
      <name val="Franklin Gothic Medium"/>
      <family val="2"/>
    </font>
    <font>
      <b/>
      <sz val="12"/>
      <color rgb="FF0000CC"/>
      <name val="Arial"/>
      <family val="2"/>
    </font>
    <font>
      <sz val="12"/>
      <color rgb="FFFFFF00"/>
      <name val="Franklin Gothic Medium"/>
      <family val="2"/>
    </font>
    <font>
      <b/>
      <sz val="9"/>
      <color theme="1"/>
      <name val="Arial"/>
      <family val="2"/>
    </font>
    <font>
      <b/>
      <sz val="11"/>
      <color rgb="FFFF0000"/>
      <name val="Arial"/>
      <family val="2"/>
    </font>
    <font>
      <b/>
      <sz val="20"/>
      <name val="Arial"/>
      <family val="2"/>
    </font>
    <font>
      <b/>
      <u/>
      <sz val="16"/>
      <color rgb="FF0000CC"/>
      <name val="Arial"/>
      <family val="2"/>
    </font>
    <font>
      <b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rgb="FF000099"/>
      </left>
      <right/>
      <top style="medium">
        <color rgb="FF000099"/>
      </top>
      <bottom style="medium">
        <color rgb="FF000099"/>
      </bottom>
      <diagonal/>
    </border>
    <border>
      <left/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9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381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9" fillId="0" borderId="0" xfId="0" applyFont="1" applyAlignment="1">
      <alignment horizontal="center"/>
    </xf>
    <xf numFmtId="0" fontId="9" fillId="0" borderId="0" xfId="0" applyFont="1" applyAlignment="1"/>
    <xf numFmtId="0" fontId="2" fillId="2" borderId="1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14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2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/>
    </xf>
    <xf numFmtId="0" fontId="7" fillId="0" borderId="9" xfId="0" applyFont="1" applyBorder="1" applyAlignment="1" applyProtection="1">
      <alignment horizontal="center" vertical="center"/>
    </xf>
    <xf numFmtId="0" fontId="2" fillId="0" borderId="0" xfId="0" applyFont="1" applyAlignment="1"/>
    <xf numFmtId="0" fontId="2" fillId="0" borderId="0" xfId="0" applyFont="1"/>
    <xf numFmtId="0" fontId="2" fillId="0" borderId="0" xfId="0" applyFont="1" applyFill="1" applyBorder="1"/>
    <xf numFmtId="0" fontId="7" fillId="0" borderId="0" xfId="0" applyFont="1" applyAlignment="1" applyProtection="1"/>
    <xf numFmtId="0" fontId="7" fillId="0" borderId="0" xfId="0" applyFont="1" applyProtection="1"/>
    <xf numFmtId="0" fontId="2" fillId="0" borderId="0" xfId="0" applyFont="1" applyFill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2" fillId="0" borderId="0" xfId="0" applyFont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0" fontId="0" fillId="0" borderId="0" xfId="0" applyFill="1" applyBorder="1"/>
    <xf numFmtId="0" fontId="8" fillId="0" borderId="0" xfId="0" applyFont="1"/>
    <xf numFmtId="1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4" fontId="10" fillId="2" borderId="10" xfId="0" applyNumberFormat="1" applyFont="1" applyFill="1" applyBorder="1" applyAlignment="1" applyProtection="1">
      <alignment horizontal="center" shrinkToFit="1"/>
      <protection hidden="1"/>
    </xf>
    <xf numFmtId="0" fontId="14" fillId="0" borderId="4" xfId="0" applyFont="1" applyBorder="1" applyAlignment="1">
      <alignment horizontal="right"/>
    </xf>
    <xf numFmtId="0" fontId="10" fillId="0" borderId="1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horizontal="right"/>
    </xf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14" fillId="0" borderId="4" xfId="0" applyFont="1" applyBorder="1" applyAlignment="1">
      <alignment horizontal="left"/>
    </xf>
    <xf numFmtId="0" fontId="21" fillId="0" borderId="0" xfId="0" applyFont="1" applyAlignment="1" applyProtection="1">
      <alignment horizontal="left"/>
    </xf>
    <xf numFmtId="0" fontId="14" fillId="0" borderId="4" xfId="0" applyFont="1" applyBorder="1" applyAlignment="1" applyProtection="1">
      <alignment horizontal="right"/>
    </xf>
    <xf numFmtId="0" fontId="20" fillId="0" borderId="0" xfId="0" applyFont="1" applyFill="1" applyBorder="1" applyAlignment="1" applyProtection="1">
      <alignment horizontal="center" vertical="center" shrinkToFit="1"/>
    </xf>
    <xf numFmtId="0" fontId="8" fillId="0" borderId="0" xfId="0" applyFont="1" applyFill="1" applyAlignment="1" applyProtection="1"/>
    <xf numFmtId="0" fontId="9" fillId="0" borderId="0" xfId="0" applyFont="1" applyAlignment="1" applyProtection="1">
      <alignment horizontal="center"/>
    </xf>
    <xf numFmtId="0" fontId="14" fillId="0" borderId="0" xfId="0" applyFont="1" applyBorder="1" applyAlignment="1">
      <alignment horizontal="left"/>
    </xf>
    <xf numFmtId="164" fontId="10" fillId="0" borderId="9" xfId="2" applyNumberFormat="1" applyFont="1" applyBorder="1" applyAlignment="1" applyProtection="1">
      <alignment horizontal="right" vertical="center" shrinkToFit="1"/>
      <protection hidden="1"/>
    </xf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10" fillId="0" borderId="10" xfId="0" applyFont="1" applyBorder="1" applyAlignment="1" applyProtection="1">
      <alignment horizontal="center" vertical="center" shrinkToFit="1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0" fillId="3" borderId="0" xfId="0" applyFill="1" applyProtection="1"/>
    <xf numFmtId="1" fontId="2" fillId="0" borderId="10" xfId="0" applyNumberFormat="1" applyFont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/>
    <xf numFmtId="0" fontId="6" fillId="0" borderId="0" xfId="0" applyFont="1" applyAlignment="1" applyProtection="1">
      <alignment horizontal="center" vertical="center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2" fillId="3" borderId="0" xfId="0" applyFont="1" applyFill="1" applyBorder="1" applyAlignment="1" applyProtection="1">
      <alignment horizontal="center"/>
    </xf>
    <xf numFmtId="164" fontId="10" fillId="0" borderId="10" xfId="2" applyNumberFormat="1" applyFont="1" applyBorder="1" applyAlignment="1" applyProtection="1">
      <alignment horizontal="right" vertical="center"/>
    </xf>
    <xf numFmtId="0" fontId="9" fillId="3" borderId="0" xfId="0" applyFont="1" applyFill="1" applyProtection="1"/>
    <xf numFmtId="0" fontId="0" fillId="3" borderId="0" xfId="0" applyFill="1"/>
    <xf numFmtId="164" fontId="2" fillId="0" borderId="15" xfId="2" applyNumberFormat="1" applyFont="1" applyBorder="1" applyAlignment="1" applyProtection="1">
      <alignment horizontal="right" vertical="center" shrinkToFit="1"/>
      <protection hidden="1"/>
    </xf>
    <xf numFmtId="1" fontId="7" fillId="0" borderId="0" xfId="0" applyNumberFormat="1" applyFont="1" applyBorder="1" applyAlignment="1" applyProtection="1">
      <alignment horizontal="right" shrinkToFit="1"/>
      <protection hidden="1"/>
    </xf>
    <xf numFmtId="0" fontId="7" fillId="2" borderId="9" xfId="0" applyFont="1" applyFill="1" applyBorder="1" applyAlignment="1" applyProtection="1">
      <alignment horizontal="right" vertical="center"/>
    </xf>
    <xf numFmtId="0" fontId="7" fillId="2" borderId="11" xfId="0" applyFont="1" applyFill="1" applyBorder="1" applyAlignment="1" applyProtection="1">
      <alignment horizontal="right" vertical="center"/>
    </xf>
    <xf numFmtId="0" fontId="7" fillId="3" borderId="9" xfId="0" applyFont="1" applyFill="1" applyBorder="1" applyAlignment="1" applyProtection="1">
      <alignment horizontal="center" vertical="center"/>
    </xf>
    <xf numFmtId="0" fontId="2" fillId="3" borderId="0" xfId="0" applyFont="1" applyFill="1" applyProtection="1"/>
    <xf numFmtId="0" fontId="2" fillId="3" borderId="0" xfId="0" applyFont="1" applyFill="1" applyBorder="1" applyAlignment="1" applyProtection="1">
      <alignment shrinkToFit="1"/>
      <protection hidden="1"/>
    </xf>
    <xf numFmtId="0" fontId="5" fillId="3" borderId="9" xfId="0" quotePrefix="1" applyFont="1" applyFill="1" applyBorder="1" applyAlignment="1" applyProtection="1">
      <alignment horizontal="left" vertical="center"/>
    </xf>
    <xf numFmtId="0" fontId="5" fillId="3" borderId="11" xfId="0" quotePrefix="1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center"/>
    </xf>
    <xf numFmtId="0" fontId="9" fillId="3" borderId="0" xfId="0" applyFont="1" applyFill="1" applyAlignment="1" applyProtection="1">
      <alignment horizontal="center"/>
    </xf>
    <xf numFmtId="0" fontId="0" fillId="0" borderId="10" xfId="0" applyBorder="1" applyAlignment="1" applyProtection="1">
      <alignment vertical="center"/>
    </xf>
    <xf numFmtId="0" fontId="33" fillId="0" borderId="0" xfId="0" applyFont="1" applyProtection="1"/>
    <xf numFmtId="164" fontId="16" fillId="0" borderId="9" xfId="2" applyNumberFormat="1" applyFont="1" applyBorder="1" applyAlignment="1" applyProtection="1">
      <alignment horizontal="right" vertical="center" shrinkToFit="1"/>
      <protection hidden="1"/>
    </xf>
    <xf numFmtId="164" fontId="17" fillId="0" borderId="9" xfId="2" applyNumberFormat="1" applyFont="1" applyBorder="1" applyAlignment="1" applyProtection="1">
      <alignment vertical="center" shrinkToFit="1"/>
      <protection hidden="1"/>
    </xf>
    <xf numFmtId="0" fontId="3" fillId="0" borderId="0" xfId="0" applyFont="1" applyAlignment="1"/>
    <xf numFmtId="0" fontId="34" fillId="0" borderId="0" xfId="0" applyFont="1"/>
    <xf numFmtId="0" fontId="2" fillId="0" borderId="0" xfId="0" applyFont="1" applyAlignment="1" applyProtection="1">
      <protection hidden="1"/>
    </xf>
    <xf numFmtId="0" fontId="7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30" fillId="3" borderId="0" xfId="0" applyFont="1" applyFill="1" applyProtection="1">
      <protection hidden="1"/>
    </xf>
    <xf numFmtId="0" fontId="14" fillId="0" borderId="0" xfId="0" applyFont="1" applyAlignment="1" applyProtection="1">
      <alignment horizontal="left"/>
    </xf>
    <xf numFmtId="0" fontId="2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2" fillId="0" borderId="0" xfId="0" applyFont="1" applyProtection="1"/>
    <xf numFmtId="0" fontId="0" fillId="0" borderId="0" xfId="0"/>
    <xf numFmtId="0" fontId="2" fillId="3" borderId="1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</xf>
    <xf numFmtId="0" fontId="13" fillId="2" borderId="9" xfId="0" applyFont="1" applyFill="1" applyBorder="1" applyAlignment="1" applyProtection="1">
      <alignment horizontal="center"/>
    </xf>
    <xf numFmtId="0" fontId="13" fillId="2" borderId="11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left"/>
    </xf>
    <xf numFmtId="167" fontId="10" fillId="0" borderId="10" xfId="3" applyFont="1" applyBorder="1" applyAlignment="1" applyProtection="1">
      <alignment horizontal="right" vertical="center"/>
    </xf>
    <xf numFmtId="0" fontId="0" fillId="0" borderId="0" xfId="0"/>
    <xf numFmtId="0" fontId="7" fillId="0" borderId="10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7" fillId="0" borderId="0" xfId="0" applyFont="1" applyAlignment="1">
      <alignment horizontal="right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  <protection hidden="1"/>
    </xf>
    <xf numFmtId="164" fontId="2" fillId="0" borderId="10" xfId="2" applyNumberFormat="1" applyFont="1" applyBorder="1" applyAlignment="1" applyProtection="1">
      <alignment horizontal="right" vertical="center" shrinkToFit="1"/>
      <protection locked="0" hidden="1"/>
    </xf>
    <xf numFmtId="164" fontId="2" fillId="0" borderId="10" xfId="2" applyNumberFormat="1" applyFont="1" applyBorder="1" applyAlignment="1" applyProtection="1">
      <alignment horizontal="right" vertical="center" shrinkToFit="1"/>
      <protection hidden="1"/>
    </xf>
    <xf numFmtId="167" fontId="2" fillId="0" borderId="10" xfId="3" applyFont="1" applyBorder="1" applyAlignment="1" applyProtection="1">
      <alignment horizontal="right" vertical="center" shrinkToFit="1"/>
      <protection locked="0"/>
    </xf>
    <xf numFmtId="168" fontId="2" fillId="0" borderId="10" xfId="2" applyNumberFormat="1" applyFont="1" applyBorder="1" applyAlignment="1" applyProtection="1">
      <alignment horizontal="right" vertical="center" shrinkToFit="1"/>
      <protection hidden="1"/>
    </xf>
    <xf numFmtId="0" fontId="7" fillId="0" borderId="10" xfId="0" applyFont="1" applyBorder="1" applyAlignment="1" applyProtection="1">
      <alignment horizontal="center" vertical="center" wrapText="1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0" borderId="0" xfId="0" applyFont="1" applyProtection="1"/>
    <xf numFmtId="0" fontId="18" fillId="0" borderId="0" xfId="0" applyFont="1" applyAlignment="1"/>
    <xf numFmtId="0" fontId="7" fillId="0" borderId="10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10" fillId="0" borderId="10" xfId="0" applyFont="1" applyBorder="1" applyAlignment="1" applyProtection="1">
      <alignment horizontal="left" vertical="center"/>
    </xf>
    <xf numFmtId="164" fontId="10" fillId="0" borderId="10" xfId="2" applyNumberFormat="1" applyFont="1" applyBorder="1" applyAlignment="1" applyProtection="1">
      <alignment horizontal="right" vertical="center" shrinkToFit="1"/>
      <protection hidden="1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30" fillId="3" borderId="0" xfId="0" quotePrefix="1" applyFont="1" applyFill="1" applyBorder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30" fillId="3" borderId="0" xfId="0" applyFont="1" applyFill="1" applyBorder="1" applyAlignment="1" applyProtection="1">
      <protection hidden="1"/>
    </xf>
    <xf numFmtId="0" fontId="2" fillId="0" borderId="0" xfId="0" applyFont="1" applyFill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7" fillId="0" borderId="0" xfId="0" applyFont="1" applyFill="1" applyProtection="1">
      <protection hidden="1"/>
    </xf>
    <xf numFmtId="0" fontId="31" fillId="3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32" fillId="3" borderId="0" xfId="0" applyFont="1" applyFill="1" applyAlignment="1" applyProtection="1">
      <protection hidden="1"/>
    </xf>
    <xf numFmtId="0" fontId="8" fillId="0" borderId="0" xfId="0" applyFont="1" applyAlignment="1" applyProtection="1">
      <protection hidden="1"/>
    </xf>
    <xf numFmtId="0" fontId="11" fillId="0" borderId="0" xfId="0" applyFont="1" applyAlignment="1" applyProtection="1">
      <protection hidden="1"/>
    </xf>
    <xf numFmtId="0" fontId="11" fillId="0" borderId="0" xfId="0" applyFont="1" applyFill="1" applyAlignment="1" applyProtection="1">
      <protection hidden="1"/>
    </xf>
    <xf numFmtId="0" fontId="11" fillId="0" borderId="5" xfId="0" applyFont="1" applyBorder="1" applyAlignment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20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0" fillId="0" borderId="15" xfId="0" applyBorder="1" applyAlignment="1">
      <alignment vertical="center"/>
    </xf>
    <xf numFmtId="0" fontId="14" fillId="0" borderId="15" xfId="0" applyFont="1" applyBorder="1" applyAlignment="1">
      <alignment horizontal="right" vertical="center"/>
    </xf>
    <xf numFmtId="0" fontId="7" fillId="8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14" fillId="0" borderId="11" xfId="0" applyFont="1" applyBorder="1" applyAlignment="1">
      <alignment horizontal="right" vertical="center"/>
    </xf>
    <xf numFmtId="0" fontId="9" fillId="0" borderId="10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13" fillId="2" borderId="10" xfId="0" applyFont="1" applyFill="1" applyBorder="1" applyAlignment="1" applyProtection="1">
      <alignment horizontal="center"/>
    </xf>
    <xf numFmtId="0" fontId="1" fillId="0" borderId="0" xfId="0" applyFont="1"/>
    <xf numFmtId="0" fontId="1" fillId="3" borderId="0" xfId="0" applyFont="1" applyFill="1"/>
    <xf numFmtId="0" fontId="8" fillId="3" borderId="10" xfId="0" applyFont="1" applyFill="1" applyBorder="1" applyAlignment="1" applyProtection="1">
      <alignment horizontal="center" vertical="center"/>
      <protection hidden="1"/>
    </xf>
    <xf numFmtId="0" fontId="8" fillId="3" borderId="0" xfId="0" applyFont="1" applyFill="1" applyBorder="1" applyAlignment="1" applyProtection="1">
      <alignment horizontal="center" vertical="center"/>
      <protection hidden="1"/>
    </xf>
    <xf numFmtId="0" fontId="7" fillId="3" borderId="3" xfId="0" applyFont="1" applyFill="1" applyBorder="1" applyAlignment="1" applyProtection="1">
      <alignment horizontal="center" vertical="center"/>
      <protection hidden="1"/>
    </xf>
    <xf numFmtId="0" fontId="1" fillId="3" borderId="0" xfId="0" applyFont="1" applyFill="1" applyProtection="1">
      <protection hidden="1"/>
    </xf>
    <xf numFmtId="14" fontId="8" fillId="3" borderId="10" xfId="0" applyNumberFormat="1" applyFont="1" applyFill="1" applyBorder="1" applyAlignment="1" applyProtection="1">
      <alignment horizontal="center" vertical="center"/>
      <protection hidden="1"/>
    </xf>
    <xf numFmtId="14" fontId="8" fillId="3" borderId="0" xfId="0" applyNumberFormat="1" applyFont="1" applyFill="1" applyBorder="1" applyAlignment="1" applyProtection="1">
      <alignment horizontal="center" vertical="center"/>
      <protection hidden="1"/>
    </xf>
    <xf numFmtId="0" fontId="7" fillId="3" borderId="6" xfId="0" applyFont="1" applyFill="1" applyBorder="1" applyAlignment="1" applyProtection="1">
      <alignment horizontal="center" vertical="center"/>
      <protection hidden="1"/>
    </xf>
    <xf numFmtId="0" fontId="22" fillId="3" borderId="10" xfId="0" applyFont="1" applyFill="1" applyBorder="1" applyProtection="1">
      <protection hidden="1"/>
    </xf>
    <xf numFmtId="166" fontId="2" fillId="3" borderId="10" xfId="2" applyFont="1" applyFill="1" applyBorder="1" applyAlignment="1" applyProtection="1">
      <alignment vertical="center"/>
      <protection hidden="1"/>
    </xf>
    <xf numFmtId="165" fontId="1" fillId="3" borderId="10" xfId="0" applyNumberFormat="1" applyFont="1" applyFill="1" applyBorder="1" applyAlignment="1" applyProtection="1">
      <alignment vertical="center"/>
      <protection hidden="1"/>
    </xf>
    <xf numFmtId="165" fontId="1" fillId="3" borderId="0" xfId="0" applyNumberFormat="1" applyFont="1" applyFill="1" applyBorder="1" applyProtection="1">
      <protection hidden="1"/>
    </xf>
    <xf numFmtId="0" fontId="7" fillId="3" borderId="7" xfId="0" applyFont="1" applyFill="1" applyBorder="1" applyAlignment="1" applyProtection="1">
      <alignment horizontal="center" vertical="center"/>
      <protection hidden="1"/>
    </xf>
    <xf numFmtId="8" fontId="0" fillId="0" borderId="0" xfId="0" applyNumberFormat="1"/>
    <xf numFmtId="8" fontId="0" fillId="0" borderId="10" xfId="0" applyNumberFormat="1" applyBorder="1"/>
    <xf numFmtId="0" fontId="1" fillId="3" borderId="0" xfId="0" applyFont="1" applyFill="1" applyBorder="1"/>
    <xf numFmtId="0" fontId="1" fillId="3" borderId="0" xfId="0" applyFont="1" applyFill="1" applyBorder="1" applyAlignment="1" applyProtection="1">
      <alignment horizontal="center" vertical="center"/>
      <protection hidden="1"/>
    </xf>
    <xf numFmtId="14" fontId="1" fillId="3" borderId="0" xfId="0" applyNumberFormat="1" applyFont="1" applyFill="1" applyBorder="1" applyAlignment="1" applyProtection="1">
      <alignment horizontal="center" vertical="center"/>
      <protection hidden="1"/>
    </xf>
    <xf numFmtId="0" fontId="1" fillId="3" borderId="0" xfId="0" applyFont="1" applyFill="1" applyBorder="1" applyProtection="1">
      <protection hidden="1"/>
    </xf>
    <xf numFmtId="165" fontId="1" fillId="3" borderId="0" xfId="0" applyNumberFormat="1" applyFont="1" applyFill="1" applyBorder="1" applyAlignment="1">
      <alignment horizontal="right" vertical="center" wrapText="1"/>
    </xf>
    <xf numFmtId="167" fontId="1" fillId="3" borderId="0" xfId="3" applyFont="1" applyFill="1" applyBorder="1" applyProtection="1">
      <protection hidden="1"/>
    </xf>
    <xf numFmtId="0" fontId="1" fillId="3" borderId="0" xfId="0" applyFont="1" applyFill="1" applyBorder="1" applyAlignment="1">
      <alignment horizontal="right" vertical="center" wrapText="1"/>
    </xf>
    <xf numFmtId="0" fontId="1" fillId="0" borderId="0" xfId="0" applyFont="1" applyBorder="1"/>
    <xf numFmtId="0" fontId="29" fillId="0" borderId="0" xfId="1" applyAlignment="1" applyProtection="1">
      <alignment horizontal="left" vertical="center"/>
    </xf>
    <xf numFmtId="0" fontId="1" fillId="0" borderId="0" xfId="0" applyFont="1" applyAlignment="1">
      <alignment horizontal="left" vertical="center"/>
    </xf>
    <xf numFmtId="0" fontId="29" fillId="3" borderId="0" xfId="1" applyFill="1" applyBorder="1" applyAlignment="1" applyProtection="1">
      <protection hidden="1"/>
    </xf>
    <xf numFmtId="9" fontId="1" fillId="3" borderId="0" xfId="4" applyFont="1" applyFill="1" applyBorder="1" applyAlignment="1">
      <alignment horizontal="right" vertical="center" wrapText="1"/>
    </xf>
    <xf numFmtId="3" fontId="1" fillId="3" borderId="0" xfId="0" applyNumberFormat="1" applyFont="1" applyFill="1" applyBorder="1" applyProtection="1">
      <protection hidden="1"/>
    </xf>
    <xf numFmtId="0" fontId="36" fillId="4" borderId="0" xfId="0" applyFont="1" applyFill="1" applyAlignment="1">
      <alignment horizontal="center" vertical="center"/>
    </xf>
    <xf numFmtId="0" fontId="23" fillId="5" borderId="9" xfId="0" applyFont="1" applyFill="1" applyBorder="1" applyAlignment="1">
      <alignment horizontal="left" vertical="center"/>
    </xf>
    <xf numFmtId="0" fontId="23" fillId="5" borderId="11" xfId="0" applyFont="1" applyFill="1" applyBorder="1" applyAlignment="1">
      <alignment horizontal="left" vertical="center"/>
    </xf>
    <xf numFmtId="0" fontId="34" fillId="0" borderId="0" xfId="0" applyFont="1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left"/>
    </xf>
    <xf numFmtId="14" fontId="0" fillId="0" borderId="10" xfId="0" applyNumberFormat="1" applyBorder="1" applyAlignment="1">
      <alignment horizontal="center" vertical="center"/>
    </xf>
    <xf numFmtId="0" fontId="0" fillId="3" borderId="0" xfId="0" applyFill="1" applyAlignment="1">
      <alignment horizontal="left"/>
    </xf>
    <xf numFmtId="0" fontId="41" fillId="0" borderId="0" xfId="0" applyFont="1" applyFill="1" applyBorder="1" applyAlignment="1">
      <alignment horizontal="center" vertical="center" textRotation="255"/>
    </xf>
    <xf numFmtId="0" fontId="1" fillId="3" borderId="0" xfId="0" applyFont="1" applyFill="1" applyAlignment="1">
      <alignment horizontal="center" vertical="center"/>
    </xf>
    <xf numFmtId="14" fontId="0" fillId="0" borderId="0" xfId="0" applyNumberFormat="1"/>
    <xf numFmtId="0" fontId="43" fillId="0" borderId="0" xfId="0" applyFont="1" applyFill="1" applyBorder="1" applyAlignment="1">
      <alignment horizontal="center" vertical="center" textRotation="255"/>
    </xf>
    <xf numFmtId="0" fontId="8" fillId="0" borderId="0" xfId="0" applyFont="1" applyFill="1" applyBorder="1" applyAlignment="1">
      <alignment horizontal="center" vertical="center"/>
    </xf>
    <xf numFmtId="0" fontId="28" fillId="0" borderId="16" xfId="0" applyFont="1" applyBorder="1" applyAlignment="1">
      <alignment horizontal="right" vertical="center"/>
    </xf>
    <xf numFmtId="0" fontId="28" fillId="0" borderId="23" xfId="0" applyFont="1" applyBorder="1" applyAlignment="1">
      <alignment horizontal="right" vertical="center"/>
    </xf>
    <xf numFmtId="0" fontId="44" fillId="3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164" fontId="35" fillId="0" borderId="10" xfId="2" applyNumberFormat="1" applyFont="1" applyBorder="1" applyAlignment="1" applyProtection="1">
      <alignment vertical="center" shrinkToFit="1"/>
      <protection hidden="1"/>
    </xf>
    <xf numFmtId="166" fontId="38" fillId="3" borderId="10" xfId="2" applyFont="1" applyFill="1" applyBorder="1" applyAlignment="1">
      <alignment horizontal="center" vertical="center" wrapText="1"/>
    </xf>
    <xf numFmtId="170" fontId="19" fillId="0" borderId="10" xfId="2" applyNumberFormat="1" applyFont="1" applyBorder="1" applyAlignment="1">
      <alignment horizontal="center" vertical="center" shrinkToFit="1"/>
    </xf>
    <xf numFmtId="0" fontId="0" fillId="3" borderId="10" xfId="0" applyFill="1" applyBorder="1" applyAlignment="1">
      <alignment horizontal="center"/>
    </xf>
    <xf numFmtId="164" fontId="27" fillId="0" borderId="10" xfId="2" applyNumberFormat="1" applyFont="1" applyBorder="1" applyAlignment="1" applyProtection="1">
      <alignment vertical="center" shrinkToFit="1"/>
      <protection hidden="1"/>
    </xf>
    <xf numFmtId="170" fontId="12" fillId="7" borderId="25" xfId="2" applyNumberFormat="1" applyFont="1" applyFill="1" applyBorder="1" applyAlignment="1" applyProtection="1">
      <alignment vertical="center" shrinkToFit="1"/>
      <protection hidden="1"/>
    </xf>
    <xf numFmtId="0" fontId="38" fillId="3" borderId="0" xfId="0" applyFont="1" applyFill="1" applyAlignment="1">
      <alignment horizontal="center" wrapText="1"/>
    </xf>
    <xf numFmtId="166" fontId="44" fillId="3" borderId="28" xfId="2" applyFont="1" applyFill="1" applyBorder="1" applyAlignment="1">
      <alignment horizontal="center" vertical="center" wrapText="1"/>
    </xf>
    <xf numFmtId="164" fontId="39" fillId="0" borderId="34" xfId="0" applyNumberFormat="1" applyFont="1" applyBorder="1" applyAlignment="1" applyProtection="1">
      <alignment vertical="center" shrinkToFit="1"/>
      <protection hidden="1"/>
    </xf>
    <xf numFmtId="170" fontId="45" fillId="0" borderId="35" xfId="0" applyNumberFormat="1" applyFont="1" applyBorder="1" applyAlignment="1" applyProtection="1">
      <alignment vertical="center" shrinkToFit="1"/>
      <protection hidden="1"/>
    </xf>
    <xf numFmtId="0" fontId="0" fillId="0" borderId="0" xfId="0" applyNumberFormat="1" applyAlignment="1">
      <alignment vertical="center"/>
    </xf>
    <xf numFmtId="171" fontId="45" fillId="0" borderId="0" xfId="3" applyNumberFormat="1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14" fillId="0" borderId="0" xfId="0" applyFont="1" applyBorder="1" applyAlignment="1"/>
    <xf numFmtId="0" fontId="0" fillId="0" borderId="0" xfId="0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3" borderId="0" xfId="0" quotePrefix="1" applyFont="1" applyFill="1" applyAlignment="1">
      <alignment horizontal="center"/>
    </xf>
    <xf numFmtId="0" fontId="48" fillId="0" borderId="0" xfId="0" applyFont="1"/>
    <xf numFmtId="0" fontId="2" fillId="3" borderId="10" xfId="0" applyFont="1" applyFill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0" fontId="10" fillId="3" borderId="11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 hidden="1"/>
    </xf>
    <xf numFmtId="164" fontId="5" fillId="0" borderId="10" xfId="2" applyNumberFormat="1" applyFont="1" applyBorder="1" applyAlignment="1" applyProtection="1">
      <alignment horizontal="right" vertical="center" shrinkToFit="1"/>
      <protection hidden="1"/>
    </xf>
    <xf numFmtId="0" fontId="7" fillId="0" borderId="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3" fillId="2" borderId="9" xfId="0" applyFont="1" applyFill="1" applyBorder="1" applyAlignment="1" applyProtection="1">
      <alignment horizontal="center" vertical="center"/>
    </xf>
    <xf numFmtId="0" fontId="13" fillId="2" borderId="11" xfId="0" applyFont="1" applyFill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left" vertical="center" shrinkToFit="1"/>
    </xf>
    <xf numFmtId="0" fontId="10" fillId="0" borderId="11" xfId="0" applyFont="1" applyBorder="1" applyAlignment="1" applyProtection="1">
      <alignment horizontal="left" vertical="center" shrinkToFit="1"/>
    </xf>
    <xf numFmtId="0" fontId="15" fillId="0" borderId="9" xfId="0" applyFont="1" applyBorder="1" applyAlignment="1" applyProtection="1">
      <alignment horizontal="left" vertical="center" shrinkToFit="1"/>
    </xf>
    <xf numFmtId="0" fontId="15" fillId="0" borderId="11" xfId="0" applyFont="1" applyBorder="1" applyAlignment="1" applyProtection="1">
      <alignment horizontal="left" vertical="center" shrinkToFit="1"/>
    </xf>
    <xf numFmtId="0" fontId="5" fillId="0" borderId="0" xfId="0" applyFont="1" applyAlignment="1" applyProtection="1">
      <alignment horizontal="center"/>
    </xf>
    <xf numFmtId="0" fontId="7" fillId="0" borderId="4" xfId="0" applyFont="1" applyBorder="1" applyAlignment="1">
      <alignment horizontal="right"/>
    </xf>
    <xf numFmtId="0" fontId="3" fillId="5" borderId="9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8" borderId="3" xfId="0" applyFont="1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5" fillId="0" borderId="10" xfId="0" quotePrefix="1" applyFont="1" applyBorder="1" applyAlignment="1" applyProtection="1">
      <alignment horizontal="left" vertical="center"/>
    </xf>
    <xf numFmtId="0" fontId="14" fillId="0" borderId="4" xfId="0" applyFont="1" applyBorder="1" applyAlignment="1">
      <alignment horizontal="left"/>
    </xf>
    <xf numFmtId="0" fontId="7" fillId="0" borderId="9" xfId="0" applyFont="1" applyBorder="1" applyAlignment="1" applyProtection="1">
      <alignment horizontal="left" vertical="center"/>
    </xf>
    <xf numFmtId="0" fontId="7" fillId="0" borderId="11" xfId="0" applyFont="1" applyBorder="1" applyAlignment="1" applyProtection="1">
      <alignment horizontal="left" vertical="center"/>
    </xf>
    <xf numFmtId="0" fontId="7" fillId="0" borderId="15" xfId="0" applyFont="1" applyBorder="1" applyAlignment="1" applyProtection="1">
      <alignment horizontal="left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left" vertical="center" shrinkToFit="1"/>
    </xf>
    <xf numFmtId="0" fontId="14" fillId="3" borderId="4" xfId="0" applyFont="1" applyFill="1" applyBorder="1" applyAlignment="1">
      <alignment horizontal="left"/>
    </xf>
    <xf numFmtId="0" fontId="3" fillId="2" borderId="10" xfId="0" applyFont="1" applyFill="1" applyBorder="1" applyAlignment="1" applyProtection="1">
      <alignment horizontal="center" vertical="center"/>
    </xf>
    <xf numFmtId="0" fontId="5" fillId="5" borderId="9" xfId="0" applyFont="1" applyFill="1" applyBorder="1" applyAlignment="1" applyProtection="1">
      <alignment horizontal="center" vertical="center"/>
    </xf>
    <xf numFmtId="0" fontId="5" fillId="5" borderId="15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center"/>
    </xf>
    <xf numFmtId="0" fontId="13" fillId="2" borderId="11" xfId="0" applyFont="1" applyFill="1" applyBorder="1" applyAlignment="1" applyProtection="1">
      <alignment horizontal="center"/>
    </xf>
    <xf numFmtId="0" fontId="13" fillId="2" borderId="15" xfId="0" applyFont="1" applyFill="1" applyBorder="1" applyAlignment="1" applyProtection="1">
      <alignment horizontal="center"/>
    </xf>
    <xf numFmtId="0" fontId="10" fillId="0" borderId="9" xfId="0" applyFont="1" applyBorder="1" applyAlignment="1" applyProtection="1">
      <alignment horizontal="left" vertical="center"/>
    </xf>
    <xf numFmtId="0" fontId="10" fillId="0" borderId="11" xfId="0" applyFont="1" applyBorder="1" applyAlignment="1" applyProtection="1">
      <alignment horizontal="left" vertical="center"/>
    </xf>
    <xf numFmtId="0" fontId="10" fillId="0" borderId="15" xfId="0" applyFont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left"/>
    </xf>
    <xf numFmtId="0" fontId="3" fillId="2" borderId="11" xfId="0" applyFont="1" applyFill="1" applyBorder="1" applyAlignment="1" applyProtection="1">
      <alignment horizontal="left"/>
    </xf>
    <xf numFmtId="0" fontId="3" fillId="2" borderId="15" xfId="0" applyFont="1" applyFill="1" applyBorder="1" applyAlignment="1" applyProtection="1">
      <alignment horizontal="left"/>
    </xf>
    <xf numFmtId="0" fontId="3" fillId="0" borderId="0" xfId="0" applyFont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7" fillId="0" borderId="1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169" fontId="5" fillId="0" borderId="10" xfId="2" applyNumberFormat="1" applyFont="1" applyBorder="1" applyAlignment="1" applyProtection="1">
      <alignment horizontal="right" vertical="center" shrinkToFit="1"/>
      <protection hidden="1"/>
    </xf>
    <xf numFmtId="0" fontId="3" fillId="5" borderId="10" xfId="0" applyFont="1" applyFill="1" applyBorder="1" applyAlignment="1" applyProtection="1">
      <alignment horizontal="center" vertical="center"/>
    </xf>
    <xf numFmtId="0" fontId="5" fillId="0" borderId="9" xfId="0" quotePrefix="1" applyFont="1" applyBorder="1" applyAlignment="1" applyProtection="1">
      <alignment horizontal="left" vertical="center"/>
    </xf>
    <xf numFmtId="0" fontId="5" fillId="0" borderId="11" xfId="0" quotePrefix="1" applyFont="1" applyBorder="1" applyAlignment="1" applyProtection="1">
      <alignment horizontal="left" vertical="center"/>
    </xf>
    <xf numFmtId="0" fontId="5" fillId="0" borderId="15" xfId="0" quotePrefix="1" applyFont="1" applyBorder="1" applyAlignment="1" applyProtection="1">
      <alignment horizontal="left" vertical="center"/>
    </xf>
    <xf numFmtId="0" fontId="7" fillId="0" borderId="0" xfId="0" applyFont="1" applyAlignment="1">
      <alignment horizontal="right"/>
    </xf>
    <xf numFmtId="0" fontId="28" fillId="0" borderId="31" xfId="0" applyFont="1" applyFill="1" applyBorder="1" applyAlignment="1">
      <alignment horizontal="left" vertical="center"/>
    </xf>
    <xf numFmtId="0" fontId="28" fillId="0" borderId="32" xfId="0" applyFont="1" applyFill="1" applyBorder="1" applyAlignment="1">
      <alignment horizontal="left" vertical="center"/>
    </xf>
    <xf numFmtId="0" fontId="28" fillId="0" borderId="33" xfId="0" applyFont="1" applyFill="1" applyBorder="1" applyAlignment="1">
      <alignment horizontal="left" vertical="center"/>
    </xf>
    <xf numFmtId="166" fontId="44" fillId="3" borderId="29" xfId="2" applyFont="1" applyFill="1" applyBorder="1" applyAlignment="1">
      <alignment horizontal="center" vertical="center" wrapText="1"/>
    </xf>
    <xf numFmtId="166" fontId="44" fillId="3" borderId="30" xfId="2" applyFont="1" applyFill="1" applyBorder="1" applyAlignment="1">
      <alignment horizontal="center" vertical="center" wrapText="1"/>
    </xf>
    <xf numFmtId="0" fontId="46" fillId="0" borderId="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0" fontId="40" fillId="6" borderId="20" xfId="0" applyFont="1" applyFill="1" applyBorder="1" applyAlignment="1">
      <alignment horizontal="center" vertical="center" textRotation="255"/>
    </xf>
    <xf numFmtId="0" fontId="40" fillId="6" borderId="21" xfId="0" applyFont="1" applyFill="1" applyBorder="1" applyAlignment="1">
      <alignment horizontal="center" vertical="center" textRotation="255"/>
    </xf>
    <xf numFmtId="0" fontId="40" fillId="6" borderId="36" xfId="0" applyFont="1" applyFill="1" applyBorder="1" applyAlignment="1">
      <alignment horizontal="center" vertical="center" textRotation="255"/>
    </xf>
    <xf numFmtId="166" fontId="42" fillId="5" borderId="11" xfId="0" applyNumberFormat="1" applyFont="1" applyFill="1" applyBorder="1" applyAlignment="1">
      <alignment horizontal="center" vertical="center" shrinkToFit="1"/>
    </xf>
    <xf numFmtId="0" fontId="42" fillId="5" borderId="11" xfId="0" applyFont="1" applyFill="1" applyBorder="1" applyAlignment="1">
      <alignment horizontal="center" vertical="center" shrinkToFit="1"/>
    </xf>
    <xf numFmtId="0" fontId="42" fillId="5" borderId="15" xfId="0" applyFont="1" applyFill="1" applyBorder="1" applyAlignment="1">
      <alignment horizontal="center" vertical="center" shrinkToFit="1"/>
    </xf>
    <xf numFmtId="0" fontId="28" fillId="0" borderId="22" xfId="0" applyFont="1" applyBorder="1" applyAlignment="1">
      <alignment horizontal="left" vertical="center"/>
    </xf>
    <xf numFmtId="0" fontId="28" fillId="0" borderId="18" xfId="0" applyFont="1" applyBorder="1" applyAlignment="1">
      <alignment horizontal="left" vertical="center"/>
    </xf>
    <xf numFmtId="0" fontId="28" fillId="0" borderId="19" xfId="0" applyFont="1" applyBorder="1" applyAlignment="1">
      <alignment horizontal="left" vertical="center"/>
    </xf>
    <xf numFmtId="0" fontId="1" fillId="0" borderId="24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8" fillId="3" borderId="10" xfId="0" applyFont="1" applyFill="1" applyBorder="1" applyAlignment="1" applyProtection="1">
      <alignment horizontal="center" vertical="center"/>
      <protection hidden="1"/>
    </xf>
    <xf numFmtId="0" fontId="8" fillId="3" borderId="10" xfId="0" applyFont="1" applyFill="1" applyBorder="1" applyAlignment="1" applyProtection="1">
      <alignment vertical="center" textRotation="255"/>
      <protection hidden="1"/>
    </xf>
    <xf numFmtId="0" fontId="1" fillId="3" borderId="0" xfId="0" applyFont="1" applyFill="1" applyBorder="1" applyAlignment="1" applyProtection="1">
      <alignment vertical="center"/>
      <protection hidden="1"/>
    </xf>
    <xf numFmtId="165" fontId="29" fillId="3" borderId="0" xfId="1" applyNumberFormat="1" applyFill="1" applyBorder="1" applyAlignment="1" applyProtection="1">
      <alignment horizontal="left" vertical="center" wrapText="1"/>
    </xf>
    <xf numFmtId="165" fontId="1" fillId="3" borderId="0" xfId="0" applyNumberFormat="1" applyFont="1" applyFill="1" applyBorder="1" applyAlignment="1">
      <alignment horizontal="left" vertical="center" wrapText="1"/>
    </xf>
  </cellXfs>
  <cellStyles count="5">
    <cellStyle name="Hiperlink" xfId="1" builtinId="8"/>
    <cellStyle name="Moeda" xfId="2" builtinId="4"/>
    <cellStyle name="Normal" xfId="0" builtinId="0"/>
    <cellStyle name="Porcentagem" xfId="4" builtinId="5"/>
    <cellStyle name="Vírgula" xfId="3" builtinId="3"/>
  </cellStyles>
  <dxfs count="29"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lor rgb="FFFFFFCC"/>
      </font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10"/>
      </font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FFFFCC"/>
      <color rgb="FF000099"/>
      <color rgb="FFC0C0C0"/>
      <color rgb="FF91B4DB"/>
      <color rgb="FF436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5-STB'!A1"/><Relationship Id="rId2" Type="http://schemas.openxmlformats.org/officeDocument/2006/relationships/image" Target="../media/image1.png"/><Relationship Id="rId1" Type="http://schemas.openxmlformats.org/officeDocument/2006/relationships/hyperlink" Target="#'5-STB'!A193"/><Relationship Id="rId6" Type="http://schemas.openxmlformats.org/officeDocument/2006/relationships/image" Target="../media/image4.emf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7-TRAN'!A1"/><Relationship Id="rId2" Type="http://schemas.openxmlformats.org/officeDocument/2006/relationships/image" Target="../media/image1.png"/><Relationship Id="rId1" Type="http://schemas.openxmlformats.org/officeDocument/2006/relationships/hyperlink" Target="#'7-TRAN'!A192"/><Relationship Id="rId6" Type="http://schemas.openxmlformats.org/officeDocument/2006/relationships/image" Target="../media/image4.emf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8-DIP-DIE'!A1"/><Relationship Id="rId2" Type="http://schemas.openxmlformats.org/officeDocument/2006/relationships/image" Target="../media/image1.png"/><Relationship Id="rId1" Type="http://schemas.openxmlformats.org/officeDocument/2006/relationships/hyperlink" Target="#'8-DIP-DIE'!C196"/><Relationship Id="rId6" Type="http://schemas.openxmlformats.org/officeDocument/2006/relationships/image" Target="../media/image4.emf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57150</xdr:rowOff>
    </xdr:from>
    <xdr:to>
      <xdr:col>14</xdr:col>
      <xdr:colOff>381000</xdr:colOff>
      <xdr:row>0</xdr:row>
      <xdr:rowOff>333375</xdr:rowOff>
    </xdr:to>
    <xdr:pic>
      <xdr:nvPicPr>
        <xdr:cNvPr id="34034" name="Picture 10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5" y="57150"/>
          <a:ext cx="769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266700</xdr:colOff>
      <xdr:row>167</xdr:row>
      <xdr:rowOff>47625</xdr:rowOff>
    </xdr:from>
    <xdr:to>
      <xdr:col>13</xdr:col>
      <xdr:colOff>781050</xdr:colOff>
      <xdr:row>168</xdr:row>
      <xdr:rowOff>85725</xdr:rowOff>
    </xdr:to>
    <xdr:pic>
      <xdr:nvPicPr>
        <xdr:cNvPr id="34035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67050" y="28755975"/>
          <a:ext cx="43148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10</xdr:col>
      <xdr:colOff>95250</xdr:colOff>
      <xdr:row>4</xdr:row>
      <xdr:rowOff>104775</xdr:rowOff>
    </xdr:to>
    <xdr:pic>
      <xdr:nvPicPr>
        <xdr:cNvPr id="34036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0292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247650</xdr:colOff>
      <xdr:row>8</xdr:row>
      <xdr:rowOff>57150</xdr:rowOff>
    </xdr:from>
    <xdr:to>
      <xdr:col>16</xdr:col>
      <xdr:colOff>0</xdr:colOff>
      <xdr:row>12</xdr:row>
      <xdr:rowOff>19050</xdr:rowOff>
    </xdr:to>
    <xdr:pic>
      <xdr:nvPicPr>
        <xdr:cNvPr id="5" name="Imagem 4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666875"/>
          <a:ext cx="27527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47626</xdr:rowOff>
    </xdr:from>
    <xdr:to>
      <xdr:col>15</xdr:col>
      <xdr:colOff>371475</xdr:colOff>
      <xdr:row>0</xdr:row>
      <xdr:rowOff>314326</xdr:rowOff>
    </xdr:to>
    <xdr:pic>
      <xdr:nvPicPr>
        <xdr:cNvPr id="36082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6225" y="47626"/>
          <a:ext cx="75723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152400</xdr:colOff>
      <xdr:row>164</xdr:row>
      <xdr:rowOff>0</xdr:rowOff>
    </xdr:from>
    <xdr:to>
      <xdr:col>14</xdr:col>
      <xdr:colOff>723900</xdr:colOff>
      <xdr:row>165</xdr:row>
      <xdr:rowOff>38100</xdr:rowOff>
    </xdr:to>
    <xdr:pic>
      <xdr:nvPicPr>
        <xdr:cNvPr id="36083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95600" y="26146125"/>
          <a:ext cx="4267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11</xdr:col>
      <xdr:colOff>314325</xdr:colOff>
      <xdr:row>4</xdr:row>
      <xdr:rowOff>104775</xdr:rowOff>
    </xdr:to>
    <xdr:pic>
      <xdr:nvPicPr>
        <xdr:cNvPr id="3608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2959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333375</xdr:colOff>
      <xdr:row>9</xdr:row>
      <xdr:rowOff>28575</xdr:rowOff>
    </xdr:from>
    <xdr:to>
      <xdr:col>17</xdr:col>
      <xdr:colOff>0</xdr:colOff>
      <xdr:row>13</xdr:row>
      <xdr:rowOff>0</xdr:rowOff>
    </xdr:to>
    <xdr:pic>
      <xdr:nvPicPr>
        <xdr:cNvPr id="5" name="Imagem 4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1733550"/>
          <a:ext cx="27527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14</xdr:col>
      <xdr:colOff>304800</xdr:colOff>
      <xdr:row>0</xdr:row>
      <xdr:rowOff>314325</xdr:rowOff>
    </xdr:to>
    <xdr:pic>
      <xdr:nvPicPr>
        <xdr:cNvPr id="37106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5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209550</xdr:colOff>
      <xdr:row>162</xdr:row>
      <xdr:rowOff>0</xdr:rowOff>
    </xdr:from>
    <xdr:to>
      <xdr:col>13</xdr:col>
      <xdr:colOff>714375</xdr:colOff>
      <xdr:row>163</xdr:row>
      <xdr:rowOff>47625</xdr:rowOff>
    </xdr:to>
    <xdr:pic>
      <xdr:nvPicPr>
        <xdr:cNvPr id="37107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14675" y="30060900"/>
          <a:ext cx="42481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19050</xdr:colOff>
      <xdr:row>1</xdr:row>
      <xdr:rowOff>19050</xdr:rowOff>
    </xdr:from>
    <xdr:to>
      <xdr:col>9</xdr:col>
      <xdr:colOff>47625</xdr:colOff>
      <xdr:row>4</xdr:row>
      <xdr:rowOff>123825</xdr:rowOff>
    </xdr:to>
    <xdr:pic>
      <xdr:nvPicPr>
        <xdr:cNvPr id="37108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7650" y="419100"/>
          <a:ext cx="49625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819150</xdr:colOff>
      <xdr:row>8</xdr:row>
      <xdr:rowOff>66675</xdr:rowOff>
    </xdr:from>
    <xdr:to>
      <xdr:col>17</xdr:col>
      <xdr:colOff>9525</xdr:colOff>
      <xdr:row>12</xdr:row>
      <xdr:rowOff>28575</xdr:rowOff>
    </xdr:to>
    <xdr:pic>
      <xdr:nvPicPr>
        <xdr:cNvPr id="5" name="Imagem 4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1714500"/>
          <a:ext cx="27527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28575</xdr:rowOff>
    </xdr:from>
    <xdr:to>
      <xdr:col>3</xdr:col>
      <xdr:colOff>2114550</xdr:colOff>
      <xdr:row>2</xdr:row>
      <xdr:rowOff>257175</xdr:rowOff>
    </xdr:to>
    <xdr:pic>
      <xdr:nvPicPr>
        <xdr:cNvPr id="4" name="Imagem 3" descr="MARCAFAPESP_4.8cm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28575"/>
          <a:ext cx="2085975" cy="666750"/>
        </a:xfrm>
        <a:prstGeom prst="rect">
          <a:avLst/>
        </a:prstGeom>
      </xdr:spPr>
    </xdr:pic>
    <xdr:clientData/>
  </xdr:twoCellAnchor>
  <xdr:twoCellAnchor>
    <xdr:from>
      <xdr:col>6</xdr:col>
      <xdr:colOff>809625</xdr:colOff>
      <xdr:row>3</xdr:row>
      <xdr:rowOff>0</xdr:rowOff>
    </xdr:from>
    <xdr:to>
      <xdr:col>8</xdr:col>
      <xdr:colOff>0</xdr:colOff>
      <xdr:row>4</xdr:row>
      <xdr:rowOff>9525</xdr:rowOff>
    </xdr:to>
    <xdr:pic>
      <xdr:nvPicPr>
        <xdr:cNvPr id="3" name="Imagem 2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600075"/>
          <a:ext cx="27527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 flipV="1">
          <a:off x="0" y="16287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AIC/FORMUL&#193;RIOS/2013/MAIO/FORMUL&#193;RIOS/FORMUL&#193;RIOS%20SEM%20VINCULO%20COM%20O%20EXCEL/Orcamentos_05-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MPN"/>
      <sheetName val="2-MPI"/>
      <sheetName val="3-MCN"/>
      <sheetName val="4-MCI"/>
      <sheetName val="5-STB"/>
      <sheetName val="6-STE"/>
      <sheetName val="7-TRAN"/>
      <sheetName val="8-DIP-DIE"/>
      <sheetName val="9a-B-TTS-VINC"/>
      <sheetName val="9b-B-ACAD-TEM"/>
      <sheetName val="9C-IC DD - JP"/>
      <sheetName val="CONSOLIDADA-TEM-JP-EP"/>
      <sheetName val="CONSOLIDADA-PP"/>
      <sheetName val="DADOS"/>
    </sheetNames>
    <sheetDataSet>
      <sheetData sheetId="0">
        <row r="7">
          <cell r="B7" t="str">
            <v>AUXÍLIO À PESQUISA - PROJETO TEMÁTICO</v>
          </cell>
        </row>
        <row r="46">
          <cell r="R46" t="str">
            <v>AUXÍLIO À PESQUISA - PROJETO TEMÁTICO</v>
          </cell>
        </row>
        <row r="47">
          <cell r="R47" t="str">
            <v>AUXÍLIO À PESQUISA - JOVENS PESQUISADORES</v>
          </cell>
        </row>
        <row r="48">
          <cell r="R48" t="str">
            <v>AUXÍLIO À PESQUISA - ENSINO PÚBLICO</v>
          </cell>
        </row>
        <row r="49">
          <cell r="R49" t="str">
            <v>AUXÍLIO À PESQUISA - POLÍTICAS PÚBLICAS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8">
          <cell r="B48" t="str">
            <v>FAPESP,  MAIO DE 2013</v>
          </cell>
        </row>
      </sheetData>
      <sheetData sheetId="10"/>
      <sheetData sheetId="11"/>
      <sheetData sheetId="12">
        <row r="9">
          <cell r="G9" t="str">
            <v/>
          </cell>
          <cell r="H9" t="str">
            <v/>
          </cell>
        </row>
        <row r="10">
          <cell r="G10" t="str">
            <v/>
          </cell>
          <cell r="H10" t="str">
            <v/>
          </cell>
        </row>
        <row r="11">
          <cell r="G11" t="str">
            <v/>
          </cell>
        </row>
      </sheetData>
      <sheetData sheetId="13">
        <row r="5">
          <cell r="I5">
            <v>3</v>
          </cell>
        </row>
        <row r="6">
          <cell r="I6">
            <v>4</v>
          </cell>
        </row>
        <row r="7">
          <cell r="I7">
            <v>5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3162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fapesp.br/7639" TargetMode="External"/><Relationship Id="rId1" Type="http://schemas.openxmlformats.org/officeDocument/2006/relationships/hyperlink" Target="http://www.fapesp.br/58" TargetMode="External"/><Relationship Id="rId5" Type="http://schemas.openxmlformats.org/officeDocument/2006/relationships/queryTable" Target="../queryTables/queryTable1.xm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IK223"/>
  <sheetViews>
    <sheetView showGridLines="0" showRowColHeaders="0" tabSelected="1" showWhiteSpace="0" zoomScaleSheetLayoutView="100" workbookViewId="0"/>
  </sheetViews>
  <sheetFormatPr defaultColWidth="0" defaultRowHeight="12.75" zeroHeight="1"/>
  <cols>
    <col min="1" max="1" width="2.28515625" style="178" customWidth="1"/>
    <col min="2" max="2" width="5.85546875" style="31" customWidth="1"/>
    <col min="3" max="3" width="5" style="74" customWidth="1"/>
    <col min="4" max="4" width="9.28515625" style="74" customWidth="1"/>
    <col min="5" max="5" width="11.5703125" style="74" customWidth="1"/>
    <col min="6" max="6" width="8" style="33" customWidth="1"/>
    <col min="7" max="7" width="7.7109375" style="33" customWidth="1"/>
    <col min="8" max="8" width="6" style="33" customWidth="1"/>
    <col min="9" max="10" width="10.28515625" style="33" customWidth="1"/>
    <col min="11" max="11" width="7.5703125" style="33" customWidth="1"/>
    <col min="12" max="12" width="6" style="33" customWidth="1"/>
    <col min="13" max="13" width="9.140625" style="74" customWidth="1"/>
    <col min="14" max="14" width="14.5703125" style="33" customWidth="1"/>
    <col min="15" max="15" width="16.28515625" style="78" customWidth="1"/>
    <col min="16" max="16" width="14.140625" style="16" customWidth="1"/>
    <col min="17" max="17" width="1.85546875" style="169" customWidth="1"/>
    <col min="18" max="20" width="7.5703125" style="31" hidden="1" customWidth="1"/>
    <col min="21" max="245" width="0" style="31" hidden="1" customWidth="1"/>
    <col min="246" max="16384" width="9.140625" style="31" hidden="1"/>
  </cols>
  <sheetData>
    <row r="1" spans="1:244" s="25" customFormat="1" ht="31.5" customHeight="1">
      <c r="A1" s="164" t="s">
        <v>21</v>
      </c>
      <c r="B1" s="39"/>
      <c r="C1" s="45"/>
      <c r="D1" s="45"/>
      <c r="E1" s="45"/>
      <c r="F1" s="39"/>
      <c r="G1" s="39"/>
      <c r="H1" s="39"/>
      <c r="I1" s="39"/>
      <c r="J1" s="39"/>
      <c r="K1" s="39"/>
      <c r="L1" s="39"/>
      <c r="M1" s="45"/>
      <c r="N1" s="39"/>
      <c r="O1" s="39"/>
      <c r="P1" s="39"/>
      <c r="Q1" s="165"/>
    </row>
    <row r="2" spans="1:244" s="25" customFormat="1" ht="12.75" customHeight="1">
      <c r="A2" s="173"/>
      <c r="B2" s="39"/>
      <c r="C2" s="45"/>
      <c r="D2" s="45"/>
      <c r="E2" s="45"/>
      <c r="F2" s="39"/>
      <c r="G2" s="39"/>
      <c r="H2" s="39"/>
      <c r="I2" s="39"/>
      <c r="J2" s="39"/>
      <c r="K2" s="39"/>
      <c r="L2" s="39"/>
      <c r="M2" s="45"/>
      <c r="N2" s="39"/>
      <c r="O2" s="39"/>
      <c r="P2" s="39"/>
      <c r="Q2" s="165"/>
    </row>
    <row r="3" spans="1:244" s="25" customFormat="1" ht="12.75" customHeight="1">
      <c r="A3" s="173"/>
      <c r="B3" s="39"/>
      <c r="C3" s="45"/>
      <c r="D3" s="45"/>
      <c r="E3" s="45"/>
      <c r="F3" s="39"/>
      <c r="G3" s="39"/>
      <c r="H3" s="39"/>
      <c r="I3" s="39"/>
      <c r="J3" s="39"/>
      <c r="K3" s="39"/>
      <c r="L3" s="39"/>
      <c r="M3" s="45"/>
      <c r="N3" s="39"/>
      <c r="O3" s="39"/>
      <c r="P3" s="39"/>
      <c r="Q3" s="165"/>
    </row>
    <row r="4" spans="1:244" s="25" customFormat="1" ht="12.75" customHeight="1">
      <c r="A4" s="173"/>
      <c r="B4" s="39"/>
      <c r="C4" s="45"/>
      <c r="D4" s="45"/>
      <c r="E4" s="45"/>
      <c r="F4" s="39"/>
      <c r="G4" s="39"/>
      <c r="H4" s="39"/>
      <c r="I4" s="39"/>
      <c r="J4" s="39"/>
      <c r="K4" s="39"/>
      <c r="L4" s="39"/>
      <c r="M4" s="45"/>
      <c r="N4" s="39"/>
      <c r="O4" s="39"/>
      <c r="P4" s="39"/>
      <c r="Q4" s="165"/>
    </row>
    <row r="5" spans="1:244" s="25" customFormat="1" ht="12.75" customHeight="1">
      <c r="A5" s="173"/>
      <c r="B5" s="39"/>
      <c r="C5" s="45"/>
      <c r="D5" s="45"/>
      <c r="E5" s="45"/>
      <c r="F5" s="39"/>
      <c r="G5" s="39"/>
      <c r="H5" s="39"/>
      <c r="I5" s="39"/>
      <c r="J5" s="39"/>
      <c r="K5" s="39"/>
      <c r="L5" s="39"/>
      <c r="M5" s="45"/>
      <c r="N5" s="39"/>
      <c r="O5" s="39"/>
      <c r="P5" s="39"/>
      <c r="Q5" s="165"/>
    </row>
    <row r="6" spans="1:244" s="4" customFormat="1" ht="19.5" customHeight="1">
      <c r="A6" s="174"/>
      <c r="B6" s="155" t="s">
        <v>89</v>
      </c>
      <c r="C6" s="121"/>
      <c r="D6" s="121"/>
      <c r="E6" s="121"/>
      <c r="F6" s="121"/>
      <c r="G6" s="121"/>
      <c r="H6" s="121"/>
      <c r="I6" s="121"/>
      <c r="J6" s="121"/>
      <c r="P6" s="39"/>
      <c r="R6" s="35"/>
      <c r="S6" s="35"/>
      <c r="T6" s="35"/>
      <c r="U6" s="35"/>
      <c r="V6" s="35"/>
      <c r="W6" s="35"/>
      <c r="X6" s="39"/>
    </row>
    <row r="7" spans="1:244" s="25" customFormat="1" ht="5.25" customHeight="1">
      <c r="A7" s="173"/>
      <c r="B7" s="4"/>
      <c r="C7" s="39"/>
      <c r="D7" s="46"/>
      <c r="E7" s="46"/>
      <c r="F7" s="47"/>
      <c r="G7" s="47"/>
      <c r="H7" s="47"/>
      <c r="I7" s="47"/>
      <c r="J7" s="47"/>
      <c r="K7" s="47"/>
      <c r="L7" s="47"/>
      <c r="M7" s="46"/>
      <c r="N7" s="47"/>
      <c r="O7" s="47"/>
      <c r="P7" s="47"/>
      <c r="Q7" s="165"/>
    </row>
    <row r="8" spans="1:244" s="2" customFormat="1" ht="19.5" customHeight="1">
      <c r="A8" s="125"/>
      <c r="B8" s="5" t="s">
        <v>59</v>
      </c>
      <c r="C8" s="24"/>
      <c r="D8" s="7"/>
      <c r="E8" s="7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182"/>
      <c r="R8" s="200"/>
    </row>
    <row r="9" spans="1:244" s="25" customFormat="1" ht="6" customHeight="1">
      <c r="A9" s="188"/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52"/>
      <c r="N9" s="153"/>
      <c r="O9" s="47"/>
      <c r="P9" s="47"/>
      <c r="Q9" s="165"/>
    </row>
    <row r="10" spans="1:244" s="25" customFormat="1" ht="19.5" customHeight="1">
      <c r="A10" s="173"/>
      <c r="B10" s="144" t="s">
        <v>0</v>
      </c>
      <c r="C10" s="144"/>
      <c r="D10" s="145"/>
      <c r="E10" s="310"/>
      <c r="F10" s="310"/>
      <c r="G10" s="310"/>
      <c r="H10" s="47"/>
      <c r="I10" s="47"/>
      <c r="J10" s="307"/>
      <c r="K10" s="307"/>
      <c r="L10" s="307"/>
      <c r="M10" s="307"/>
      <c r="N10" s="307"/>
      <c r="O10" s="307"/>
      <c r="P10" s="307"/>
      <c r="Q10" s="165"/>
    </row>
    <row r="11" spans="1:244" s="2" customFormat="1" ht="6.75" customHeight="1">
      <c r="A11" s="125"/>
      <c r="B11" s="5"/>
      <c r="C11" s="6"/>
      <c r="D11" s="7"/>
      <c r="E11" s="7"/>
      <c r="F11" s="24"/>
      <c r="G11" s="24"/>
      <c r="H11" s="24"/>
      <c r="I11" s="24"/>
      <c r="J11" s="307"/>
      <c r="K11" s="307"/>
      <c r="L11" s="307"/>
      <c r="M11" s="307"/>
      <c r="N11" s="307"/>
      <c r="O11" s="307"/>
      <c r="P11" s="307"/>
      <c r="Q11" s="173"/>
    </row>
    <row r="12" spans="1:244" s="25" customFormat="1" ht="19.5" customHeight="1">
      <c r="A12" s="173"/>
      <c r="B12" s="305" t="s">
        <v>53</v>
      </c>
      <c r="C12" s="306"/>
      <c r="D12" s="281" t="str">
        <f>IF(SUM(O16:O58,O65:O109)=0,"",SUM(O16:O58,O65:O109))</f>
        <v/>
      </c>
      <c r="E12" s="281"/>
      <c r="F12" s="281"/>
      <c r="G12" s="49"/>
      <c r="H12" s="49"/>
      <c r="J12" s="307"/>
      <c r="K12" s="307"/>
      <c r="L12" s="307"/>
      <c r="M12" s="307"/>
      <c r="N12" s="307"/>
      <c r="O12" s="307"/>
      <c r="P12" s="307"/>
      <c r="Q12" s="165"/>
    </row>
    <row r="13" spans="1:244" s="28" customFormat="1" ht="6" customHeight="1">
      <c r="A13" s="181"/>
      <c r="B13" s="41"/>
      <c r="C13" s="51"/>
      <c r="D13" s="57"/>
      <c r="E13" s="51"/>
      <c r="F13" s="52"/>
      <c r="G13" s="52"/>
      <c r="H13" s="52"/>
      <c r="I13" s="52"/>
      <c r="J13" s="52"/>
      <c r="K13" s="52"/>
      <c r="L13" s="52"/>
      <c r="M13" s="51"/>
      <c r="N13" s="52"/>
      <c r="O13" s="52"/>
      <c r="P13" s="49"/>
      <c r="Q13" s="168"/>
      <c r="R13" s="27"/>
      <c r="S13" s="27"/>
      <c r="T13" s="27"/>
      <c r="U13" s="27"/>
      <c r="V13" s="27"/>
      <c r="W13" s="27"/>
      <c r="X13" s="27"/>
      <c r="Y13" s="27"/>
    </row>
    <row r="14" spans="1:244" s="30" customFormat="1" ht="15.75" customHeight="1">
      <c r="A14" s="175"/>
      <c r="B14" s="282" t="s">
        <v>1</v>
      </c>
      <c r="C14" s="283"/>
      <c r="D14" s="286" t="s">
        <v>6</v>
      </c>
      <c r="E14" s="288" t="s">
        <v>7</v>
      </c>
      <c r="F14" s="289"/>
      <c r="G14" s="289"/>
      <c r="H14" s="289"/>
      <c r="I14" s="289"/>
      <c r="J14" s="289"/>
      <c r="K14" s="289"/>
      <c r="L14" s="289"/>
      <c r="M14" s="289"/>
      <c r="N14" s="286" t="s">
        <v>3</v>
      </c>
      <c r="O14" s="308" t="s">
        <v>4</v>
      </c>
      <c r="P14" s="286" t="s">
        <v>2</v>
      </c>
      <c r="Q14" s="183"/>
      <c r="R14" s="29"/>
      <c r="S14" s="29"/>
      <c r="T14" s="29"/>
      <c r="U14" s="29"/>
      <c r="V14" s="29"/>
      <c r="W14" s="29"/>
      <c r="X14" s="29"/>
      <c r="Y14" s="29"/>
    </row>
    <row r="15" spans="1:244" s="30" customFormat="1" ht="14.25" customHeight="1">
      <c r="A15" s="175"/>
      <c r="B15" s="284"/>
      <c r="C15" s="285"/>
      <c r="D15" s="287"/>
      <c r="E15" s="290"/>
      <c r="F15" s="291"/>
      <c r="G15" s="291"/>
      <c r="H15" s="291"/>
      <c r="I15" s="291"/>
      <c r="J15" s="291"/>
      <c r="K15" s="291"/>
      <c r="L15" s="291"/>
      <c r="M15" s="291"/>
      <c r="N15" s="287"/>
      <c r="O15" s="309"/>
      <c r="P15" s="287"/>
      <c r="Q15" s="184"/>
      <c r="R15" s="29"/>
      <c r="S15" s="29"/>
      <c r="T15" s="29"/>
      <c r="U15" s="29"/>
      <c r="V15" s="29"/>
      <c r="W15" s="29"/>
      <c r="X15" s="29"/>
      <c r="Y15" s="29"/>
    </row>
    <row r="16" spans="1:244" ht="24.75" customHeight="1">
      <c r="A16" s="126"/>
      <c r="B16" s="276"/>
      <c r="C16" s="277"/>
      <c r="D16" s="56"/>
      <c r="E16" s="278"/>
      <c r="F16" s="279"/>
      <c r="G16" s="279"/>
      <c r="H16" s="279"/>
      <c r="I16" s="279"/>
      <c r="J16" s="279"/>
      <c r="K16" s="279"/>
      <c r="L16" s="279"/>
      <c r="M16" s="279"/>
      <c r="N16" s="147"/>
      <c r="O16" s="106" t="str">
        <f>IF(N16*D16=0,"",N16*D16)</f>
        <v/>
      </c>
      <c r="P16" s="61"/>
      <c r="Q16" s="185"/>
      <c r="R16" s="25"/>
      <c r="S16" s="25"/>
      <c r="T16" s="25"/>
      <c r="U16" s="25"/>
      <c r="V16" s="25"/>
      <c r="W16" s="25"/>
      <c r="X16" s="25"/>
      <c r="Y16" s="25"/>
      <c r="II16" s="32"/>
      <c r="IJ16" s="33"/>
    </row>
    <row r="17" spans="1:244" ht="24" customHeight="1">
      <c r="A17" s="126"/>
      <c r="B17" s="276"/>
      <c r="C17" s="277"/>
      <c r="D17" s="56"/>
      <c r="E17" s="278"/>
      <c r="F17" s="279"/>
      <c r="G17" s="279"/>
      <c r="H17" s="279"/>
      <c r="I17" s="279"/>
      <c r="J17" s="279"/>
      <c r="K17" s="279"/>
      <c r="L17" s="279"/>
      <c r="M17" s="279"/>
      <c r="N17" s="147"/>
      <c r="O17" s="106" t="str">
        <f>IF(N17*D17=0,"",N17*D17)</f>
        <v/>
      </c>
      <c r="P17" s="61"/>
      <c r="Q17" s="185"/>
      <c r="R17" s="25"/>
      <c r="S17" s="25"/>
      <c r="T17" s="25"/>
      <c r="U17" s="25"/>
      <c r="V17" s="25"/>
      <c r="W17" s="25"/>
      <c r="X17" s="25"/>
      <c r="Y17" s="25"/>
      <c r="II17" s="32"/>
      <c r="IJ17" s="33"/>
    </row>
    <row r="18" spans="1:244" ht="24" customHeight="1">
      <c r="A18" s="126"/>
      <c r="B18" s="276"/>
      <c r="C18" s="277"/>
      <c r="D18" s="56"/>
      <c r="E18" s="278"/>
      <c r="F18" s="279"/>
      <c r="G18" s="279"/>
      <c r="H18" s="279"/>
      <c r="I18" s="279"/>
      <c r="J18" s="279"/>
      <c r="K18" s="279"/>
      <c r="L18" s="279"/>
      <c r="M18" s="279"/>
      <c r="N18" s="147"/>
      <c r="O18" s="106" t="str">
        <f>IF(N18*D18=0,"",N18*D18)</f>
        <v/>
      </c>
      <c r="P18" s="61"/>
      <c r="Q18" s="185"/>
      <c r="R18" s="25"/>
      <c r="S18" s="25"/>
      <c r="T18" s="25"/>
      <c r="U18" s="25"/>
      <c r="V18" s="25"/>
      <c r="W18" s="25"/>
      <c r="X18" s="25"/>
      <c r="Y18" s="25"/>
    </row>
    <row r="19" spans="1:244" ht="24" customHeight="1">
      <c r="A19" s="126"/>
      <c r="B19" s="276"/>
      <c r="C19" s="277"/>
      <c r="D19" s="56"/>
      <c r="E19" s="278"/>
      <c r="F19" s="279"/>
      <c r="G19" s="279"/>
      <c r="H19" s="279"/>
      <c r="I19" s="279"/>
      <c r="J19" s="279"/>
      <c r="K19" s="279"/>
      <c r="L19" s="279"/>
      <c r="M19" s="279"/>
      <c r="N19" s="147"/>
      <c r="O19" s="106" t="str">
        <f t="shared" ref="O19:O58" si="0">IF(N19*D19=0,"",N19*D19)</f>
        <v/>
      </c>
      <c r="P19" s="61"/>
      <c r="Q19" s="185"/>
      <c r="R19" s="25"/>
      <c r="S19" s="25"/>
      <c r="T19" s="25"/>
      <c r="U19" s="25"/>
      <c r="V19" s="25"/>
      <c r="W19" s="25"/>
      <c r="X19" s="25"/>
      <c r="Y19" s="25"/>
    </row>
    <row r="20" spans="1:244" ht="24" customHeight="1">
      <c r="A20" s="126"/>
      <c r="B20" s="276"/>
      <c r="C20" s="277"/>
      <c r="D20" s="56"/>
      <c r="E20" s="278"/>
      <c r="F20" s="279"/>
      <c r="G20" s="279"/>
      <c r="H20" s="279"/>
      <c r="I20" s="279"/>
      <c r="J20" s="279"/>
      <c r="K20" s="279"/>
      <c r="L20" s="279"/>
      <c r="M20" s="279"/>
      <c r="N20" s="147"/>
      <c r="O20" s="106" t="str">
        <f>IF(N20*D20=0,"",N20*D20)</f>
        <v/>
      </c>
      <c r="P20" s="61"/>
      <c r="Q20" s="185"/>
      <c r="R20" s="25"/>
      <c r="S20" s="25"/>
      <c r="T20" s="25"/>
      <c r="U20" s="25"/>
      <c r="V20" s="25"/>
      <c r="W20" s="25"/>
      <c r="X20" s="25"/>
      <c r="Y20" s="25"/>
    </row>
    <row r="21" spans="1:244" ht="24" customHeight="1">
      <c r="A21" s="126"/>
      <c r="B21" s="276"/>
      <c r="C21" s="277"/>
      <c r="D21" s="56"/>
      <c r="E21" s="278"/>
      <c r="F21" s="279"/>
      <c r="G21" s="279"/>
      <c r="H21" s="279"/>
      <c r="I21" s="279"/>
      <c r="J21" s="279"/>
      <c r="K21" s="279"/>
      <c r="L21" s="279"/>
      <c r="M21" s="279"/>
      <c r="N21" s="147"/>
      <c r="O21" s="106" t="str">
        <f>IF(N21*D21=0,"",N21*D21)</f>
        <v/>
      </c>
      <c r="P21" s="61"/>
      <c r="Q21" s="185"/>
      <c r="R21" s="25"/>
      <c r="S21" s="25"/>
      <c r="T21" s="25"/>
      <c r="U21" s="25"/>
      <c r="V21" s="25"/>
      <c r="W21" s="25"/>
      <c r="X21" s="25"/>
      <c r="Y21" s="25"/>
    </row>
    <row r="22" spans="1:244" ht="24" customHeight="1">
      <c r="A22" s="126"/>
      <c r="B22" s="276"/>
      <c r="C22" s="277"/>
      <c r="D22" s="56"/>
      <c r="E22" s="278"/>
      <c r="F22" s="279"/>
      <c r="G22" s="279"/>
      <c r="H22" s="279"/>
      <c r="I22" s="279"/>
      <c r="J22" s="279"/>
      <c r="K22" s="279"/>
      <c r="L22" s="279"/>
      <c r="M22" s="279"/>
      <c r="N22" s="147"/>
      <c r="O22" s="106" t="str">
        <f>IF(N22*D22=0,"",N22*D22)</f>
        <v/>
      </c>
      <c r="P22" s="61"/>
      <c r="Q22" s="185"/>
      <c r="R22" s="25"/>
      <c r="S22" s="25"/>
      <c r="T22" s="25"/>
      <c r="U22" s="25"/>
      <c r="V22" s="25"/>
      <c r="W22" s="25"/>
      <c r="X22" s="25"/>
      <c r="Y22" s="25"/>
    </row>
    <row r="23" spans="1:244" ht="24" customHeight="1">
      <c r="A23" s="126"/>
      <c r="B23" s="276"/>
      <c r="C23" s="277"/>
      <c r="D23" s="56"/>
      <c r="E23" s="278"/>
      <c r="F23" s="279"/>
      <c r="G23" s="279"/>
      <c r="H23" s="279"/>
      <c r="I23" s="279"/>
      <c r="J23" s="279"/>
      <c r="K23" s="279"/>
      <c r="L23" s="279"/>
      <c r="M23" s="279"/>
      <c r="N23" s="147"/>
      <c r="O23" s="106" t="str">
        <f t="shared" si="0"/>
        <v/>
      </c>
      <c r="P23" s="61"/>
      <c r="Q23" s="185"/>
      <c r="R23" s="25"/>
      <c r="S23" s="25"/>
      <c r="T23" s="25"/>
      <c r="U23" s="25"/>
      <c r="V23" s="25"/>
      <c r="W23" s="25"/>
      <c r="X23" s="25"/>
      <c r="Y23" s="25"/>
    </row>
    <row r="24" spans="1:244" ht="24" customHeight="1">
      <c r="A24" s="126"/>
      <c r="B24" s="276"/>
      <c r="C24" s="277"/>
      <c r="D24" s="56"/>
      <c r="E24" s="278"/>
      <c r="F24" s="279"/>
      <c r="G24" s="279"/>
      <c r="H24" s="279"/>
      <c r="I24" s="279"/>
      <c r="J24" s="279"/>
      <c r="K24" s="279"/>
      <c r="L24" s="279"/>
      <c r="M24" s="279"/>
      <c r="N24" s="147"/>
      <c r="O24" s="106" t="str">
        <f t="shared" si="0"/>
        <v/>
      </c>
      <c r="P24" s="61"/>
      <c r="Q24" s="185"/>
      <c r="R24" s="25"/>
      <c r="S24" s="25"/>
      <c r="T24" s="25"/>
      <c r="U24" s="25"/>
      <c r="V24" s="25"/>
      <c r="W24" s="25"/>
      <c r="X24" s="25"/>
      <c r="Y24" s="25"/>
      <c r="II24" s="33"/>
      <c r="IJ24" s="33"/>
    </row>
    <row r="25" spans="1:244" ht="24" customHeight="1">
      <c r="A25" s="126"/>
      <c r="B25" s="276"/>
      <c r="C25" s="277"/>
      <c r="D25" s="56"/>
      <c r="E25" s="278"/>
      <c r="F25" s="279"/>
      <c r="G25" s="279"/>
      <c r="H25" s="279"/>
      <c r="I25" s="279"/>
      <c r="J25" s="279"/>
      <c r="K25" s="279"/>
      <c r="L25" s="279"/>
      <c r="M25" s="279"/>
      <c r="N25" s="147"/>
      <c r="O25" s="106" t="str">
        <f t="shared" si="0"/>
        <v/>
      </c>
      <c r="P25" s="61"/>
      <c r="Q25" s="185"/>
      <c r="R25" s="25"/>
      <c r="S25" s="25"/>
      <c r="T25" s="25"/>
      <c r="U25" s="25"/>
      <c r="V25" s="25"/>
      <c r="W25" s="25"/>
      <c r="X25" s="25"/>
      <c r="Y25" s="25"/>
    </row>
    <row r="26" spans="1:244" ht="24" customHeight="1">
      <c r="A26" s="126"/>
      <c r="B26" s="276"/>
      <c r="C26" s="277"/>
      <c r="D26" s="56"/>
      <c r="E26" s="278"/>
      <c r="F26" s="279"/>
      <c r="G26" s="279"/>
      <c r="H26" s="279"/>
      <c r="I26" s="279"/>
      <c r="J26" s="279"/>
      <c r="K26" s="279"/>
      <c r="L26" s="279"/>
      <c r="M26" s="279"/>
      <c r="N26" s="147"/>
      <c r="O26" s="106" t="str">
        <f t="shared" si="0"/>
        <v/>
      </c>
      <c r="P26" s="61"/>
      <c r="Q26" s="185"/>
      <c r="R26" s="25"/>
      <c r="S26" s="25"/>
      <c r="T26" s="25"/>
      <c r="U26" s="25"/>
      <c r="V26" s="25"/>
      <c r="W26" s="25"/>
      <c r="X26" s="25"/>
      <c r="Y26" s="25"/>
    </row>
    <row r="27" spans="1:244" ht="24" customHeight="1">
      <c r="A27" s="126"/>
      <c r="B27" s="276"/>
      <c r="C27" s="277"/>
      <c r="D27" s="56"/>
      <c r="E27" s="278"/>
      <c r="F27" s="279"/>
      <c r="G27" s="279"/>
      <c r="H27" s="279"/>
      <c r="I27" s="279"/>
      <c r="J27" s="279"/>
      <c r="K27" s="279"/>
      <c r="L27" s="279"/>
      <c r="M27" s="279"/>
      <c r="N27" s="147"/>
      <c r="O27" s="106" t="str">
        <f t="shared" si="0"/>
        <v/>
      </c>
      <c r="P27" s="61"/>
      <c r="Q27" s="185"/>
      <c r="R27" s="25"/>
      <c r="S27" s="25"/>
      <c r="T27" s="25"/>
      <c r="U27" s="25"/>
      <c r="V27" s="25"/>
      <c r="W27" s="25"/>
      <c r="X27" s="25"/>
      <c r="Y27" s="25"/>
      <c r="II27" s="33"/>
      <c r="IJ27" s="33"/>
    </row>
    <row r="28" spans="1:244" ht="24" customHeight="1">
      <c r="A28" s="126"/>
      <c r="B28" s="276"/>
      <c r="C28" s="277"/>
      <c r="D28" s="56"/>
      <c r="E28" s="278"/>
      <c r="F28" s="279"/>
      <c r="G28" s="279"/>
      <c r="H28" s="279"/>
      <c r="I28" s="279"/>
      <c r="J28" s="279"/>
      <c r="K28" s="279"/>
      <c r="L28" s="279"/>
      <c r="M28" s="279"/>
      <c r="N28" s="147"/>
      <c r="O28" s="106" t="str">
        <f t="shared" si="0"/>
        <v/>
      </c>
      <c r="P28" s="61"/>
      <c r="Q28" s="185"/>
      <c r="R28" s="25"/>
      <c r="S28" s="25"/>
      <c r="T28" s="25"/>
      <c r="U28" s="25"/>
      <c r="V28" s="25"/>
      <c r="W28" s="25"/>
      <c r="X28" s="25"/>
      <c r="Y28" s="25"/>
    </row>
    <row r="29" spans="1:244" ht="24" customHeight="1">
      <c r="A29" s="126"/>
      <c r="B29" s="276"/>
      <c r="C29" s="277"/>
      <c r="D29" s="56"/>
      <c r="E29" s="278"/>
      <c r="F29" s="279"/>
      <c r="G29" s="279"/>
      <c r="H29" s="279"/>
      <c r="I29" s="279"/>
      <c r="J29" s="279"/>
      <c r="K29" s="279"/>
      <c r="L29" s="279"/>
      <c r="M29" s="279"/>
      <c r="N29" s="147"/>
      <c r="O29" s="106" t="str">
        <f t="shared" si="0"/>
        <v/>
      </c>
      <c r="P29" s="61"/>
      <c r="Q29" s="185"/>
      <c r="R29" s="25"/>
      <c r="S29" s="25"/>
      <c r="T29" s="25"/>
      <c r="U29" s="25"/>
      <c r="V29" s="25"/>
      <c r="W29" s="25"/>
      <c r="X29" s="25"/>
      <c r="Y29" s="25"/>
    </row>
    <row r="30" spans="1:244" ht="24" customHeight="1">
      <c r="A30" s="126"/>
      <c r="B30" s="276"/>
      <c r="C30" s="277"/>
      <c r="D30" s="56"/>
      <c r="E30" s="278"/>
      <c r="F30" s="279"/>
      <c r="G30" s="279"/>
      <c r="H30" s="279"/>
      <c r="I30" s="279"/>
      <c r="J30" s="279"/>
      <c r="K30" s="279"/>
      <c r="L30" s="279"/>
      <c r="M30" s="279"/>
      <c r="N30" s="147"/>
      <c r="O30" s="106" t="str">
        <f t="shared" si="0"/>
        <v/>
      </c>
      <c r="P30" s="61"/>
      <c r="Q30" s="185"/>
      <c r="R30" s="25"/>
      <c r="S30" s="25"/>
      <c r="T30" s="25"/>
      <c r="U30" s="25"/>
      <c r="V30" s="25"/>
      <c r="W30" s="25"/>
      <c r="X30" s="25"/>
      <c r="Y30" s="25"/>
    </row>
    <row r="31" spans="1:244" ht="24" customHeight="1">
      <c r="A31" s="126"/>
      <c r="B31" s="276"/>
      <c r="C31" s="277"/>
      <c r="D31" s="56"/>
      <c r="E31" s="278"/>
      <c r="F31" s="279"/>
      <c r="G31" s="279"/>
      <c r="H31" s="279"/>
      <c r="I31" s="279"/>
      <c r="J31" s="279"/>
      <c r="K31" s="279"/>
      <c r="L31" s="279"/>
      <c r="M31" s="279"/>
      <c r="N31" s="147"/>
      <c r="O31" s="106" t="str">
        <f t="shared" si="0"/>
        <v/>
      </c>
      <c r="P31" s="61"/>
      <c r="Q31" s="185"/>
      <c r="R31" s="25"/>
      <c r="S31" s="25"/>
      <c r="T31" s="25"/>
      <c r="U31" s="25"/>
      <c r="V31" s="25"/>
      <c r="W31" s="25"/>
      <c r="X31" s="25"/>
      <c r="Y31" s="25"/>
    </row>
    <row r="32" spans="1:244" ht="24" customHeight="1">
      <c r="A32" s="126"/>
      <c r="B32" s="276"/>
      <c r="C32" s="277"/>
      <c r="D32" s="56"/>
      <c r="E32" s="278"/>
      <c r="F32" s="279"/>
      <c r="G32" s="279"/>
      <c r="H32" s="279"/>
      <c r="I32" s="279"/>
      <c r="J32" s="279"/>
      <c r="K32" s="279"/>
      <c r="L32" s="279"/>
      <c r="M32" s="279"/>
      <c r="N32" s="147"/>
      <c r="O32" s="106" t="str">
        <f t="shared" si="0"/>
        <v/>
      </c>
      <c r="P32" s="61"/>
      <c r="Q32" s="185"/>
      <c r="R32" s="25"/>
      <c r="S32" s="25"/>
      <c r="T32" s="25"/>
      <c r="U32" s="25"/>
      <c r="V32" s="25"/>
      <c r="W32" s="25"/>
      <c r="X32" s="25"/>
      <c r="Y32" s="25"/>
    </row>
    <row r="33" spans="1:244" ht="24" customHeight="1">
      <c r="A33" s="126"/>
      <c r="B33" s="276"/>
      <c r="C33" s="277"/>
      <c r="D33" s="56"/>
      <c r="E33" s="278"/>
      <c r="F33" s="279"/>
      <c r="G33" s="279"/>
      <c r="H33" s="279"/>
      <c r="I33" s="279"/>
      <c r="J33" s="279"/>
      <c r="K33" s="279"/>
      <c r="L33" s="279"/>
      <c r="M33" s="279"/>
      <c r="N33" s="147"/>
      <c r="O33" s="106" t="str">
        <f t="shared" si="0"/>
        <v/>
      </c>
      <c r="P33" s="61"/>
      <c r="Q33" s="185"/>
      <c r="R33" s="25"/>
      <c r="S33" s="25"/>
      <c r="T33" s="25"/>
      <c r="U33" s="25"/>
      <c r="V33" s="25"/>
      <c r="W33" s="25"/>
      <c r="X33" s="25"/>
      <c r="Y33" s="25"/>
    </row>
    <row r="34" spans="1:244" ht="24" customHeight="1">
      <c r="A34" s="126"/>
      <c r="B34" s="276"/>
      <c r="C34" s="277"/>
      <c r="D34" s="56"/>
      <c r="E34" s="278"/>
      <c r="F34" s="279"/>
      <c r="G34" s="279"/>
      <c r="H34" s="279"/>
      <c r="I34" s="279"/>
      <c r="J34" s="279"/>
      <c r="K34" s="279"/>
      <c r="L34" s="279"/>
      <c r="M34" s="279"/>
      <c r="N34" s="147"/>
      <c r="O34" s="106" t="str">
        <f t="shared" si="0"/>
        <v/>
      </c>
      <c r="P34" s="61"/>
      <c r="Q34" s="185"/>
      <c r="R34" s="25"/>
      <c r="S34" s="25"/>
      <c r="T34" s="25"/>
      <c r="U34" s="25"/>
      <c r="V34" s="25"/>
      <c r="W34" s="25"/>
      <c r="X34" s="25"/>
      <c r="Y34" s="25"/>
    </row>
    <row r="35" spans="1:244" ht="24" customHeight="1">
      <c r="A35" s="126"/>
      <c r="B35" s="276"/>
      <c r="C35" s="277"/>
      <c r="D35" s="56"/>
      <c r="E35" s="278"/>
      <c r="F35" s="279"/>
      <c r="G35" s="279"/>
      <c r="H35" s="279"/>
      <c r="I35" s="279"/>
      <c r="J35" s="279"/>
      <c r="K35" s="279"/>
      <c r="L35" s="279"/>
      <c r="M35" s="279"/>
      <c r="N35" s="147"/>
      <c r="O35" s="106" t="str">
        <f t="shared" si="0"/>
        <v/>
      </c>
      <c r="P35" s="61"/>
      <c r="Q35" s="185"/>
      <c r="R35" s="25"/>
      <c r="S35" s="25"/>
      <c r="T35" s="25"/>
      <c r="U35" s="25"/>
      <c r="V35" s="25"/>
      <c r="W35" s="25"/>
      <c r="X35" s="25"/>
      <c r="Y35" s="25"/>
    </row>
    <row r="36" spans="1:244" ht="24" customHeight="1">
      <c r="A36" s="126"/>
      <c r="B36" s="276"/>
      <c r="C36" s="277"/>
      <c r="D36" s="56"/>
      <c r="E36" s="278"/>
      <c r="F36" s="279"/>
      <c r="G36" s="279"/>
      <c r="H36" s="279"/>
      <c r="I36" s="279"/>
      <c r="J36" s="279"/>
      <c r="K36" s="279"/>
      <c r="L36" s="279"/>
      <c r="M36" s="279"/>
      <c r="N36" s="147"/>
      <c r="O36" s="106" t="str">
        <f t="shared" si="0"/>
        <v/>
      </c>
      <c r="P36" s="61"/>
      <c r="Q36" s="185"/>
      <c r="R36" s="25"/>
      <c r="S36" s="25"/>
      <c r="T36" s="25"/>
      <c r="U36" s="25"/>
      <c r="V36" s="25"/>
      <c r="W36" s="25"/>
      <c r="X36" s="25"/>
      <c r="Y36" s="25"/>
    </row>
    <row r="37" spans="1:244" ht="24" customHeight="1">
      <c r="A37" s="126"/>
      <c r="B37" s="276"/>
      <c r="C37" s="277"/>
      <c r="D37" s="56"/>
      <c r="E37" s="278"/>
      <c r="F37" s="279"/>
      <c r="G37" s="279"/>
      <c r="H37" s="279"/>
      <c r="I37" s="279"/>
      <c r="J37" s="279"/>
      <c r="K37" s="279"/>
      <c r="L37" s="279"/>
      <c r="M37" s="279"/>
      <c r="N37" s="147"/>
      <c r="O37" s="106" t="str">
        <f t="shared" si="0"/>
        <v/>
      </c>
      <c r="P37" s="61"/>
      <c r="Q37" s="185"/>
      <c r="R37" s="25"/>
      <c r="S37" s="25"/>
      <c r="T37" s="25"/>
      <c r="U37" s="25"/>
      <c r="V37" s="25"/>
      <c r="W37" s="25"/>
      <c r="X37" s="25"/>
      <c r="Y37" s="25"/>
      <c r="II37" s="32"/>
      <c r="IJ37" s="33"/>
    </row>
    <row r="38" spans="1:244" ht="24" customHeight="1">
      <c r="A38" s="126"/>
      <c r="B38" s="276"/>
      <c r="C38" s="277"/>
      <c r="D38" s="56"/>
      <c r="E38" s="278"/>
      <c r="F38" s="279"/>
      <c r="G38" s="279"/>
      <c r="H38" s="279"/>
      <c r="I38" s="279"/>
      <c r="J38" s="279"/>
      <c r="K38" s="279"/>
      <c r="L38" s="279"/>
      <c r="M38" s="279"/>
      <c r="N38" s="147"/>
      <c r="O38" s="106" t="str">
        <f t="shared" si="0"/>
        <v/>
      </c>
      <c r="P38" s="61"/>
      <c r="Q38" s="185"/>
      <c r="R38" s="25"/>
      <c r="S38" s="25"/>
      <c r="T38" s="25"/>
      <c r="U38" s="25"/>
      <c r="V38" s="25"/>
      <c r="W38" s="25"/>
      <c r="X38" s="25"/>
      <c r="Y38" s="25"/>
      <c r="II38" s="32"/>
      <c r="IJ38" s="33"/>
    </row>
    <row r="39" spans="1:244" ht="24" customHeight="1">
      <c r="A39" s="126"/>
      <c r="B39" s="276"/>
      <c r="C39" s="277"/>
      <c r="D39" s="56"/>
      <c r="E39" s="278"/>
      <c r="F39" s="279"/>
      <c r="G39" s="279"/>
      <c r="H39" s="279"/>
      <c r="I39" s="279"/>
      <c r="J39" s="279"/>
      <c r="K39" s="279"/>
      <c r="L39" s="279"/>
      <c r="M39" s="279"/>
      <c r="N39" s="147"/>
      <c r="O39" s="106" t="str">
        <f t="shared" si="0"/>
        <v/>
      </c>
      <c r="P39" s="61"/>
      <c r="Q39" s="185"/>
      <c r="R39" s="25"/>
      <c r="S39" s="25"/>
      <c r="T39" s="25"/>
      <c r="U39" s="25"/>
      <c r="V39" s="25"/>
      <c r="W39" s="25"/>
      <c r="X39" s="25"/>
      <c r="Y39" s="25"/>
    </row>
    <row r="40" spans="1:244" ht="24" customHeight="1">
      <c r="A40" s="126"/>
      <c r="B40" s="276"/>
      <c r="C40" s="277"/>
      <c r="D40" s="56"/>
      <c r="E40" s="278"/>
      <c r="F40" s="279"/>
      <c r="G40" s="279"/>
      <c r="H40" s="279"/>
      <c r="I40" s="279"/>
      <c r="J40" s="279"/>
      <c r="K40" s="279"/>
      <c r="L40" s="279"/>
      <c r="M40" s="279"/>
      <c r="N40" s="147"/>
      <c r="O40" s="106" t="str">
        <f t="shared" si="0"/>
        <v/>
      </c>
      <c r="P40" s="61"/>
      <c r="Q40" s="185"/>
      <c r="R40" s="25"/>
      <c r="S40" s="25"/>
      <c r="T40" s="25"/>
      <c r="U40" s="25"/>
      <c r="V40" s="25"/>
      <c r="W40" s="25"/>
      <c r="X40" s="25"/>
      <c r="Y40" s="25"/>
    </row>
    <row r="41" spans="1:244" ht="24" customHeight="1">
      <c r="A41" s="126"/>
      <c r="B41" s="276"/>
      <c r="C41" s="277"/>
      <c r="D41" s="56"/>
      <c r="E41" s="278"/>
      <c r="F41" s="279"/>
      <c r="G41" s="279"/>
      <c r="H41" s="279"/>
      <c r="I41" s="279"/>
      <c r="J41" s="279"/>
      <c r="K41" s="279"/>
      <c r="L41" s="279"/>
      <c r="M41" s="279"/>
      <c r="N41" s="147"/>
      <c r="O41" s="106" t="str">
        <f t="shared" si="0"/>
        <v/>
      </c>
      <c r="P41" s="61"/>
      <c r="Q41" s="185"/>
      <c r="R41" s="25"/>
      <c r="S41" s="25"/>
      <c r="T41" s="25"/>
      <c r="U41" s="25"/>
      <c r="V41" s="25"/>
      <c r="W41" s="25"/>
      <c r="X41" s="25"/>
      <c r="Y41" s="25"/>
    </row>
    <row r="42" spans="1:244" ht="24" customHeight="1">
      <c r="A42" s="126"/>
      <c r="B42" s="276"/>
      <c r="C42" s="277"/>
      <c r="D42" s="56"/>
      <c r="E42" s="278"/>
      <c r="F42" s="279"/>
      <c r="G42" s="279"/>
      <c r="H42" s="279"/>
      <c r="I42" s="279"/>
      <c r="J42" s="279"/>
      <c r="K42" s="279"/>
      <c r="L42" s="279"/>
      <c r="M42" s="279"/>
      <c r="N42" s="147"/>
      <c r="O42" s="106" t="str">
        <f t="shared" si="0"/>
        <v/>
      </c>
      <c r="P42" s="61"/>
      <c r="Q42" s="185"/>
      <c r="R42" s="25"/>
      <c r="S42" s="25"/>
      <c r="T42" s="25"/>
      <c r="U42" s="25"/>
      <c r="V42" s="25"/>
      <c r="W42" s="25"/>
      <c r="X42" s="25"/>
      <c r="Y42" s="25"/>
    </row>
    <row r="43" spans="1:244" ht="24" customHeight="1">
      <c r="A43" s="126"/>
      <c r="B43" s="276"/>
      <c r="C43" s="277"/>
      <c r="D43" s="56"/>
      <c r="E43" s="278"/>
      <c r="F43" s="279"/>
      <c r="G43" s="279"/>
      <c r="H43" s="279"/>
      <c r="I43" s="279"/>
      <c r="J43" s="279"/>
      <c r="K43" s="279"/>
      <c r="L43" s="279"/>
      <c r="M43" s="279"/>
      <c r="N43" s="147"/>
      <c r="O43" s="106" t="str">
        <f t="shared" si="0"/>
        <v/>
      </c>
      <c r="P43" s="61"/>
      <c r="Q43" s="185"/>
      <c r="R43" s="25"/>
      <c r="S43" s="25"/>
      <c r="T43" s="25"/>
      <c r="U43" s="25"/>
      <c r="V43" s="25"/>
      <c r="W43" s="25"/>
      <c r="X43" s="25"/>
      <c r="Y43" s="25"/>
    </row>
    <row r="44" spans="1:244" ht="24" customHeight="1">
      <c r="A44" s="126"/>
      <c r="B44" s="276"/>
      <c r="C44" s="277"/>
      <c r="D44" s="56"/>
      <c r="E44" s="278"/>
      <c r="F44" s="279"/>
      <c r="G44" s="279"/>
      <c r="H44" s="279"/>
      <c r="I44" s="279"/>
      <c r="J44" s="279"/>
      <c r="K44" s="279"/>
      <c r="L44" s="279"/>
      <c r="M44" s="279"/>
      <c r="N44" s="147"/>
      <c r="O44" s="106" t="str">
        <f t="shared" si="0"/>
        <v/>
      </c>
      <c r="P44" s="61"/>
      <c r="Q44" s="185"/>
      <c r="R44" s="25"/>
      <c r="S44" s="25"/>
      <c r="T44" s="25"/>
      <c r="U44" s="25"/>
      <c r="V44" s="25"/>
      <c r="W44" s="25"/>
      <c r="X44" s="25"/>
      <c r="Y44" s="25"/>
    </row>
    <row r="45" spans="1:244" ht="24" customHeight="1">
      <c r="A45" s="126"/>
      <c r="B45" s="276"/>
      <c r="C45" s="277"/>
      <c r="D45" s="56"/>
      <c r="E45" s="278"/>
      <c r="F45" s="279"/>
      <c r="G45" s="279"/>
      <c r="H45" s="279"/>
      <c r="I45" s="279"/>
      <c r="J45" s="279"/>
      <c r="K45" s="279"/>
      <c r="L45" s="279"/>
      <c r="M45" s="279"/>
      <c r="N45" s="147"/>
      <c r="O45" s="106" t="str">
        <f t="shared" si="0"/>
        <v/>
      </c>
      <c r="P45" s="61"/>
      <c r="Q45" s="185"/>
      <c r="R45" s="25"/>
      <c r="S45" s="25"/>
      <c r="T45" s="25"/>
      <c r="U45" s="25"/>
      <c r="V45" s="25"/>
      <c r="W45" s="25"/>
      <c r="X45" s="25"/>
      <c r="Y45" s="25"/>
      <c r="II45" s="33"/>
      <c r="IJ45" s="33"/>
    </row>
    <row r="46" spans="1:244" ht="24" customHeight="1">
      <c r="A46" s="126"/>
      <c r="B46" s="276"/>
      <c r="C46" s="277"/>
      <c r="D46" s="56"/>
      <c r="E46" s="278"/>
      <c r="F46" s="279"/>
      <c r="G46" s="279"/>
      <c r="H46" s="279"/>
      <c r="I46" s="279"/>
      <c r="J46" s="279"/>
      <c r="K46" s="279"/>
      <c r="L46" s="279"/>
      <c r="M46" s="279"/>
      <c r="N46" s="147"/>
      <c r="O46" s="106" t="str">
        <f t="shared" si="0"/>
        <v/>
      </c>
      <c r="P46" s="61"/>
      <c r="Q46" s="185"/>
      <c r="R46" s="25"/>
      <c r="S46" s="25"/>
      <c r="T46" s="25"/>
      <c r="U46" s="25"/>
      <c r="V46" s="25"/>
      <c r="W46" s="25"/>
      <c r="X46" s="25"/>
      <c r="Y46" s="25"/>
    </row>
    <row r="47" spans="1:244" ht="24" customHeight="1">
      <c r="A47" s="126"/>
      <c r="B47" s="276"/>
      <c r="C47" s="277"/>
      <c r="D47" s="56"/>
      <c r="E47" s="278"/>
      <c r="F47" s="279"/>
      <c r="G47" s="279"/>
      <c r="H47" s="279"/>
      <c r="I47" s="279"/>
      <c r="J47" s="279"/>
      <c r="K47" s="279"/>
      <c r="L47" s="279"/>
      <c r="M47" s="279"/>
      <c r="N47" s="147"/>
      <c r="O47" s="106" t="str">
        <f t="shared" si="0"/>
        <v/>
      </c>
      <c r="P47" s="61"/>
      <c r="Q47" s="185"/>
      <c r="R47" s="25"/>
      <c r="S47" s="25"/>
      <c r="T47" s="25"/>
      <c r="U47" s="25"/>
      <c r="V47" s="25"/>
      <c r="W47" s="25"/>
      <c r="X47" s="25"/>
      <c r="Y47" s="25"/>
    </row>
    <row r="48" spans="1:244" ht="24" customHeight="1">
      <c r="A48" s="126"/>
      <c r="B48" s="276"/>
      <c r="C48" s="277"/>
      <c r="D48" s="56"/>
      <c r="E48" s="278"/>
      <c r="F48" s="279"/>
      <c r="G48" s="279"/>
      <c r="H48" s="279"/>
      <c r="I48" s="279"/>
      <c r="J48" s="279"/>
      <c r="K48" s="279"/>
      <c r="L48" s="279"/>
      <c r="M48" s="279"/>
      <c r="N48" s="147"/>
      <c r="O48" s="106" t="str">
        <f t="shared" si="0"/>
        <v/>
      </c>
      <c r="P48" s="61"/>
      <c r="Q48" s="185"/>
      <c r="R48" s="25"/>
      <c r="S48" s="25"/>
      <c r="T48" s="25"/>
      <c r="U48" s="25"/>
      <c r="V48" s="25"/>
      <c r="W48" s="25"/>
      <c r="X48" s="25"/>
      <c r="Y48" s="25"/>
      <c r="II48" s="33"/>
      <c r="IJ48" s="33"/>
    </row>
    <row r="49" spans="1:25" ht="24" customHeight="1">
      <c r="A49" s="126"/>
      <c r="B49" s="276"/>
      <c r="C49" s="277"/>
      <c r="D49" s="56"/>
      <c r="E49" s="278"/>
      <c r="F49" s="279"/>
      <c r="G49" s="279"/>
      <c r="H49" s="279"/>
      <c r="I49" s="279"/>
      <c r="J49" s="279"/>
      <c r="K49" s="279"/>
      <c r="L49" s="279"/>
      <c r="M49" s="279"/>
      <c r="N49" s="147"/>
      <c r="O49" s="106" t="str">
        <f t="shared" si="0"/>
        <v/>
      </c>
      <c r="P49" s="61"/>
      <c r="Q49" s="185"/>
      <c r="R49" s="25"/>
      <c r="S49" s="25"/>
      <c r="T49" s="25"/>
      <c r="U49" s="25"/>
      <c r="V49" s="25"/>
      <c r="W49" s="25"/>
      <c r="X49" s="25"/>
      <c r="Y49" s="25"/>
    </row>
    <row r="50" spans="1:25" ht="24" customHeight="1">
      <c r="A50" s="126"/>
      <c r="B50" s="276"/>
      <c r="C50" s="277"/>
      <c r="D50" s="56"/>
      <c r="E50" s="278"/>
      <c r="F50" s="279"/>
      <c r="G50" s="279"/>
      <c r="H50" s="279"/>
      <c r="I50" s="279"/>
      <c r="J50" s="279"/>
      <c r="K50" s="279"/>
      <c r="L50" s="279"/>
      <c r="M50" s="279"/>
      <c r="N50" s="147"/>
      <c r="O50" s="106" t="str">
        <f t="shared" si="0"/>
        <v/>
      </c>
      <c r="P50" s="61"/>
      <c r="Q50" s="185"/>
      <c r="R50" s="25"/>
      <c r="S50" s="25"/>
      <c r="T50" s="25"/>
      <c r="U50" s="25"/>
      <c r="V50" s="25"/>
      <c r="W50" s="25"/>
      <c r="X50" s="25"/>
      <c r="Y50" s="25"/>
    </row>
    <row r="51" spans="1:25" ht="24" customHeight="1">
      <c r="A51" s="126"/>
      <c r="B51" s="276"/>
      <c r="C51" s="277"/>
      <c r="D51" s="56"/>
      <c r="E51" s="278"/>
      <c r="F51" s="279"/>
      <c r="G51" s="279"/>
      <c r="H51" s="279"/>
      <c r="I51" s="279"/>
      <c r="J51" s="279"/>
      <c r="K51" s="279"/>
      <c r="L51" s="279"/>
      <c r="M51" s="279"/>
      <c r="N51" s="147"/>
      <c r="O51" s="106" t="str">
        <f t="shared" si="0"/>
        <v/>
      </c>
      <c r="P51" s="61"/>
      <c r="Q51" s="185"/>
      <c r="R51" s="25"/>
      <c r="S51" s="25"/>
      <c r="T51" s="25"/>
      <c r="U51" s="25"/>
      <c r="V51" s="25"/>
      <c r="W51" s="25"/>
      <c r="X51" s="25"/>
      <c r="Y51" s="25"/>
    </row>
    <row r="52" spans="1:25" ht="24" customHeight="1">
      <c r="A52" s="126"/>
      <c r="B52" s="276"/>
      <c r="C52" s="277"/>
      <c r="D52" s="56"/>
      <c r="E52" s="278"/>
      <c r="F52" s="279"/>
      <c r="G52" s="279"/>
      <c r="H52" s="279"/>
      <c r="I52" s="279"/>
      <c r="J52" s="279"/>
      <c r="K52" s="279"/>
      <c r="L52" s="279"/>
      <c r="M52" s="279"/>
      <c r="N52" s="147"/>
      <c r="O52" s="106" t="str">
        <f t="shared" si="0"/>
        <v/>
      </c>
      <c r="P52" s="61"/>
      <c r="Q52" s="185"/>
      <c r="R52" s="25"/>
      <c r="S52" s="25"/>
      <c r="T52" s="25"/>
      <c r="U52" s="25"/>
      <c r="V52" s="25"/>
      <c r="W52" s="25"/>
      <c r="X52" s="25"/>
      <c r="Y52" s="25"/>
    </row>
    <row r="53" spans="1:25" ht="24" customHeight="1">
      <c r="A53" s="126"/>
      <c r="B53" s="276"/>
      <c r="C53" s="277"/>
      <c r="D53" s="56"/>
      <c r="E53" s="278"/>
      <c r="F53" s="279"/>
      <c r="G53" s="279"/>
      <c r="H53" s="279"/>
      <c r="I53" s="279"/>
      <c r="J53" s="279"/>
      <c r="K53" s="279"/>
      <c r="L53" s="279"/>
      <c r="M53" s="279"/>
      <c r="N53" s="147"/>
      <c r="O53" s="106" t="str">
        <f t="shared" si="0"/>
        <v/>
      </c>
      <c r="P53" s="61"/>
      <c r="Q53" s="185"/>
      <c r="R53" s="25"/>
      <c r="S53" s="25"/>
      <c r="T53" s="25"/>
      <c r="U53" s="25"/>
      <c r="V53" s="25"/>
      <c r="W53" s="25"/>
      <c r="X53" s="25"/>
      <c r="Y53" s="25"/>
    </row>
    <row r="54" spans="1:25" ht="24" customHeight="1">
      <c r="A54" s="126"/>
      <c r="B54" s="276"/>
      <c r="C54" s="277"/>
      <c r="D54" s="56"/>
      <c r="E54" s="278"/>
      <c r="F54" s="279"/>
      <c r="G54" s="279"/>
      <c r="H54" s="279"/>
      <c r="I54" s="279"/>
      <c r="J54" s="279"/>
      <c r="K54" s="279"/>
      <c r="L54" s="279"/>
      <c r="M54" s="279"/>
      <c r="N54" s="147"/>
      <c r="O54" s="106" t="str">
        <f t="shared" si="0"/>
        <v/>
      </c>
      <c r="P54" s="61"/>
      <c r="Q54" s="185"/>
      <c r="R54" s="25"/>
      <c r="S54" s="25"/>
      <c r="T54" s="25"/>
      <c r="U54" s="25"/>
      <c r="V54" s="25"/>
      <c r="W54" s="25"/>
      <c r="X54" s="25"/>
      <c r="Y54" s="25"/>
    </row>
    <row r="55" spans="1:25" ht="24" customHeight="1">
      <c r="A55" s="126"/>
      <c r="B55" s="276"/>
      <c r="C55" s="277"/>
      <c r="D55" s="56"/>
      <c r="E55" s="278"/>
      <c r="F55" s="279"/>
      <c r="G55" s="279"/>
      <c r="H55" s="279"/>
      <c r="I55" s="279"/>
      <c r="J55" s="279"/>
      <c r="K55" s="279"/>
      <c r="L55" s="279"/>
      <c r="M55" s="279"/>
      <c r="N55" s="147"/>
      <c r="O55" s="106" t="str">
        <f t="shared" si="0"/>
        <v/>
      </c>
      <c r="P55" s="61"/>
      <c r="Q55" s="185"/>
      <c r="R55" s="25"/>
      <c r="S55" s="25"/>
      <c r="T55" s="25"/>
      <c r="U55" s="25"/>
      <c r="V55" s="25"/>
      <c r="W55" s="25"/>
      <c r="X55" s="25"/>
      <c r="Y55" s="25"/>
    </row>
    <row r="56" spans="1:25" ht="24" customHeight="1">
      <c r="A56" s="126"/>
      <c r="B56" s="276"/>
      <c r="C56" s="277"/>
      <c r="D56" s="56"/>
      <c r="E56" s="278"/>
      <c r="F56" s="279"/>
      <c r="G56" s="279"/>
      <c r="H56" s="279"/>
      <c r="I56" s="279"/>
      <c r="J56" s="279"/>
      <c r="K56" s="279"/>
      <c r="L56" s="279"/>
      <c r="M56" s="279"/>
      <c r="N56" s="147"/>
      <c r="O56" s="106" t="str">
        <f t="shared" si="0"/>
        <v/>
      </c>
      <c r="P56" s="61"/>
      <c r="Q56" s="185"/>
      <c r="R56" s="25"/>
      <c r="S56" s="25"/>
      <c r="T56" s="25"/>
      <c r="U56" s="25"/>
      <c r="V56" s="25"/>
      <c r="W56" s="25"/>
      <c r="X56" s="25"/>
      <c r="Y56" s="25"/>
    </row>
    <row r="57" spans="1:25" ht="24" customHeight="1">
      <c r="A57" s="126"/>
      <c r="B57" s="276"/>
      <c r="C57" s="277"/>
      <c r="D57" s="56"/>
      <c r="E57" s="278"/>
      <c r="F57" s="279"/>
      <c r="G57" s="279"/>
      <c r="H57" s="279"/>
      <c r="I57" s="279"/>
      <c r="J57" s="279"/>
      <c r="K57" s="279"/>
      <c r="L57" s="279"/>
      <c r="M57" s="279"/>
      <c r="N57" s="147"/>
      <c r="O57" s="106" t="str">
        <f t="shared" si="0"/>
        <v/>
      </c>
      <c r="P57" s="61"/>
      <c r="Q57" s="185"/>
      <c r="R57" s="25"/>
      <c r="S57" s="25"/>
      <c r="T57" s="25"/>
      <c r="U57" s="25"/>
      <c r="V57" s="25"/>
      <c r="W57" s="25"/>
      <c r="X57" s="25"/>
      <c r="Y57" s="25"/>
    </row>
    <row r="58" spans="1:25" ht="24" customHeight="1">
      <c r="A58" s="126"/>
      <c r="B58" s="276"/>
      <c r="C58" s="277"/>
      <c r="D58" s="56"/>
      <c r="E58" s="278"/>
      <c r="F58" s="279"/>
      <c r="G58" s="279"/>
      <c r="H58" s="279"/>
      <c r="I58" s="279"/>
      <c r="J58" s="279"/>
      <c r="K58" s="279"/>
      <c r="L58" s="279"/>
      <c r="M58" s="279"/>
      <c r="N58" s="147"/>
      <c r="O58" s="106" t="str">
        <f t="shared" si="0"/>
        <v/>
      </c>
      <c r="P58" s="61"/>
      <c r="Q58" s="185"/>
      <c r="R58" s="25"/>
      <c r="S58" s="25"/>
      <c r="T58" s="25"/>
      <c r="U58" s="25"/>
      <c r="V58" s="25"/>
      <c r="W58" s="25"/>
      <c r="X58" s="25"/>
      <c r="Y58" s="25"/>
    </row>
    <row r="59" spans="1:25" s="34" customFormat="1" ht="6" customHeight="1">
      <c r="A59" s="171"/>
      <c r="B59" s="44"/>
      <c r="C59" s="57"/>
      <c r="D59" s="57"/>
      <c r="E59" s="57"/>
      <c r="F59" s="53"/>
      <c r="G59" s="53"/>
      <c r="H59" s="53"/>
      <c r="I59" s="53"/>
      <c r="J59" s="53"/>
      <c r="K59" s="53"/>
      <c r="L59" s="53"/>
      <c r="M59" s="57"/>
      <c r="N59" s="58"/>
      <c r="O59" s="15"/>
      <c r="P59"/>
      <c r="Q59" s="186"/>
      <c r="R59" s="26"/>
      <c r="S59" s="26"/>
      <c r="T59" s="26"/>
      <c r="U59" s="26"/>
      <c r="V59" s="26"/>
      <c r="W59" s="26"/>
      <c r="X59" s="26"/>
      <c r="Y59" s="26"/>
    </row>
    <row r="60" spans="1:25" s="30" customFormat="1" ht="21.75" customHeight="1">
      <c r="A60" s="175"/>
      <c r="B60" s="100" t="s">
        <v>15</v>
      </c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98"/>
      <c r="Q60" s="187"/>
      <c r="R60" s="29"/>
      <c r="S60" s="29"/>
      <c r="T60" s="29"/>
      <c r="U60" s="29"/>
      <c r="V60" s="29"/>
      <c r="W60" s="29"/>
      <c r="X60" s="29"/>
      <c r="Y60" s="29"/>
    </row>
    <row r="61" spans="1:25" ht="12.75" customHeight="1">
      <c r="A61" s="171"/>
      <c r="B61" s="69" t="s">
        <v>174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304">
        <v>1</v>
      </c>
      <c r="P61" s="304"/>
      <c r="Q61" s="176"/>
      <c r="R61" s="25"/>
      <c r="S61" s="25"/>
      <c r="T61" s="25"/>
      <c r="U61" s="25"/>
      <c r="V61" s="25"/>
      <c r="W61" s="25"/>
      <c r="X61" s="25"/>
      <c r="Y61" s="25"/>
    </row>
    <row r="62" spans="1:25" ht="18">
      <c r="A62" s="171"/>
      <c r="B62" s="155" t="str">
        <f>B6</f>
        <v>5- SERVIÇOS DE TERCEIROS NO BRASIL</v>
      </c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165"/>
      <c r="R62" s="25"/>
      <c r="S62" s="25"/>
      <c r="T62" s="25"/>
      <c r="U62" s="25"/>
      <c r="V62" s="25"/>
      <c r="W62" s="25"/>
      <c r="X62" s="25"/>
      <c r="Y62" s="25"/>
    </row>
    <row r="63" spans="1:25" s="16" customFormat="1" ht="15.75" customHeight="1">
      <c r="A63" s="171"/>
      <c r="B63" s="282" t="s">
        <v>9</v>
      </c>
      <c r="C63" s="283"/>
      <c r="D63" s="286" t="s">
        <v>14</v>
      </c>
      <c r="E63" s="288" t="s">
        <v>7</v>
      </c>
      <c r="F63" s="289"/>
      <c r="G63" s="289"/>
      <c r="H63" s="289"/>
      <c r="I63" s="289"/>
      <c r="J63" s="289"/>
      <c r="K63" s="289"/>
      <c r="L63" s="289"/>
      <c r="M63" s="289"/>
      <c r="N63" s="286" t="s">
        <v>3</v>
      </c>
      <c r="O63" s="308" t="s">
        <v>4</v>
      </c>
      <c r="P63" s="286" t="s">
        <v>2</v>
      </c>
      <c r="Q63" s="123"/>
      <c r="R63" s="2"/>
      <c r="S63" s="2"/>
      <c r="T63" s="2"/>
      <c r="U63" s="2"/>
      <c r="V63" s="2"/>
      <c r="W63" s="2"/>
      <c r="X63" s="2"/>
      <c r="Y63" s="2"/>
    </row>
    <row r="64" spans="1:25" s="43" customFormat="1" ht="14.25" customHeight="1">
      <c r="A64" s="175"/>
      <c r="B64" s="284"/>
      <c r="C64" s="285"/>
      <c r="D64" s="287"/>
      <c r="E64" s="290"/>
      <c r="F64" s="291"/>
      <c r="G64" s="291"/>
      <c r="H64" s="291"/>
      <c r="I64" s="291"/>
      <c r="J64" s="291"/>
      <c r="K64" s="291"/>
      <c r="L64" s="291"/>
      <c r="M64" s="291"/>
      <c r="N64" s="287"/>
      <c r="O64" s="309"/>
      <c r="P64" s="287"/>
      <c r="Q64" s="124"/>
      <c r="R64" s="42"/>
      <c r="S64" s="42"/>
      <c r="T64" s="42"/>
      <c r="U64" s="42"/>
      <c r="V64" s="42"/>
      <c r="W64" s="42"/>
      <c r="X64" s="42"/>
      <c r="Y64" s="42"/>
    </row>
    <row r="65" spans="1:244" ht="24" customHeight="1">
      <c r="A65" s="126"/>
      <c r="B65" s="276"/>
      <c r="C65" s="277"/>
      <c r="D65" s="56"/>
      <c r="E65" s="278"/>
      <c r="F65" s="279"/>
      <c r="G65" s="279"/>
      <c r="H65" s="279"/>
      <c r="I65" s="279"/>
      <c r="J65" s="279"/>
      <c r="K65" s="279"/>
      <c r="L65" s="279"/>
      <c r="M65" s="279"/>
      <c r="N65" s="147"/>
      <c r="O65" s="106" t="str">
        <f t="shared" ref="O65:O109" si="1">IF(N65*D65=0,"",N65*D65)</f>
        <v/>
      </c>
      <c r="P65" s="61"/>
      <c r="Q65" s="185"/>
      <c r="R65" s="25"/>
      <c r="S65" s="25"/>
      <c r="T65" s="25"/>
      <c r="U65" s="25"/>
      <c r="V65" s="25"/>
      <c r="W65" s="25"/>
      <c r="X65" s="25"/>
      <c r="Y65" s="25"/>
      <c r="II65" s="32"/>
      <c r="IJ65" s="33"/>
    </row>
    <row r="66" spans="1:244" ht="24" customHeight="1">
      <c r="A66" s="126"/>
      <c r="B66" s="276"/>
      <c r="C66" s="277"/>
      <c r="D66" s="56"/>
      <c r="E66" s="278"/>
      <c r="F66" s="279"/>
      <c r="G66" s="279"/>
      <c r="H66" s="279"/>
      <c r="I66" s="279"/>
      <c r="J66" s="279"/>
      <c r="K66" s="279"/>
      <c r="L66" s="279"/>
      <c r="M66" s="279"/>
      <c r="N66" s="147"/>
      <c r="O66" s="106" t="str">
        <f t="shared" si="1"/>
        <v/>
      </c>
      <c r="P66" s="61"/>
      <c r="Q66" s="185"/>
      <c r="R66" s="25"/>
      <c r="S66" s="25"/>
      <c r="T66" s="25"/>
      <c r="U66" s="25"/>
      <c r="V66" s="25"/>
      <c r="W66" s="25"/>
      <c r="X66" s="25"/>
      <c r="Y66" s="25"/>
    </row>
    <row r="67" spans="1:244" ht="24" customHeight="1">
      <c r="A67" s="126"/>
      <c r="B67" s="276"/>
      <c r="C67" s="277"/>
      <c r="D67" s="56"/>
      <c r="E67" s="278"/>
      <c r="F67" s="279"/>
      <c r="G67" s="279"/>
      <c r="H67" s="279"/>
      <c r="I67" s="279"/>
      <c r="J67" s="279"/>
      <c r="K67" s="279"/>
      <c r="L67" s="279"/>
      <c r="M67" s="279"/>
      <c r="N67" s="147"/>
      <c r="O67" s="106" t="str">
        <f t="shared" si="1"/>
        <v/>
      </c>
      <c r="P67" s="61"/>
      <c r="Q67" s="185"/>
      <c r="R67" s="25"/>
      <c r="S67" s="25"/>
      <c r="T67" s="25"/>
      <c r="U67" s="25"/>
      <c r="V67" s="25"/>
      <c r="W67" s="25"/>
      <c r="X67" s="25"/>
      <c r="Y67" s="25"/>
    </row>
    <row r="68" spans="1:244" ht="24" customHeight="1">
      <c r="A68" s="126"/>
      <c r="B68" s="276"/>
      <c r="C68" s="277"/>
      <c r="D68" s="56"/>
      <c r="E68" s="278"/>
      <c r="F68" s="279"/>
      <c r="G68" s="279"/>
      <c r="H68" s="279"/>
      <c r="I68" s="279"/>
      <c r="J68" s="279"/>
      <c r="K68" s="279"/>
      <c r="L68" s="279"/>
      <c r="M68" s="279"/>
      <c r="N68" s="147"/>
      <c r="O68" s="106" t="str">
        <f t="shared" si="1"/>
        <v/>
      </c>
      <c r="P68" s="61"/>
      <c r="Q68" s="185"/>
      <c r="R68" s="25"/>
      <c r="S68" s="25"/>
      <c r="T68" s="25"/>
      <c r="U68" s="25"/>
      <c r="V68" s="25"/>
      <c r="W68" s="25"/>
      <c r="X68" s="25"/>
      <c r="Y68" s="25"/>
    </row>
    <row r="69" spans="1:244" ht="24" customHeight="1">
      <c r="A69" s="126"/>
      <c r="B69" s="276"/>
      <c r="C69" s="277"/>
      <c r="D69" s="56"/>
      <c r="E69" s="278"/>
      <c r="F69" s="279"/>
      <c r="G69" s="279"/>
      <c r="H69" s="279"/>
      <c r="I69" s="279"/>
      <c r="J69" s="279"/>
      <c r="K69" s="279"/>
      <c r="L69" s="279"/>
      <c r="M69" s="279"/>
      <c r="N69" s="147"/>
      <c r="O69" s="106" t="str">
        <f t="shared" si="1"/>
        <v/>
      </c>
      <c r="P69" s="61"/>
      <c r="Q69" s="185"/>
      <c r="R69" s="25"/>
      <c r="S69" s="25"/>
      <c r="T69" s="25"/>
      <c r="U69" s="25"/>
      <c r="V69" s="25"/>
      <c r="W69" s="25"/>
      <c r="X69" s="25"/>
      <c r="Y69" s="25"/>
      <c r="II69" s="33"/>
      <c r="IJ69" s="33"/>
    </row>
    <row r="70" spans="1:244" ht="24" customHeight="1">
      <c r="A70" s="126"/>
      <c r="B70" s="276"/>
      <c r="C70" s="277"/>
      <c r="D70" s="56"/>
      <c r="E70" s="278"/>
      <c r="F70" s="279"/>
      <c r="G70" s="279"/>
      <c r="H70" s="279"/>
      <c r="I70" s="279"/>
      <c r="J70" s="279"/>
      <c r="K70" s="279"/>
      <c r="L70" s="279"/>
      <c r="M70" s="279"/>
      <c r="N70" s="147"/>
      <c r="O70" s="106" t="str">
        <f t="shared" si="1"/>
        <v/>
      </c>
      <c r="P70" s="61"/>
      <c r="Q70" s="185"/>
      <c r="R70" s="25"/>
      <c r="S70" s="25"/>
      <c r="T70" s="25"/>
      <c r="U70" s="25"/>
      <c r="V70" s="25"/>
      <c r="W70" s="25"/>
      <c r="X70" s="25"/>
      <c r="Y70" s="25"/>
    </row>
    <row r="71" spans="1:244" ht="24" customHeight="1">
      <c r="A71" s="126"/>
      <c r="B71" s="276"/>
      <c r="C71" s="277"/>
      <c r="D71" s="56"/>
      <c r="E71" s="278"/>
      <c r="F71" s="279"/>
      <c r="G71" s="279"/>
      <c r="H71" s="279"/>
      <c r="I71" s="279"/>
      <c r="J71" s="279"/>
      <c r="K71" s="279"/>
      <c r="L71" s="279"/>
      <c r="M71" s="279"/>
      <c r="N71" s="147"/>
      <c r="O71" s="106" t="str">
        <f t="shared" si="1"/>
        <v/>
      </c>
      <c r="P71" s="61"/>
      <c r="Q71" s="185"/>
      <c r="R71" s="25"/>
      <c r="S71" s="25"/>
      <c r="T71" s="25"/>
      <c r="U71" s="25"/>
      <c r="V71" s="25"/>
      <c r="W71" s="25"/>
      <c r="X71" s="25"/>
      <c r="Y71" s="25"/>
    </row>
    <row r="72" spans="1:244" ht="24" customHeight="1">
      <c r="A72" s="126"/>
      <c r="B72" s="276"/>
      <c r="C72" s="277"/>
      <c r="D72" s="56"/>
      <c r="E72" s="278"/>
      <c r="F72" s="279"/>
      <c r="G72" s="279"/>
      <c r="H72" s="279"/>
      <c r="I72" s="279"/>
      <c r="J72" s="279"/>
      <c r="K72" s="279"/>
      <c r="L72" s="279"/>
      <c r="M72" s="279"/>
      <c r="N72" s="147"/>
      <c r="O72" s="106" t="str">
        <f t="shared" si="1"/>
        <v/>
      </c>
      <c r="P72" s="61"/>
      <c r="Q72" s="185"/>
      <c r="R72" s="25"/>
      <c r="S72" s="25"/>
      <c r="T72" s="25"/>
      <c r="U72" s="25"/>
      <c r="V72" s="25"/>
      <c r="W72" s="25"/>
      <c r="X72" s="25"/>
      <c r="Y72" s="25"/>
    </row>
    <row r="73" spans="1:244" ht="24" customHeight="1">
      <c r="A73" s="126"/>
      <c r="B73" s="276"/>
      <c r="C73" s="277"/>
      <c r="D73" s="56"/>
      <c r="E73" s="278"/>
      <c r="F73" s="279"/>
      <c r="G73" s="279"/>
      <c r="H73" s="279"/>
      <c r="I73" s="279"/>
      <c r="J73" s="279"/>
      <c r="K73" s="279"/>
      <c r="L73" s="279"/>
      <c r="M73" s="279"/>
      <c r="N73" s="147"/>
      <c r="O73" s="106" t="str">
        <f t="shared" si="1"/>
        <v/>
      </c>
      <c r="P73" s="61"/>
      <c r="Q73" s="185"/>
      <c r="R73" s="25"/>
      <c r="S73" s="25"/>
      <c r="T73" s="25"/>
      <c r="U73" s="25"/>
      <c r="V73" s="25"/>
      <c r="W73" s="25"/>
      <c r="X73" s="25"/>
      <c r="Y73" s="25"/>
    </row>
    <row r="74" spans="1:244" ht="24" customHeight="1">
      <c r="A74" s="126"/>
      <c r="B74" s="276"/>
      <c r="C74" s="277"/>
      <c r="D74" s="56"/>
      <c r="E74" s="278"/>
      <c r="F74" s="279"/>
      <c r="G74" s="279"/>
      <c r="H74" s="279"/>
      <c r="I74" s="279"/>
      <c r="J74" s="279"/>
      <c r="K74" s="279"/>
      <c r="L74" s="279"/>
      <c r="M74" s="279"/>
      <c r="N74" s="147"/>
      <c r="O74" s="106" t="str">
        <f t="shared" si="1"/>
        <v/>
      </c>
      <c r="P74" s="61"/>
      <c r="Q74" s="185"/>
      <c r="R74" s="25"/>
      <c r="S74" s="25"/>
      <c r="T74" s="25"/>
      <c r="U74" s="25"/>
      <c r="V74" s="25"/>
      <c r="W74" s="25"/>
      <c r="X74" s="25"/>
      <c r="Y74" s="25"/>
    </row>
    <row r="75" spans="1:244" ht="24" customHeight="1">
      <c r="A75" s="126"/>
      <c r="B75" s="276"/>
      <c r="C75" s="277"/>
      <c r="D75" s="56"/>
      <c r="E75" s="278"/>
      <c r="F75" s="279"/>
      <c r="G75" s="279"/>
      <c r="H75" s="279"/>
      <c r="I75" s="279"/>
      <c r="J75" s="279"/>
      <c r="K75" s="279"/>
      <c r="L75" s="279"/>
      <c r="M75" s="279"/>
      <c r="N75" s="147"/>
      <c r="O75" s="106" t="str">
        <f t="shared" si="1"/>
        <v/>
      </c>
      <c r="P75" s="61"/>
      <c r="Q75" s="185"/>
      <c r="R75" s="25"/>
      <c r="S75" s="25"/>
      <c r="T75" s="25"/>
      <c r="U75" s="25"/>
      <c r="V75" s="25"/>
      <c r="W75" s="25"/>
      <c r="X75" s="25"/>
      <c r="Y75" s="25"/>
    </row>
    <row r="76" spans="1:244" ht="24" customHeight="1">
      <c r="A76" s="126"/>
      <c r="B76" s="276"/>
      <c r="C76" s="277"/>
      <c r="D76" s="56"/>
      <c r="E76" s="278"/>
      <c r="F76" s="279"/>
      <c r="G76" s="279"/>
      <c r="H76" s="279"/>
      <c r="I76" s="279"/>
      <c r="J76" s="279"/>
      <c r="K76" s="279"/>
      <c r="L76" s="279"/>
      <c r="M76" s="279"/>
      <c r="N76" s="147"/>
      <c r="O76" s="106" t="str">
        <f t="shared" si="1"/>
        <v/>
      </c>
      <c r="P76" s="61"/>
      <c r="Q76" s="185"/>
      <c r="R76" s="25"/>
      <c r="S76" s="25"/>
      <c r="T76" s="25"/>
      <c r="U76" s="25"/>
      <c r="V76" s="25"/>
      <c r="W76" s="25"/>
      <c r="X76" s="25"/>
      <c r="Y76" s="25"/>
    </row>
    <row r="77" spans="1:244" ht="24" customHeight="1">
      <c r="A77" s="126"/>
      <c r="B77" s="276"/>
      <c r="C77" s="277"/>
      <c r="D77" s="56"/>
      <c r="E77" s="278"/>
      <c r="F77" s="279"/>
      <c r="G77" s="279"/>
      <c r="H77" s="279"/>
      <c r="I77" s="279"/>
      <c r="J77" s="279"/>
      <c r="K77" s="279"/>
      <c r="L77" s="279"/>
      <c r="M77" s="279"/>
      <c r="N77" s="147"/>
      <c r="O77" s="106" t="str">
        <f t="shared" si="1"/>
        <v/>
      </c>
      <c r="P77" s="61"/>
      <c r="Q77" s="185"/>
      <c r="R77" s="25"/>
      <c r="S77" s="25"/>
      <c r="T77" s="25"/>
      <c r="U77" s="25"/>
      <c r="V77" s="25"/>
      <c r="W77" s="25"/>
      <c r="X77" s="25"/>
      <c r="Y77" s="25"/>
    </row>
    <row r="78" spans="1:244" ht="24" customHeight="1">
      <c r="A78" s="126"/>
      <c r="B78" s="276"/>
      <c r="C78" s="277"/>
      <c r="D78" s="56"/>
      <c r="E78" s="278"/>
      <c r="F78" s="279"/>
      <c r="G78" s="279"/>
      <c r="H78" s="279"/>
      <c r="I78" s="279"/>
      <c r="J78" s="279"/>
      <c r="K78" s="279"/>
      <c r="L78" s="279"/>
      <c r="M78" s="279"/>
      <c r="N78" s="147"/>
      <c r="O78" s="106" t="str">
        <f t="shared" si="1"/>
        <v/>
      </c>
      <c r="P78" s="61"/>
      <c r="Q78" s="185"/>
      <c r="R78" s="25"/>
      <c r="S78" s="25"/>
      <c r="T78" s="25"/>
      <c r="U78" s="25"/>
      <c r="V78" s="25"/>
      <c r="W78" s="25"/>
      <c r="X78" s="25"/>
      <c r="Y78" s="25"/>
      <c r="II78" s="32"/>
      <c r="IJ78" s="33"/>
    </row>
    <row r="79" spans="1:244" ht="24" customHeight="1">
      <c r="A79" s="126"/>
      <c r="B79" s="276"/>
      <c r="C79" s="277"/>
      <c r="D79" s="56"/>
      <c r="E79" s="278"/>
      <c r="F79" s="279"/>
      <c r="G79" s="279"/>
      <c r="H79" s="279"/>
      <c r="I79" s="279"/>
      <c r="J79" s="279"/>
      <c r="K79" s="279"/>
      <c r="L79" s="279"/>
      <c r="M79" s="279"/>
      <c r="N79" s="147"/>
      <c r="O79" s="106" t="str">
        <f t="shared" si="1"/>
        <v/>
      </c>
      <c r="P79" s="61"/>
      <c r="Q79" s="185"/>
      <c r="R79" s="25"/>
      <c r="S79" s="25"/>
      <c r="T79" s="25"/>
      <c r="U79" s="25"/>
      <c r="V79" s="25"/>
      <c r="W79" s="25"/>
      <c r="X79" s="25"/>
      <c r="Y79" s="25"/>
      <c r="II79" s="32"/>
      <c r="IJ79" s="33"/>
    </row>
    <row r="80" spans="1:244" ht="24" customHeight="1">
      <c r="A80" s="126"/>
      <c r="B80" s="276"/>
      <c r="C80" s="277"/>
      <c r="D80" s="56"/>
      <c r="E80" s="278"/>
      <c r="F80" s="279"/>
      <c r="G80" s="279"/>
      <c r="H80" s="279"/>
      <c r="I80" s="279"/>
      <c r="J80" s="279"/>
      <c r="K80" s="279"/>
      <c r="L80" s="279"/>
      <c r="M80" s="279"/>
      <c r="N80" s="147"/>
      <c r="O80" s="106" t="str">
        <f t="shared" si="1"/>
        <v/>
      </c>
      <c r="P80" s="61"/>
      <c r="Q80" s="185"/>
      <c r="R80" s="25"/>
      <c r="S80" s="25"/>
      <c r="T80" s="25"/>
      <c r="U80" s="25"/>
      <c r="V80" s="25"/>
      <c r="W80" s="25"/>
      <c r="X80" s="25"/>
      <c r="Y80" s="25"/>
    </row>
    <row r="81" spans="1:244" ht="24" customHeight="1">
      <c r="A81" s="126"/>
      <c r="B81" s="276"/>
      <c r="C81" s="277"/>
      <c r="D81" s="56"/>
      <c r="E81" s="278"/>
      <c r="F81" s="279"/>
      <c r="G81" s="279"/>
      <c r="H81" s="279"/>
      <c r="I81" s="279"/>
      <c r="J81" s="279"/>
      <c r="K81" s="279"/>
      <c r="L81" s="279"/>
      <c r="M81" s="279"/>
      <c r="N81" s="147"/>
      <c r="O81" s="106" t="str">
        <f t="shared" si="1"/>
        <v/>
      </c>
      <c r="P81" s="61"/>
      <c r="Q81" s="185"/>
      <c r="R81" s="25"/>
      <c r="S81" s="25"/>
      <c r="T81" s="25"/>
      <c r="U81" s="25"/>
      <c r="V81" s="25"/>
      <c r="W81" s="25"/>
      <c r="X81" s="25"/>
      <c r="Y81" s="25"/>
    </row>
    <row r="82" spans="1:244" ht="24" customHeight="1">
      <c r="A82" s="126"/>
      <c r="B82" s="276"/>
      <c r="C82" s="277"/>
      <c r="D82" s="56"/>
      <c r="E82" s="278"/>
      <c r="F82" s="279"/>
      <c r="G82" s="279"/>
      <c r="H82" s="279"/>
      <c r="I82" s="279"/>
      <c r="J82" s="279"/>
      <c r="K82" s="279"/>
      <c r="L82" s="279"/>
      <c r="M82" s="279"/>
      <c r="N82" s="147"/>
      <c r="O82" s="106" t="str">
        <f t="shared" si="1"/>
        <v/>
      </c>
      <c r="P82" s="61"/>
      <c r="Q82" s="185"/>
      <c r="R82" s="25"/>
      <c r="S82" s="25"/>
      <c r="T82" s="25"/>
      <c r="U82" s="25"/>
      <c r="V82" s="25"/>
      <c r="W82" s="25"/>
      <c r="X82" s="25"/>
      <c r="Y82" s="25"/>
    </row>
    <row r="83" spans="1:244" ht="24" customHeight="1">
      <c r="A83" s="126"/>
      <c r="B83" s="276"/>
      <c r="C83" s="277"/>
      <c r="D83" s="56"/>
      <c r="E83" s="278"/>
      <c r="F83" s="279"/>
      <c r="G83" s="279"/>
      <c r="H83" s="279"/>
      <c r="I83" s="279"/>
      <c r="J83" s="279"/>
      <c r="K83" s="279"/>
      <c r="L83" s="279"/>
      <c r="M83" s="279"/>
      <c r="N83" s="147"/>
      <c r="O83" s="106" t="str">
        <f t="shared" si="1"/>
        <v/>
      </c>
      <c r="P83" s="61"/>
      <c r="Q83" s="185"/>
      <c r="R83" s="25"/>
      <c r="S83" s="25"/>
      <c r="T83" s="25"/>
      <c r="U83" s="25"/>
      <c r="V83" s="25"/>
      <c r="W83" s="25"/>
      <c r="X83" s="25"/>
      <c r="Y83" s="25"/>
    </row>
    <row r="84" spans="1:244" ht="24" customHeight="1">
      <c r="A84" s="126"/>
      <c r="B84" s="276"/>
      <c r="C84" s="277"/>
      <c r="D84" s="56"/>
      <c r="E84" s="278"/>
      <c r="F84" s="279"/>
      <c r="G84" s="279"/>
      <c r="H84" s="279"/>
      <c r="I84" s="279"/>
      <c r="J84" s="279"/>
      <c r="K84" s="279"/>
      <c r="L84" s="279"/>
      <c r="M84" s="279"/>
      <c r="N84" s="147"/>
      <c r="O84" s="106" t="str">
        <f t="shared" si="1"/>
        <v/>
      </c>
      <c r="P84" s="61"/>
      <c r="Q84" s="185"/>
      <c r="R84" s="25"/>
      <c r="S84" s="25"/>
      <c r="T84" s="25"/>
      <c r="U84" s="25"/>
      <c r="V84" s="25"/>
      <c r="W84" s="25"/>
      <c r="X84" s="25"/>
      <c r="Y84" s="25"/>
      <c r="II84" s="33"/>
      <c r="IJ84" s="33"/>
    </row>
    <row r="85" spans="1:244" ht="24" customHeight="1">
      <c r="A85" s="126"/>
      <c r="B85" s="276"/>
      <c r="C85" s="277"/>
      <c r="D85" s="56"/>
      <c r="E85" s="278"/>
      <c r="F85" s="279"/>
      <c r="G85" s="279"/>
      <c r="H85" s="279"/>
      <c r="I85" s="279"/>
      <c r="J85" s="279"/>
      <c r="K85" s="279"/>
      <c r="L85" s="279"/>
      <c r="M85" s="279"/>
      <c r="N85" s="147"/>
      <c r="O85" s="106" t="str">
        <f t="shared" si="1"/>
        <v/>
      </c>
      <c r="P85" s="61"/>
      <c r="Q85" s="185"/>
      <c r="R85" s="25"/>
      <c r="S85" s="25"/>
      <c r="T85" s="25"/>
      <c r="U85" s="25"/>
      <c r="V85" s="25"/>
      <c r="W85" s="25"/>
      <c r="X85" s="25"/>
      <c r="Y85" s="25"/>
    </row>
    <row r="86" spans="1:244" ht="24" customHeight="1">
      <c r="A86" s="126"/>
      <c r="B86" s="276"/>
      <c r="C86" s="277"/>
      <c r="D86" s="56"/>
      <c r="E86" s="278"/>
      <c r="F86" s="279"/>
      <c r="G86" s="279"/>
      <c r="H86" s="279"/>
      <c r="I86" s="279"/>
      <c r="J86" s="279"/>
      <c r="K86" s="279"/>
      <c r="L86" s="279"/>
      <c r="M86" s="279"/>
      <c r="N86" s="147"/>
      <c r="O86" s="106" t="str">
        <f t="shared" si="1"/>
        <v/>
      </c>
      <c r="P86" s="61"/>
      <c r="Q86" s="185"/>
      <c r="R86" s="25"/>
      <c r="S86" s="25"/>
      <c r="T86" s="25"/>
      <c r="U86" s="25"/>
      <c r="V86" s="25"/>
      <c r="W86" s="25"/>
      <c r="X86" s="25"/>
      <c r="Y86" s="25"/>
    </row>
    <row r="87" spans="1:244" ht="24" customHeight="1">
      <c r="A87" s="126"/>
      <c r="B87" s="276"/>
      <c r="C87" s="277"/>
      <c r="D87" s="56"/>
      <c r="E87" s="278"/>
      <c r="F87" s="279"/>
      <c r="G87" s="279"/>
      <c r="H87" s="279"/>
      <c r="I87" s="279"/>
      <c r="J87" s="279"/>
      <c r="K87" s="279"/>
      <c r="L87" s="279"/>
      <c r="M87" s="279"/>
      <c r="N87" s="147"/>
      <c r="O87" s="106" t="str">
        <f t="shared" si="1"/>
        <v/>
      </c>
      <c r="P87" s="61"/>
      <c r="Q87" s="185"/>
      <c r="R87" s="25"/>
      <c r="S87" s="25"/>
      <c r="T87" s="25"/>
      <c r="U87" s="25"/>
      <c r="V87" s="25"/>
      <c r="W87" s="25"/>
      <c r="X87" s="25"/>
      <c r="Y87" s="25"/>
      <c r="II87" s="33"/>
      <c r="IJ87" s="33"/>
    </row>
    <row r="88" spans="1:244" ht="24" customHeight="1">
      <c r="A88" s="126"/>
      <c r="B88" s="276"/>
      <c r="C88" s="277"/>
      <c r="D88" s="56"/>
      <c r="E88" s="278"/>
      <c r="F88" s="279"/>
      <c r="G88" s="279"/>
      <c r="H88" s="279"/>
      <c r="I88" s="279"/>
      <c r="J88" s="279"/>
      <c r="K88" s="279"/>
      <c r="L88" s="279"/>
      <c r="M88" s="279"/>
      <c r="N88" s="147"/>
      <c r="O88" s="106" t="str">
        <f t="shared" si="1"/>
        <v/>
      </c>
      <c r="P88" s="61"/>
      <c r="Q88" s="185"/>
      <c r="R88" s="25"/>
      <c r="S88" s="25"/>
      <c r="T88" s="25"/>
      <c r="U88" s="25"/>
      <c r="V88" s="25"/>
      <c r="W88" s="25"/>
      <c r="X88" s="25"/>
      <c r="Y88" s="25"/>
    </row>
    <row r="89" spans="1:244" ht="24" customHeight="1">
      <c r="A89" s="126"/>
      <c r="B89" s="276"/>
      <c r="C89" s="277"/>
      <c r="D89" s="56"/>
      <c r="E89" s="278"/>
      <c r="F89" s="279"/>
      <c r="G89" s="279"/>
      <c r="H89" s="279"/>
      <c r="I89" s="279"/>
      <c r="J89" s="279"/>
      <c r="K89" s="279"/>
      <c r="L89" s="279"/>
      <c r="M89" s="279"/>
      <c r="N89" s="147"/>
      <c r="O89" s="106" t="str">
        <f t="shared" si="1"/>
        <v/>
      </c>
      <c r="P89" s="61"/>
      <c r="Q89" s="185"/>
      <c r="R89" s="25"/>
      <c r="S89" s="25"/>
      <c r="T89" s="25"/>
      <c r="U89" s="25"/>
      <c r="V89" s="25"/>
      <c r="W89" s="25"/>
      <c r="X89" s="25"/>
      <c r="Y89" s="25"/>
    </row>
    <row r="90" spans="1:244" ht="24" customHeight="1">
      <c r="A90" s="126"/>
      <c r="B90" s="276"/>
      <c r="C90" s="277"/>
      <c r="D90" s="56"/>
      <c r="E90" s="278"/>
      <c r="F90" s="279"/>
      <c r="G90" s="279"/>
      <c r="H90" s="279"/>
      <c r="I90" s="279"/>
      <c r="J90" s="279"/>
      <c r="K90" s="279"/>
      <c r="L90" s="279"/>
      <c r="M90" s="279"/>
      <c r="N90" s="147"/>
      <c r="O90" s="106" t="str">
        <f t="shared" si="1"/>
        <v/>
      </c>
      <c r="P90" s="61"/>
      <c r="Q90" s="185"/>
      <c r="R90" s="25"/>
      <c r="S90" s="25"/>
      <c r="T90" s="25"/>
      <c r="U90" s="25"/>
      <c r="V90" s="25"/>
      <c r="W90" s="25"/>
      <c r="X90" s="25"/>
      <c r="Y90" s="25"/>
    </row>
    <row r="91" spans="1:244" ht="24" customHeight="1">
      <c r="A91" s="126"/>
      <c r="B91" s="276"/>
      <c r="C91" s="277"/>
      <c r="D91" s="56"/>
      <c r="E91" s="278"/>
      <c r="F91" s="279"/>
      <c r="G91" s="279"/>
      <c r="H91" s="279"/>
      <c r="I91" s="279"/>
      <c r="J91" s="279"/>
      <c r="K91" s="279"/>
      <c r="L91" s="279"/>
      <c r="M91" s="279"/>
      <c r="N91" s="147"/>
      <c r="O91" s="106" t="str">
        <f t="shared" si="1"/>
        <v/>
      </c>
      <c r="P91" s="61"/>
      <c r="Q91" s="185"/>
      <c r="R91" s="25"/>
      <c r="S91" s="25"/>
      <c r="T91" s="25"/>
      <c r="U91" s="25"/>
      <c r="V91" s="25"/>
      <c r="W91" s="25"/>
      <c r="X91" s="25"/>
      <c r="Y91" s="25"/>
    </row>
    <row r="92" spans="1:244" ht="24" customHeight="1">
      <c r="A92" s="126"/>
      <c r="B92" s="276"/>
      <c r="C92" s="277"/>
      <c r="D92" s="56"/>
      <c r="E92" s="278"/>
      <c r="F92" s="279"/>
      <c r="G92" s="279"/>
      <c r="H92" s="279"/>
      <c r="I92" s="279"/>
      <c r="J92" s="279"/>
      <c r="K92" s="279"/>
      <c r="L92" s="279"/>
      <c r="M92" s="279"/>
      <c r="N92" s="147"/>
      <c r="O92" s="106" t="str">
        <f t="shared" si="1"/>
        <v/>
      </c>
      <c r="P92" s="61"/>
      <c r="Q92" s="185"/>
      <c r="R92" s="25"/>
      <c r="S92" s="25"/>
      <c r="T92" s="25"/>
      <c r="U92" s="25"/>
      <c r="V92" s="25"/>
      <c r="W92" s="25"/>
      <c r="X92" s="25"/>
      <c r="Y92" s="25"/>
    </row>
    <row r="93" spans="1:244" ht="24" customHeight="1">
      <c r="A93" s="126"/>
      <c r="B93" s="276"/>
      <c r="C93" s="277"/>
      <c r="D93" s="56"/>
      <c r="E93" s="278"/>
      <c r="F93" s="279"/>
      <c r="G93" s="279"/>
      <c r="H93" s="279"/>
      <c r="I93" s="279"/>
      <c r="J93" s="279"/>
      <c r="K93" s="279"/>
      <c r="L93" s="279"/>
      <c r="M93" s="279"/>
      <c r="N93" s="147"/>
      <c r="O93" s="106" t="str">
        <f t="shared" si="1"/>
        <v/>
      </c>
      <c r="P93" s="61"/>
      <c r="Q93" s="185"/>
      <c r="R93" s="25"/>
      <c r="S93" s="25"/>
      <c r="T93" s="25"/>
      <c r="U93" s="25"/>
      <c r="V93" s="25"/>
      <c r="W93" s="25"/>
      <c r="X93" s="25"/>
      <c r="Y93" s="25"/>
    </row>
    <row r="94" spans="1:244" ht="24" customHeight="1">
      <c r="A94" s="126"/>
      <c r="B94" s="276"/>
      <c r="C94" s="277"/>
      <c r="D94" s="56"/>
      <c r="E94" s="278"/>
      <c r="F94" s="279"/>
      <c r="G94" s="279"/>
      <c r="H94" s="279"/>
      <c r="I94" s="279"/>
      <c r="J94" s="279"/>
      <c r="K94" s="279"/>
      <c r="L94" s="279"/>
      <c r="M94" s="279"/>
      <c r="N94" s="147"/>
      <c r="O94" s="106" t="str">
        <f t="shared" si="1"/>
        <v/>
      </c>
      <c r="P94" s="61"/>
      <c r="Q94" s="185"/>
      <c r="R94" s="25"/>
      <c r="S94" s="25"/>
      <c r="T94" s="25"/>
      <c r="U94" s="25"/>
      <c r="V94" s="25"/>
      <c r="W94" s="25"/>
      <c r="X94" s="25"/>
      <c r="Y94" s="25"/>
    </row>
    <row r="95" spans="1:244" ht="24" customHeight="1">
      <c r="A95" s="126"/>
      <c r="B95" s="276"/>
      <c r="C95" s="277"/>
      <c r="D95" s="56"/>
      <c r="E95" s="278"/>
      <c r="F95" s="279"/>
      <c r="G95" s="279"/>
      <c r="H95" s="279"/>
      <c r="I95" s="279"/>
      <c r="J95" s="279"/>
      <c r="K95" s="279"/>
      <c r="L95" s="279"/>
      <c r="M95" s="279"/>
      <c r="N95" s="147"/>
      <c r="O95" s="106" t="str">
        <f t="shared" si="1"/>
        <v/>
      </c>
      <c r="P95" s="61"/>
      <c r="Q95" s="185"/>
      <c r="R95" s="25"/>
      <c r="S95" s="25"/>
      <c r="T95" s="25"/>
      <c r="U95" s="25"/>
      <c r="V95" s="25"/>
      <c r="W95" s="25"/>
      <c r="X95" s="25"/>
      <c r="Y95" s="25"/>
    </row>
    <row r="96" spans="1:244" ht="24" customHeight="1">
      <c r="A96" s="126"/>
      <c r="B96" s="276"/>
      <c r="C96" s="277"/>
      <c r="D96" s="56"/>
      <c r="E96" s="278"/>
      <c r="F96" s="279"/>
      <c r="G96" s="279"/>
      <c r="H96" s="279"/>
      <c r="I96" s="279"/>
      <c r="J96" s="279"/>
      <c r="K96" s="279"/>
      <c r="L96" s="279"/>
      <c r="M96" s="279"/>
      <c r="N96" s="147"/>
      <c r="O96" s="106" t="str">
        <f t="shared" si="1"/>
        <v/>
      </c>
      <c r="P96" s="61"/>
      <c r="Q96" s="185"/>
      <c r="R96" s="25"/>
      <c r="S96" s="25"/>
      <c r="T96" s="25"/>
      <c r="U96" s="25"/>
      <c r="V96" s="25"/>
      <c r="W96" s="25"/>
      <c r="X96" s="25"/>
      <c r="Y96" s="25"/>
      <c r="II96" s="33"/>
      <c r="IJ96" s="33"/>
    </row>
    <row r="97" spans="1:244" ht="24" customHeight="1">
      <c r="A97" s="126"/>
      <c r="B97" s="276"/>
      <c r="C97" s="277"/>
      <c r="D97" s="56"/>
      <c r="E97" s="278"/>
      <c r="F97" s="279"/>
      <c r="G97" s="279"/>
      <c r="H97" s="279"/>
      <c r="I97" s="279"/>
      <c r="J97" s="279"/>
      <c r="K97" s="279"/>
      <c r="L97" s="279"/>
      <c r="M97" s="279"/>
      <c r="N97" s="147"/>
      <c r="O97" s="106" t="str">
        <f t="shared" si="1"/>
        <v/>
      </c>
      <c r="P97" s="61"/>
      <c r="Q97" s="185"/>
      <c r="R97" s="25"/>
      <c r="S97" s="25"/>
      <c r="T97" s="25"/>
      <c r="U97" s="25"/>
      <c r="V97" s="25"/>
      <c r="W97" s="25"/>
      <c r="X97" s="25"/>
      <c r="Y97" s="25"/>
    </row>
    <row r="98" spans="1:244" ht="24" customHeight="1">
      <c r="A98" s="126"/>
      <c r="B98" s="276"/>
      <c r="C98" s="277"/>
      <c r="D98" s="56"/>
      <c r="E98" s="278"/>
      <c r="F98" s="279"/>
      <c r="G98" s="279"/>
      <c r="H98" s="279"/>
      <c r="I98" s="279"/>
      <c r="J98" s="279"/>
      <c r="K98" s="279"/>
      <c r="L98" s="279"/>
      <c r="M98" s="279"/>
      <c r="N98" s="147"/>
      <c r="O98" s="106" t="str">
        <f t="shared" si="1"/>
        <v/>
      </c>
      <c r="P98" s="61"/>
      <c r="Q98" s="185"/>
      <c r="R98" s="25"/>
      <c r="S98" s="25"/>
      <c r="T98" s="25"/>
      <c r="U98" s="25"/>
      <c r="V98" s="25"/>
      <c r="W98" s="25"/>
      <c r="X98" s="25"/>
      <c r="Y98" s="25"/>
    </row>
    <row r="99" spans="1:244" ht="24" customHeight="1">
      <c r="A99" s="126"/>
      <c r="B99" s="276"/>
      <c r="C99" s="277"/>
      <c r="D99" s="56"/>
      <c r="E99" s="278"/>
      <c r="F99" s="279"/>
      <c r="G99" s="279"/>
      <c r="H99" s="279"/>
      <c r="I99" s="279"/>
      <c r="J99" s="279"/>
      <c r="K99" s="279"/>
      <c r="L99" s="279"/>
      <c r="M99" s="279"/>
      <c r="N99" s="147"/>
      <c r="O99" s="106" t="str">
        <f t="shared" si="1"/>
        <v/>
      </c>
      <c r="P99" s="61"/>
      <c r="Q99" s="185"/>
      <c r="R99" s="25"/>
      <c r="S99" s="25"/>
      <c r="T99" s="25"/>
      <c r="U99" s="25"/>
      <c r="V99" s="25"/>
      <c r="W99" s="25"/>
      <c r="X99" s="25"/>
      <c r="Y99" s="25"/>
      <c r="II99" s="33"/>
      <c r="IJ99" s="33"/>
    </row>
    <row r="100" spans="1:244" ht="24" customHeight="1">
      <c r="A100" s="126"/>
      <c r="B100" s="276"/>
      <c r="C100" s="277"/>
      <c r="D100" s="56"/>
      <c r="E100" s="278"/>
      <c r="F100" s="279"/>
      <c r="G100" s="279"/>
      <c r="H100" s="279"/>
      <c r="I100" s="279"/>
      <c r="J100" s="279"/>
      <c r="K100" s="279"/>
      <c r="L100" s="279"/>
      <c r="M100" s="279"/>
      <c r="N100" s="147"/>
      <c r="O100" s="106" t="str">
        <f t="shared" si="1"/>
        <v/>
      </c>
      <c r="P100" s="61"/>
      <c r="Q100" s="185"/>
      <c r="R100" s="25"/>
      <c r="S100" s="25"/>
      <c r="T100" s="25"/>
      <c r="U100" s="25"/>
      <c r="V100" s="25"/>
      <c r="W100" s="25"/>
      <c r="X100" s="25"/>
      <c r="Y100" s="25"/>
    </row>
    <row r="101" spans="1:244" ht="24" customHeight="1">
      <c r="A101" s="126"/>
      <c r="B101" s="276"/>
      <c r="C101" s="277"/>
      <c r="D101" s="56"/>
      <c r="E101" s="278"/>
      <c r="F101" s="279"/>
      <c r="G101" s="279"/>
      <c r="H101" s="279"/>
      <c r="I101" s="279"/>
      <c r="J101" s="279"/>
      <c r="K101" s="279"/>
      <c r="L101" s="279"/>
      <c r="M101" s="279"/>
      <c r="N101" s="147"/>
      <c r="O101" s="106" t="str">
        <f t="shared" si="1"/>
        <v/>
      </c>
      <c r="P101" s="61"/>
      <c r="Q101" s="185"/>
      <c r="R101" s="25"/>
      <c r="S101" s="25"/>
      <c r="T101" s="25"/>
      <c r="U101" s="25"/>
      <c r="V101" s="25"/>
      <c r="W101" s="25"/>
      <c r="X101" s="25"/>
      <c r="Y101" s="25"/>
    </row>
    <row r="102" spans="1:244" ht="24" customHeight="1">
      <c r="A102" s="126"/>
      <c r="B102" s="276"/>
      <c r="C102" s="277"/>
      <c r="D102" s="56"/>
      <c r="E102" s="278"/>
      <c r="F102" s="279"/>
      <c r="G102" s="279"/>
      <c r="H102" s="279"/>
      <c r="I102" s="279"/>
      <c r="J102" s="279"/>
      <c r="K102" s="279"/>
      <c r="L102" s="279"/>
      <c r="M102" s="279"/>
      <c r="N102" s="147"/>
      <c r="O102" s="106" t="str">
        <f t="shared" si="1"/>
        <v/>
      </c>
      <c r="P102" s="61"/>
      <c r="Q102" s="185"/>
      <c r="R102" s="25"/>
      <c r="S102" s="25"/>
      <c r="T102" s="25"/>
      <c r="U102" s="25"/>
      <c r="V102" s="25"/>
      <c r="W102" s="25"/>
      <c r="X102" s="25"/>
      <c r="Y102" s="25"/>
    </row>
    <row r="103" spans="1:244" ht="24" customHeight="1">
      <c r="A103" s="126"/>
      <c r="B103" s="276"/>
      <c r="C103" s="277"/>
      <c r="D103" s="56"/>
      <c r="E103" s="278"/>
      <c r="F103" s="279"/>
      <c r="G103" s="279"/>
      <c r="H103" s="279"/>
      <c r="I103" s="279"/>
      <c r="J103" s="279"/>
      <c r="K103" s="279"/>
      <c r="L103" s="279"/>
      <c r="M103" s="279"/>
      <c r="N103" s="147"/>
      <c r="O103" s="106" t="str">
        <f t="shared" si="1"/>
        <v/>
      </c>
      <c r="P103" s="61"/>
      <c r="Q103" s="185"/>
      <c r="R103" s="25"/>
      <c r="S103" s="25"/>
      <c r="T103" s="25"/>
      <c r="U103" s="25"/>
      <c r="V103" s="25"/>
      <c r="W103" s="25"/>
      <c r="X103" s="25"/>
      <c r="Y103" s="25"/>
    </row>
    <row r="104" spans="1:244" ht="24" customHeight="1">
      <c r="A104" s="126"/>
      <c r="B104" s="276"/>
      <c r="C104" s="277"/>
      <c r="D104" s="56"/>
      <c r="E104" s="278"/>
      <c r="F104" s="279"/>
      <c r="G104" s="279"/>
      <c r="H104" s="279"/>
      <c r="I104" s="279"/>
      <c r="J104" s="279"/>
      <c r="K104" s="279"/>
      <c r="L104" s="279"/>
      <c r="M104" s="279"/>
      <c r="N104" s="147"/>
      <c r="O104" s="106" t="str">
        <f t="shared" si="1"/>
        <v/>
      </c>
      <c r="P104" s="61"/>
      <c r="Q104" s="185"/>
      <c r="R104" s="25"/>
      <c r="S104" s="25"/>
      <c r="T104" s="25"/>
      <c r="U104" s="25"/>
      <c r="V104" s="25"/>
      <c r="W104" s="25"/>
      <c r="X104" s="25"/>
      <c r="Y104" s="25"/>
    </row>
    <row r="105" spans="1:244" ht="24" customHeight="1">
      <c r="A105" s="126"/>
      <c r="B105" s="276"/>
      <c r="C105" s="277"/>
      <c r="D105" s="56"/>
      <c r="E105" s="278"/>
      <c r="F105" s="279"/>
      <c r="G105" s="279"/>
      <c r="H105" s="279"/>
      <c r="I105" s="279"/>
      <c r="J105" s="279"/>
      <c r="K105" s="279"/>
      <c r="L105" s="279"/>
      <c r="M105" s="279"/>
      <c r="N105" s="147"/>
      <c r="O105" s="106" t="str">
        <f t="shared" si="1"/>
        <v/>
      </c>
      <c r="P105" s="61"/>
      <c r="Q105" s="185"/>
      <c r="R105" s="25"/>
      <c r="S105" s="25"/>
      <c r="T105" s="25"/>
      <c r="U105" s="25"/>
      <c r="V105" s="25"/>
      <c r="W105" s="25"/>
      <c r="X105" s="25"/>
      <c r="Y105" s="25"/>
    </row>
    <row r="106" spans="1:244" ht="24" customHeight="1">
      <c r="A106" s="126"/>
      <c r="B106" s="276"/>
      <c r="C106" s="277"/>
      <c r="D106" s="56"/>
      <c r="E106" s="278"/>
      <c r="F106" s="279"/>
      <c r="G106" s="279"/>
      <c r="H106" s="279"/>
      <c r="I106" s="279"/>
      <c r="J106" s="279"/>
      <c r="K106" s="279"/>
      <c r="L106" s="279"/>
      <c r="M106" s="279"/>
      <c r="N106" s="147"/>
      <c r="O106" s="106" t="str">
        <f t="shared" si="1"/>
        <v/>
      </c>
      <c r="P106" s="61"/>
      <c r="Q106" s="185"/>
      <c r="R106" s="25"/>
      <c r="S106" s="25"/>
      <c r="T106" s="25"/>
      <c r="U106" s="25"/>
      <c r="V106" s="25"/>
      <c r="W106" s="25"/>
      <c r="X106" s="25"/>
      <c r="Y106" s="25"/>
    </row>
    <row r="107" spans="1:244" ht="24" customHeight="1">
      <c r="A107" s="126"/>
      <c r="B107" s="276"/>
      <c r="C107" s="277"/>
      <c r="D107" s="56"/>
      <c r="E107" s="278"/>
      <c r="F107" s="279"/>
      <c r="G107" s="279"/>
      <c r="H107" s="279"/>
      <c r="I107" s="279"/>
      <c r="J107" s="279"/>
      <c r="K107" s="279"/>
      <c r="L107" s="279"/>
      <c r="M107" s="279"/>
      <c r="N107" s="147"/>
      <c r="O107" s="106" t="str">
        <f t="shared" si="1"/>
        <v/>
      </c>
      <c r="P107" s="61"/>
      <c r="Q107" s="185"/>
      <c r="R107" s="25"/>
      <c r="S107" s="25"/>
      <c r="T107" s="25"/>
      <c r="U107" s="25"/>
      <c r="V107" s="25"/>
      <c r="W107" s="25"/>
      <c r="X107" s="25"/>
      <c r="Y107" s="25"/>
    </row>
    <row r="108" spans="1:244" ht="24" customHeight="1">
      <c r="A108" s="126"/>
      <c r="B108" s="276"/>
      <c r="C108" s="277"/>
      <c r="D108" s="56"/>
      <c r="E108" s="278"/>
      <c r="F108" s="279"/>
      <c r="G108" s="279"/>
      <c r="H108" s="279"/>
      <c r="I108" s="279"/>
      <c r="J108" s="279"/>
      <c r="K108" s="279"/>
      <c r="L108" s="279"/>
      <c r="M108" s="279"/>
      <c r="N108" s="147"/>
      <c r="O108" s="106" t="str">
        <f t="shared" si="1"/>
        <v/>
      </c>
      <c r="P108" s="61"/>
      <c r="Q108" s="185"/>
      <c r="R108" s="25"/>
      <c r="S108" s="25"/>
      <c r="T108" s="25"/>
      <c r="U108" s="25"/>
      <c r="V108" s="25"/>
      <c r="W108" s="25"/>
      <c r="X108" s="25"/>
      <c r="Y108" s="25"/>
    </row>
    <row r="109" spans="1:244" ht="24" customHeight="1">
      <c r="A109" s="126"/>
      <c r="B109" s="276"/>
      <c r="C109" s="277"/>
      <c r="D109" s="63"/>
      <c r="E109" s="278"/>
      <c r="F109" s="279"/>
      <c r="G109" s="279"/>
      <c r="H109" s="279"/>
      <c r="I109" s="279"/>
      <c r="J109" s="279"/>
      <c r="K109" s="279"/>
      <c r="L109" s="279"/>
      <c r="M109" s="279"/>
      <c r="N109" s="147"/>
      <c r="O109" s="106" t="str">
        <f t="shared" si="1"/>
        <v/>
      </c>
      <c r="P109" s="61"/>
      <c r="Q109" s="185"/>
      <c r="R109" s="25"/>
      <c r="S109" s="25"/>
      <c r="T109" s="25"/>
      <c r="U109" s="25"/>
      <c r="V109" s="25"/>
      <c r="W109" s="25"/>
      <c r="X109" s="25"/>
      <c r="Y109" s="25"/>
    </row>
    <row r="110" spans="1:244" s="34" customFormat="1" ht="6" customHeight="1">
      <c r="A110" s="171"/>
      <c r="B110" s="44"/>
      <c r="C110" s="57"/>
      <c r="D110" s="57"/>
      <c r="E110" s="57"/>
      <c r="F110" s="53"/>
      <c r="G110" s="53"/>
      <c r="H110" s="53"/>
      <c r="I110" s="53"/>
      <c r="J110" s="53"/>
      <c r="K110" s="53"/>
      <c r="L110" s="53"/>
      <c r="M110" s="57"/>
      <c r="N110" s="58"/>
      <c r="O110" s="15"/>
      <c r="P110"/>
      <c r="Q110" s="186"/>
      <c r="R110" s="26"/>
      <c r="S110" s="26"/>
      <c r="T110" s="26"/>
      <c r="U110" s="26"/>
      <c r="V110" s="26"/>
      <c r="W110" s="26"/>
      <c r="X110" s="26"/>
      <c r="Y110" s="26"/>
    </row>
    <row r="111" spans="1:244" s="30" customFormat="1" ht="21.75" customHeight="1">
      <c r="A111" s="175"/>
      <c r="B111" s="100" t="s">
        <v>15</v>
      </c>
      <c r="C111" s="101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98"/>
      <c r="Q111" s="187"/>
      <c r="R111" s="29"/>
      <c r="S111" s="29"/>
      <c r="T111" s="29"/>
      <c r="U111" s="29"/>
      <c r="V111" s="29"/>
      <c r="W111" s="29"/>
      <c r="X111" s="29"/>
      <c r="Y111" s="29"/>
    </row>
    <row r="112" spans="1:244" ht="12.75" customHeight="1">
      <c r="A112" s="171"/>
      <c r="B112" s="69" t="str">
        <f>B61</f>
        <v>FAPESP, MAIO DE 2015</v>
      </c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304">
        <v>2</v>
      </c>
      <c r="P112" s="304"/>
      <c r="Q112" s="176"/>
      <c r="R112" s="25"/>
      <c r="S112" s="25"/>
      <c r="T112" s="25"/>
      <c r="U112" s="25"/>
      <c r="V112" s="25"/>
      <c r="W112" s="25"/>
      <c r="X112" s="25"/>
      <c r="Y112" s="25"/>
    </row>
    <row r="113" spans="1:25" ht="12.75" customHeight="1">
      <c r="A113" s="171"/>
      <c r="B113" s="75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165"/>
      <c r="R113" s="25"/>
      <c r="S113" s="25"/>
      <c r="T113" s="25"/>
      <c r="U113" s="25"/>
      <c r="V113" s="25"/>
      <c r="W113" s="25"/>
      <c r="X113" s="25"/>
      <c r="Y113" s="25"/>
    </row>
    <row r="114" spans="1:25" ht="12.75" customHeight="1">
      <c r="A114" s="171"/>
      <c r="B114" s="75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165"/>
      <c r="R114" s="25"/>
      <c r="S114" s="25"/>
      <c r="T114" s="25"/>
      <c r="U114" s="25"/>
      <c r="V114" s="25"/>
      <c r="W114" s="25"/>
      <c r="X114" s="25"/>
      <c r="Y114" s="25"/>
    </row>
    <row r="115" spans="1:25" ht="12.75" customHeight="1">
      <c r="A115" s="171"/>
      <c r="B115" s="75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165"/>
      <c r="R115" s="25"/>
      <c r="S115" s="25"/>
      <c r="T115" s="25"/>
      <c r="U115" s="25"/>
      <c r="V115" s="25"/>
      <c r="W115" s="25"/>
      <c r="X115" s="25"/>
      <c r="Y115" s="25"/>
    </row>
    <row r="116" spans="1:25" ht="12.75" customHeight="1">
      <c r="A116" s="171"/>
      <c r="B116" s="75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165"/>
      <c r="R116" s="25"/>
      <c r="S116" s="25"/>
      <c r="T116" s="25"/>
      <c r="U116" s="25"/>
      <c r="V116" s="25"/>
      <c r="W116" s="25"/>
      <c r="X116" s="25"/>
      <c r="Y116" s="25"/>
    </row>
    <row r="117" spans="1:25" ht="12.75" customHeight="1">
      <c r="A117" s="171"/>
      <c r="B117" s="75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165"/>
      <c r="R117" s="25"/>
      <c r="S117" s="25"/>
      <c r="T117" s="25"/>
      <c r="U117" s="25"/>
      <c r="V117" s="25"/>
      <c r="W117" s="25"/>
      <c r="X117" s="25"/>
      <c r="Y117" s="25"/>
    </row>
    <row r="118" spans="1:25" ht="12.75" customHeight="1">
      <c r="A118" s="171"/>
      <c r="B118" s="75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165"/>
      <c r="R118" s="25"/>
      <c r="S118" s="25"/>
      <c r="T118" s="25"/>
      <c r="U118" s="25"/>
      <c r="V118" s="25"/>
      <c r="W118" s="25"/>
      <c r="X118" s="25"/>
      <c r="Y118" s="25"/>
    </row>
    <row r="119" spans="1:25" ht="12.75" customHeight="1">
      <c r="A119" s="171"/>
      <c r="B119" s="75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165"/>
      <c r="R119" s="25"/>
      <c r="S119" s="25"/>
      <c r="T119" s="25"/>
      <c r="U119" s="25"/>
      <c r="V119" s="25"/>
      <c r="W119" s="25"/>
      <c r="X119" s="25"/>
      <c r="Y119" s="25"/>
    </row>
    <row r="120" spans="1:25" ht="12.75" customHeight="1">
      <c r="A120" s="171"/>
      <c r="B120" s="75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165"/>
      <c r="R120" s="25"/>
      <c r="S120" s="25"/>
      <c r="T120" s="25"/>
      <c r="U120" s="25"/>
      <c r="V120" s="25"/>
      <c r="W120" s="25"/>
      <c r="X120" s="25"/>
      <c r="Y120" s="25"/>
    </row>
    <row r="121" spans="1:25" ht="12.75" customHeight="1">
      <c r="A121" s="171"/>
      <c r="B121" s="75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165"/>
      <c r="R121" s="25"/>
      <c r="S121" s="25"/>
      <c r="T121" s="25"/>
      <c r="U121" s="25"/>
      <c r="V121" s="25"/>
      <c r="W121" s="25"/>
      <c r="X121" s="25"/>
      <c r="Y121" s="25"/>
    </row>
    <row r="122" spans="1:25" ht="12.75" customHeight="1">
      <c r="A122" s="171"/>
      <c r="B122" s="75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165"/>
      <c r="R122" s="25"/>
      <c r="S122" s="25"/>
      <c r="T122" s="25"/>
      <c r="U122" s="25"/>
      <c r="V122" s="25"/>
      <c r="W122" s="25"/>
      <c r="X122" s="25"/>
      <c r="Y122" s="25"/>
    </row>
    <row r="123" spans="1:25" ht="12.75" customHeight="1">
      <c r="A123" s="171"/>
      <c r="B123" s="75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165"/>
      <c r="R123" s="25"/>
      <c r="S123" s="25"/>
      <c r="T123" s="25"/>
      <c r="U123" s="25"/>
      <c r="V123" s="25"/>
      <c r="W123" s="25"/>
      <c r="X123" s="25"/>
      <c r="Y123" s="25"/>
    </row>
    <row r="124" spans="1:25" ht="12.75" customHeight="1">
      <c r="A124" s="171"/>
      <c r="B124" s="75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165"/>
      <c r="R124" s="25"/>
      <c r="S124" s="25"/>
      <c r="T124" s="25"/>
      <c r="U124" s="25"/>
      <c r="V124" s="25"/>
      <c r="W124" s="25"/>
      <c r="X124" s="25"/>
      <c r="Y124" s="25"/>
    </row>
    <row r="125" spans="1:25" ht="12.75" customHeight="1">
      <c r="A125" s="171"/>
      <c r="B125" s="75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165"/>
      <c r="R125" s="25"/>
      <c r="S125" s="25"/>
      <c r="T125" s="25"/>
      <c r="U125" s="25"/>
      <c r="V125" s="25"/>
      <c r="W125" s="25"/>
      <c r="X125" s="25"/>
      <c r="Y125" s="25"/>
    </row>
    <row r="126" spans="1:25" ht="12.75" customHeight="1">
      <c r="A126" s="171"/>
      <c r="B126" s="75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165"/>
      <c r="R126" s="25"/>
      <c r="S126" s="25"/>
      <c r="T126" s="25"/>
      <c r="U126" s="25"/>
      <c r="V126" s="25"/>
      <c r="W126" s="25"/>
      <c r="X126" s="25"/>
      <c r="Y126" s="25"/>
    </row>
    <row r="127" spans="1:25" ht="12.75" customHeight="1">
      <c r="A127" s="171"/>
      <c r="B127" s="75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165"/>
      <c r="R127" s="25"/>
      <c r="S127" s="25"/>
      <c r="T127" s="25"/>
      <c r="U127" s="25"/>
      <c r="V127" s="25"/>
      <c r="W127" s="25"/>
      <c r="X127" s="25"/>
      <c r="Y127" s="25"/>
    </row>
    <row r="128" spans="1:25" ht="12.75" customHeight="1">
      <c r="A128" s="171"/>
      <c r="B128" s="75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165"/>
      <c r="R128" s="25"/>
      <c r="S128" s="25"/>
      <c r="T128" s="25"/>
      <c r="U128" s="25"/>
      <c r="V128" s="25"/>
      <c r="W128" s="25"/>
      <c r="X128" s="25"/>
      <c r="Y128" s="25"/>
    </row>
    <row r="129" spans="1:25" ht="12.75" customHeight="1">
      <c r="A129" s="171"/>
      <c r="B129" s="75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165"/>
      <c r="R129" s="25"/>
      <c r="S129" s="25"/>
      <c r="T129" s="25"/>
      <c r="U129" s="25"/>
      <c r="V129" s="25"/>
      <c r="W129" s="25"/>
      <c r="X129" s="25"/>
      <c r="Y129" s="25"/>
    </row>
    <row r="130" spans="1:25" ht="12.75" customHeight="1">
      <c r="A130" s="171"/>
      <c r="B130" s="75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165"/>
      <c r="R130" s="25"/>
      <c r="S130" s="25"/>
      <c r="T130" s="25"/>
      <c r="U130" s="25"/>
      <c r="V130" s="25"/>
      <c r="W130" s="25"/>
      <c r="X130" s="25"/>
      <c r="Y130" s="25"/>
    </row>
    <row r="131" spans="1:25" ht="12.75" customHeight="1">
      <c r="A131" s="171"/>
      <c r="B131" s="75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165"/>
      <c r="R131" s="25"/>
      <c r="S131" s="25"/>
      <c r="T131" s="25"/>
      <c r="U131" s="25"/>
      <c r="V131" s="25"/>
      <c r="W131" s="25"/>
      <c r="X131" s="25"/>
      <c r="Y131" s="25"/>
    </row>
    <row r="132" spans="1:25" ht="12.75" customHeight="1">
      <c r="A132" s="171"/>
      <c r="B132" s="75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165"/>
      <c r="R132" s="25"/>
      <c r="S132" s="25"/>
      <c r="T132" s="25"/>
      <c r="U132" s="25"/>
      <c r="V132" s="25"/>
      <c r="W132" s="25"/>
      <c r="X132" s="25"/>
      <c r="Y132" s="25"/>
    </row>
    <row r="133" spans="1:25" ht="12.75" customHeight="1">
      <c r="A133" s="171"/>
      <c r="B133" s="75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165"/>
      <c r="R133" s="25"/>
      <c r="S133" s="25"/>
      <c r="T133" s="25"/>
      <c r="U133" s="25"/>
      <c r="V133" s="25"/>
      <c r="W133" s="25"/>
      <c r="X133" s="25"/>
      <c r="Y133" s="25"/>
    </row>
    <row r="134" spans="1:25" ht="12.75" customHeight="1">
      <c r="A134" s="171"/>
      <c r="B134" s="75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165"/>
      <c r="R134" s="25"/>
      <c r="S134" s="25"/>
      <c r="T134" s="25"/>
      <c r="U134" s="25"/>
      <c r="V134" s="25"/>
      <c r="W134" s="25"/>
      <c r="X134" s="25"/>
      <c r="Y134" s="25"/>
    </row>
    <row r="135" spans="1:25" ht="12.75" customHeight="1">
      <c r="A135" s="171"/>
      <c r="B135" s="75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165"/>
      <c r="R135" s="25"/>
      <c r="S135" s="25"/>
      <c r="T135" s="25"/>
      <c r="U135" s="25"/>
      <c r="V135" s="25"/>
      <c r="W135" s="25"/>
      <c r="X135" s="25"/>
      <c r="Y135" s="25"/>
    </row>
    <row r="136" spans="1:25" ht="12.75" customHeight="1">
      <c r="A136" s="171"/>
      <c r="B136" s="75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165"/>
      <c r="R136" s="25"/>
      <c r="S136" s="25"/>
      <c r="T136" s="25"/>
      <c r="U136" s="25"/>
      <c r="V136" s="25"/>
      <c r="W136" s="25"/>
      <c r="X136" s="25"/>
      <c r="Y136" s="25"/>
    </row>
    <row r="137" spans="1:25" ht="12.75" customHeight="1">
      <c r="A137" s="171"/>
      <c r="B137" s="75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165"/>
      <c r="R137" s="25"/>
      <c r="S137" s="25"/>
      <c r="T137" s="25"/>
      <c r="U137" s="25"/>
      <c r="V137" s="25"/>
      <c r="W137" s="25"/>
      <c r="X137" s="25"/>
      <c r="Y137" s="25"/>
    </row>
    <row r="138" spans="1:25" ht="12.75" customHeight="1">
      <c r="A138" s="171"/>
      <c r="B138" s="75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165"/>
      <c r="R138" s="25"/>
      <c r="S138" s="25"/>
      <c r="T138" s="25"/>
      <c r="U138" s="25"/>
      <c r="V138" s="25"/>
      <c r="W138" s="25"/>
      <c r="X138" s="25"/>
      <c r="Y138" s="25"/>
    </row>
    <row r="139" spans="1:25" ht="12.75" customHeight="1">
      <c r="A139" s="171"/>
      <c r="B139" s="75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165"/>
      <c r="R139" s="25"/>
      <c r="S139" s="25"/>
      <c r="T139" s="25"/>
      <c r="U139" s="25"/>
      <c r="V139" s="25"/>
      <c r="W139" s="25"/>
      <c r="X139" s="25"/>
      <c r="Y139" s="25"/>
    </row>
    <row r="140" spans="1:25" ht="12.75" customHeight="1">
      <c r="A140" s="171"/>
      <c r="B140" s="75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165"/>
      <c r="R140" s="25"/>
      <c r="S140" s="25"/>
      <c r="T140" s="25"/>
      <c r="U140" s="25"/>
      <c r="V140" s="25"/>
      <c r="W140" s="25"/>
      <c r="X140" s="25"/>
      <c r="Y140" s="25"/>
    </row>
    <row r="141" spans="1:25" ht="12.75" customHeight="1">
      <c r="A141" s="171"/>
      <c r="B141" s="75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165"/>
      <c r="R141" s="25"/>
      <c r="S141" s="25"/>
      <c r="T141" s="25"/>
      <c r="U141" s="25"/>
      <c r="V141" s="25"/>
      <c r="W141" s="25"/>
      <c r="X141" s="25"/>
      <c r="Y141" s="25"/>
    </row>
    <row r="142" spans="1:25" ht="12.75" customHeight="1">
      <c r="A142" s="171"/>
      <c r="B142" s="75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165"/>
      <c r="R142" s="25"/>
      <c r="S142" s="25"/>
      <c r="T142" s="25"/>
      <c r="U142" s="25"/>
      <c r="V142" s="25"/>
      <c r="W142" s="25"/>
      <c r="X142" s="25"/>
      <c r="Y142" s="25"/>
    </row>
    <row r="143" spans="1:25" ht="12.75" customHeight="1">
      <c r="A143" s="171"/>
      <c r="B143" s="75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165"/>
      <c r="R143" s="25"/>
      <c r="S143" s="25"/>
      <c r="T143" s="25"/>
      <c r="U143" s="25"/>
      <c r="V143" s="25"/>
      <c r="W143" s="25"/>
      <c r="X143" s="25"/>
      <c r="Y143" s="25"/>
    </row>
    <row r="144" spans="1:25" ht="12.75" customHeight="1">
      <c r="A144" s="171"/>
      <c r="B144" s="75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165"/>
      <c r="R144" s="25"/>
      <c r="S144" s="25"/>
      <c r="T144" s="25"/>
      <c r="U144" s="25"/>
      <c r="V144" s="25"/>
      <c r="W144" s="25"/>
      <c r="X144" s="25"/>
      <c r="Y144" s="25"/>
    </row>
    <row r="145" spans="1:25" ht="12.75" customHeight="1">
      <c r="A145" s="171"/>
      <c r="B145" s="75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165"/>
      <c r="R145" s="25"/>
      <c r="S145" s="25"/>
      <c r="T145" s="25"/>
      <c r="U145" s="25"/>
      <c r="V145" s="25"/>
      <c r="W145" s="25"/>
      <c r="X145" s="25"/>
      <c r="Y145" s="25"/>
    </row>
    <row r="146" spans="1:25" ht="12.75" customHeight="1">
      <c r="A146" s="171"/>
      <c r="B146" s="75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165"/>
      <c r="R146" s="25"/>
      <c r="S146" s="25"/>
      <c r="T146" s="25"/>
      <c r="U146" s="25"/>
      <c r="V146" s="25"/>
      <c r="W146" s="25"/>
      <c r="X146" s="25"/>
      <c r="Y146" s="25"/>
    </row>
    <row r="147" spans="1:25" ht="12.75" customHeight="1">
      <c r="A147" s="171"/>
      <c r="B147" s="75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165"/>
      <c r="R147" s="25"/>
      <c r="S147" s="25"/>
      <c r="T147" s="25"/>
      <c r="U147" s="25"/>
      <c r="V147" s="25"/>
      <c r="W147" s="25"/>
      <c r="X147" s="25"/>
      <c r="Y147" s="25"/>
    </row>
    <row r="148" spans="1:25" ht="12.75" customHeight="1">
      <c r="A148" s="171"/>
      <c r="B148" s="75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165"/>
      <c r="R148" s="25"/>
      <c r="S148" s="25"/>
      <c r="T148" s="25"/>
      <c r="U148" s="25"/>
      <c r="V148" s="25"/>
      <c r="W148" s="25"/>
      <c r="X148" s="25"/>
      <c r="Y148" s="25"/>
    </row>
    <row r="149" spans="1:25" ht="12.75" customHeight="1">
      <c r="A149" s="171"/>
      <c r="B149" s="75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165"/>
      <c r="R149" s="25"/>
      <c r="S149" s="25"/>
      <c r="T149" s="25"/>
      <c r="U149" s="25"/>
      <c r="V149" s="25"/>
      <c r="W149" s="25"/>
      <c r="X149" s="25"/>
      <c r="Y149" s="25"/>
    </row>
    <row r="150" spans="1:25" ht="12.75" customHeight="1">
      <c r="A150" s="171"/>
      <c r="B150" s="75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165"/>
      <c r="R150" s="25"/>
      <c r="S150" s="25"/>
      <c r="T150" s="25"/>
      <c r="U150" s="25"/>
      <c r="V150" s="25"/>
      <c r="W150" s="25"/>
      <c r="X150" s="25"/>
      <c r="Y150" s="25"/>
    </row>
    <row r="151" spans="1:25" ht="12.75" customHeight="1">
      <c r="A151" s="171"/>
      <c r="B151" s="75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165"/>
      <c r="R151" s="25"/>
      <c r="S151" s="25"/>
      <c r="T151" s="25"/>
      <c r="U151" s="25"/>
      <c r="V151" s="25"/>
      <c r="W151" s="25"/>
      <c r="X151" s="25"/>
      <c r="Y151" s="25"/>
    </row>
    <row r="152" spans="1:25" ht="12.75" customHeight="1">
      <c r="A152" s="171"/>
      <c r="B152" s="75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165"/>
      <c r="R152" s="25"/>
      <c r="S152" s="25"/>
      <c r="T152" s="25"/>
      <c r="U152" s="25"/>
      <c r="V152" s="25"/>
      <c r="W152" s="25"/>
      <c r="X152" s="25"/>
      <c r="Y152" s="25"/>
    </row>
    <row r="153" spans="1:25" ht="12.75" customHeight="1">
      <c r="A153" s="171"/>
      <c r="B153" s="75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165"/>
      <c r="R153" s="25"/>
      <c r="S153" s="25"/>
      <c r="T153" s="25"/>
      <c r="U153" s="25"/>
      <c r="V153" s="25"/>
      <c r="W153" s="25"/>
      <c r="X153" s="25"/>
      <c r="Y153" s="25"/>
    </row>
    <row r="154" spans="1:25" ht="12.75" customHeight="1">
      <c r="A154" s="171"/>
      <c r="B154" s="75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165"/>
      <c r="R154" s="25"/>
      <c r="S154" s="25"/>
      <c r="T154" s="25"/>
      <c r="U154" s="25"/>
      <c r="V154" s="25"/>
      <c r="W154" s="25"/>
      <c r="X154" s="25"/>
      <c r="Y154" s="25"/>
    </row>
    <row r="155" spans="1:25" ht="12.75" customHeight="1">
      <c r="A155" s="171"/>
      <c r="B155" s="75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165"/>
      <c r="R155" s="25"/>
      <c r="S155" s="25"/>
      <c r="T155" s="25"/>
      <c r="U155" s="25"/>
      <c r="V155" s="25"/>
      <c r="W155" s="25"/>
      <c r="X155" s="25"/>
      <c r="Y155" s="25"/>
    </row>
    <row r="156" spans="1:25" ht="12.75" customHeight="1">
      <c r="A156" s="171"/>
      <c r="B156" s="75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165"/>
      <c r="R156" s="25"/>
      <c r="S156" s="25"/>
      <c r="T156" s="25"/>
      <c r="U156" s="25"/>
      <c r="V156" s="25"/>
      <c r="W156" s="25"/>
      <c r="X156" s="25"/>
      <c r="Y156" s="25"/>
    </row>
    <row r="157" spans="1:25" ht="12.75" customHeight="1">
      <c r="A157" s="171"/>
      <c r="B157" s="75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165"/>
      <c r="R157" s="25"/>
      <c r="S157" s="25"/>
      <c r="T157" s="25"/>
      <c r="U157" s="25"/>
      <c r="V157" s="25"/>
      <c r="W157" s="25"/>
      <c r="X157" s="25"/>
      <c r="Y157" s="25"/>
    </row>
    <row r="158" spans="1:25" ht="12.75" customHeight="1">
      <c r="A158" s="171"/>
      <c r="B158" s="75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165"/>
      <c r="R158" s="25"/>
      <c r="S158" s="25"/>
      <c r="T158" s="25"/>
      <c r="U158" s="25"/>
      <c r="V158" s="25"/>
      <c r="W158" s="25"/>
      <c r="X158" s="25"/>
      <c r="Y158" s="25"/>
    </row>
    <row r="159" spans="1:25" ht="12.75" customHeight="1">
      <c r="A159" s="171"/>
      <c r="B159" s="75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165"/>
      <c r="R159" s="25"/>
      <c r="S159" s="25"/>
      <c r="T159" s="25"/>
      <c r="U159" s="25"/>
      <c r="V159" s="25"/>
      <c r="W159" s="25"/>
      <c r="X159" s="25"/>
      <c r="Y159" s="25"/>
    </row>
    <row r="160" spans="1:25" ht="12.75" customHeight="1">
      <c r="A160" s="171"/>
      <c r="B160" s="75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165"/>
      <c r="R160" s="25"/>
      <c r="S160" s="25"/>
      <c r="T160" s="25"/>
      <c r="U160" s="25"/>
      <c r="V160" s="25"/>
      <c r="W160" s="25"/>
      <c r="X160" s="25"/>
      <c r="Y160" s="25"/>
    </row>
    <row r="161" spans="1:25" ht="12.75" customHeight="1">
      <c r="A161" s="171"/>
      <c r="B161" s="75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165"/>
      <c r="R161" s="25"/>
      <c r="S161" s="25"/>
      <c r="T161" s="25"/>
      <c r="U161" s="25"/>
      <c r="V161" s="25"/>
      <c r="W161" s="25"/>
      <c r="X161" s="25"/>
      <c r="Y161" s="25"/>
    </row>
    <row r="162" spans="1:25" ht="12.75" customHeight="1">
      <c r="A162" s="171"/>
      <c r="B162" s="75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165"/>
      <c r="R162" s="25"/>
      <c r="S162" s="25"/>
      <c r="T162" s="25"/>
      <c r="U162" s="25"/>
      <c r="V162" s="25"/>
      <c r="W162" s="25"/>
      <c r="X162" s="25"/>
      <c r="Y162" s="25"/>
    </row>
    <row r="163" spans="1:25">
      <c r="B163"/>
      <c r="C163" s="17"/>
      <c r="D163" s="17"/>
      <c r="E163" s="17"/>
      <c r="F163" s="13"/>
      <c r="G163" s="13"/>
      <c r="H163" s="13"/>
      <c r="I163" s="13"/>
      <c r="J163" s="13"/>
      <c r="K163" s="13"/>
      <c r="L163" s="13"/>
      <c r="M163" s="17"/>
      <c r="N163" s="18"/>
      <c r="O163" s="18"/>
      <c r="P163" s="40"/>
      <c r="Q163" s="165"/>
      <c r="R163" s="25"/>
      <c r="S163" s="25"/>
      <c r="T163" s="25"/>
      <c r="U163" s="25"/>
      <c r="V163" s="25"/>
      <c r="W163" s="25"/>
      <c r="X163" s="25"/>
      <c r="Y163" s="25"/>
    </row>
    <row r="164" spans="1:25">
      <c r="B164"/>
      <c r="C164" s="17"/>
      <c r="D164" s="17"/>
      <c r="E164" s="17"/>
      <c r="F164" s="13"/>
      <c r="G164" s="13"/>
      <c r="H164" s="13"/>
      <c r="I164" s="13"/>
      <c r="J164" s="13"/>
      <c r="K164" s="13"/>
      <c r="L164" s="13"/>
      <c r="M164" s="17"/>
      <c r="N164" s="18"/>
      <c r="O164" s="18"/>
      <c r="P164" s="40"/>
      <c r="Q164" s="165"/>
      <c r="R164" s="25"/>
      <c r="S164" s="25"/>
      <c r="T164" s="25"/>
      <c r="U164" s="25"/>
      <c r="V164" s="25"/>
      <c r="W164" s="25"/>
      <c r="X164" s="25"/>
      <c r="Y164" s="25"/>
    </row>
    <row r="165" spans="1:25" ht="17.25" customHeight="1">
      <c r="B165" s="118" t="s">
        <v>57</v>
      </c>
      <c r="N165" s="78"/>
      <c r="Q165" s="165"/>
      <c r="R165" s="25"/>
      <c r="S165" s="25"/>
      <c r="T165" s="25"/>
      <c r="U165" s="25"/>
      <c r="V165" s="25"/>
      <c r="W165" s="25"/>
      <c r="X165" s="25"/>
      <c r="Y165" s="25"/>
    </row>
    <row r="166" spans="1:25" ht="17.25" customHeight="1">
      <c r="B166" s="118" t="s">
        <v>58</v>
      </c>
    </row>
    <row r="167" spans="1:25"/>
    <row r="168" spans="1:25" ht="15">
      <c r="B168" s="70"/>
    </row>
    <row r="169" spans="1:25" ht="15">
      <c r="B169" s="70"/>
    </row>
    <row r="170" spans="1:25" ht="14.25">
      <c r="B170" s="303" t="s">
        <v>16</v>
      </c>
      <c r="C170" s="303"/>
      <c r="D170" s="303"/>
      <c r="E170" s="303"/>
      <c r="F170" s="303"/>
      <c r="G170" s="303"/>
      <c r="H170" s="303"/>
      <c r="I170" s="303"/>
      <c r="J170" s="303"/>
      <c r="K170" s="303"/>
      <c r="L170" s="303"/>
      <c r="M170" s="303"/>
      <c r="N170" s="303"/>
      <c r="O170" s="303"/>
      <c r="P170" s="303"/>
    </row>
    <row r="171" spans="1:25" ht="14.25">
      <c r="B171" s="303" t="s">
        <v>13</v>
      </c>
      <c r="C171" s="303"/>
      <c r="D171" s="303"/>
      <c r="E171" s="303"/>
      <c r="F171" s="303"/>
      <c r="G171" s="303"/>
      <c r="H171" s="303"/>
      <c r="I171" s="303"/>
      <c r="J171" s="303"/>
      <c r="K171" s="303"/>
      <c r="L171" s="303"/>
      <c r="M171" s="303"/>
      <c r="N171" s="303"/>
      <c r="O171" s="303"/>
      <c r="P171" s="303"/>
    </row>
    <row r="172" spans="1:25" ht="14.25"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</row>
    <row r="173" spans="1:25" ht="20.25" customHeight="1">
      <c r="B173" s="296" t="s">
        <v>8</v>
      </c>
      <c r="C173" s="297"/>
      <c r="D173" s="297"/>
      <c r="E173" s="297"/>
      <c r="F173" s="297"/>
      <c r="G173" s="297"/>
      <c r="H173" s="297"/>
      <c r="I173" s="297"/>
      <c r="J173" s="297"/>
      <c r="K173" s="297"/>
      <c r="L173" s="297"/>
      <c r="M173" s="297"/>
      <c r="N173" s="297"/>
      <c r="O173" s="297"/>
      <c r="P173" s="298"/>
    </row>
    <row r="174" spans="1:25" ht="6.75" customHeight="1">
      <c r="C174" s="31"/>
      <c r="D174" s="31"/>
      <c r="E174" s="31"/>
      <c r="F174" s="31"/>
      <c r="G174" s="31"/>
      <c r="H174" s="31"/>
      <c r="I174" s="31"/>
      <c r="J174" s="31"/>
      <c r="K174" s="31"/>
      <c r="L174" s="79"/>
      <c r="M174" s="79"/>
      <c r="N174" s="79"/>
      <c r="O174" s="79"/>
      <c r="P174" s="79"/>
    </row>
    <row r="175" spans="1:25">
      <c r="B175" s="80" t="s">
        <v>93</v>
      </c>
      <c r="C175" s="3"/>
      <c r="D175" s="3"/>
      <c r="E175" s="16"/>
      <c r="F175" s="16"/>
      <c r="G175" s="16"/>
      <c r="H175" s="16"/>
      <c r="I175" s="16"/>
      <c r="J175" s="3"/>
      <c r="K175" s="3"/>
      <c r="L175" s="16"/>
      <c r="M175" s="16"/>
      <c r="N175" s="16"/>
      <c r="O175" s="16"/>
    </row>
    <row r="176" spans="1:25">
      <c r="B176" s="80" t="s">
        <v>92</v>
      </c>
      <c r="C176" s="3"/>
      <c r="D176" s="3"/>
      <c r="E176" s="16"/>
      <c r="F176" s="16"/>
      <c r="G176" s="16"/>
      <c r="H176" s="16"/>
      <c r="I176" s="16"/>
      <c r="J176" s="3"/>
      <c r="K176" s="3"/>
      <c r="L176" s="16"/>
      <c r="M176" s="16"/>
      <c r="N176" s="16"/>
      <c r="O176" s="16"/>
    </row>
    <row r="177" spans="2:16">
      <c r="B177" s="80" t="s">
        <v>74</v>
      </c>
      <c r="C177" s="3"/>
      <c r="D177" s="3"/>
      <c r="E177" s="16"/>
      <c r="F177" s="16"/>
      <c r="G177" s="16"/>
      <c r="H177" s="16"/>
      <c r="I177" s="16"/>
      <c r="J177" s="3"/>
      <c r="K177" s="3"/>
      <c r="L177" s="16"/>
      <c r="M177" s="16"/>
      <c r="N177" s="16"/>
      <c r="O177" s="16"/>
    </row>
    <row r="178" spans="2:16">
      <c r="B178" s="80" t="s">
        <v>75</v>
      </c>
      <c r="C178" s="3"/>
      <c r="D178" s="3"/>
      <c r="E178" s="16"/>
      <c r="F178" s="16"/>
      <c r="G178" s="16"/>
      <c r="H178" s="16"/>
      <c r="I178" s="16"/>
      <c r="J178" s="3"/>
      <c r="K178" s="3"/>
      <c r="L178" s="16"/>
      <c r="M178" s="16"/>
      <c r="N178" s="16"/>
      <c r="O178" s="16"/>
    </row>
    <row r="179" spans="2:16">
      <c r="B179" s="80" t="s">
        <v>76</v>
      </c>
      <c r="C179" s="3"/>
      <c r="D179" s="3"/>
      <c r="E179" s="16"/>
      <c r="F179" s="16"/>
      <c r="G179" s="16"/>
      <c r="H179" s="16"/>
      <c r="I179" s="16"/>
      <c r="J179" s="3"/>
      <c r="K179" s="3"/>
      <c r="L179" s="16"/>
      <c r="M179" s="16"/>
      <c r="N179" s="16"/>
      <c r="O179" s="16"/>
    </row>
    <row r="180" spans="2:16">
      <c r="B180" s="80" t="s">
        <v>77</v>
      </c>
      <c r="C180" s="3"/>
      <c r="D180" s="3"/>
      <c r="E180" s="16"/>
      <c r="F180" s="16"/>
      <c r="G180" s="16"/>
      <c r="H180" s="16"/>
      <c r="I180" s="16"/>
      <c r="J180" s="3"/>
      <c r="K180" s="3"/>
      <c r="L180" s="16"/>
      <c r="M180" s="16"/>
      <c r="N180" s="16"/>
      <c r="O180" s="16"/>
    </row>
    <row r="181" spans="2:16">
      <c r="B181" s="80" t="s">
        <v>78</v>
      </c>
      <c r="C181" s="3"/>
      <c r="D181" s="3"/>
      <c r="E181" s="16"/>
      <c r="F181" s="16"/>
      <c r="G181" s="16"/>
      <c r="H181" s="16"/>
      <c r="I181" s="16"/>
      <c r="J181" s="3"/>
      <c r="K181" s="3"/>
      <c r="L181" s="16"/>
      <c r="M181" s="16"/>
      <c r="N181" s="16"/>
      <c r="O181" s="16"/>
    </row>
    <row r="182" spans="2:16">
      <c r="B182" s="80" t="s">
        <v>79</v>
      </c>
      <c r="C182" s="3"/>
      <c r="D182" s="3"/>
      <c r="E182" s="16"/>
      <c r="F182" s="16"/>
      <c r="G182" s="16"/>
      <c r="H182" s="16"/>
      <c r="I182" s="16"/>
      <c r="J182" s="3"/>
      <c r="K182" s="3"/>
      <c r="L182" s="16"/>
      <c r="M182" s="16"/>
      <c r="N182" s="16"/>
      <c r="O182" s="16"/>
    </row>
    <row r="183" spans="2:16">
      <c r="B183" s="59"/>
      <c r="C183" s="3"/>
      <c r="D183" s="3"/>
      <c r="E183" s="16"/>
      <c r="F183" s="16"/>
      <c r="G183" s="16"/>
      <c r="H183" s="16"/>
      <c r="I183" s="16"/>
      <c r="J183" s="3"/>
      <c r="K183" s="3"/>
      <c r="L183" s="16"/>
      <c r="M183" s="16"/>
      <c r="N183" s="16"/>
      <c r="O183" s="16"/>
    </row>
    <row r="184" spans="2:16">
      <c r="B184" s="81" t="s">
        <v>12</v>
      </c>
      <c r="C184" s="82"/>
      <c r="D184" s="82"/>
      <c r="E184" s="6"/>
      <c r="F184" s="6"/>
      <c r="G184" s="6"/>
      <c r="H184" s="6"/>
      <c r="I184" s="6"/>
      <c r="J184" s="82"/>
      <c r="K184" s="82"/>
      <c r="L184" s="6"/>
      <c r="M184" s="6"/>
      <c r="N184" s="6"/>
      <c r="O184" s="6"/>
      <c r="P184" s="6"/>
    </row>
    <row r="185" spans="2:16">
      <c r="B185" s="77" t="s">
        <v>17</v>
      </c>
      <c r="C185" s="31"/>
      <c r="D185" s="31"/>
      <c r="E185" s="79"/>
      <c r="F185" s="79"/>
      <c r="G185" s="79"/>
      <c r="H185" s="79"/>
      <c r="I185" s="79"/>
      <c r="J185" s="31"/>
      <c r="K185" s="31"/>
      <c r="L185" s="79"/>
      <c r="M185" s="79"/>
      <c r="N185" s="79"/>
      <c r="O185" s="79"/>
      <c r="P185" s="79"/>
    </row>
    <row r="186" spans="2:16">
      <c r="B186" s="77" t="s">
        <v>18</v>
      </c>
      <c r="C186" s="31"/>
      <c r="D186" s="31"/>
      <c r="E186" s="79"/>
      <c r="F186" s="79"/>
      <c r="G186" s="79"/>
      <c r="H186" s="79"/>
      <c r="I186" s="79"/>
      <c r="J186" s="31"/>
      <c r="K186" s="31"/>
      <c r="L186" s="79"/>
      <c r="M186" s="79"/>
      <c r="N186" s="79"/>
      <c r="O186" s="79"/>
      <c r="P186" s="79"/>
    </row>
    <row r="187" spans="2:16" ht="10.5" customHeight="1">
      <c r="B187" s="59" t="s">
        <v>10</v>
      </c>
      <c r="C187" s="31"/>
      <c r="D187" s="31"/>
      <c r="E187" s="79"/>
      <c r="F187" s="79"/>
      <c r="G187" s="79"/>
      <c r="H187" s="79"/>
      <c r="I187" s="79"/>
      <c r="J187" s="31"/>
      <c r="K187" s="31"/>
      <c r="L187" s="79"/>
      <c r="M187" s="79"/>
      <c r="N187" s="79"/>
      <c r="O187" s="79"/>
      <c r="P187" s="79"/>
    </row>
    <row r="188" spans="2:16">
      <c r="B188" s="81" t="s">
        <v>19</v>
      </c>
      <c r="C188" s="83"/>
      <c r="D188" s="83"/>
      <c r="E188" s="83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</row>
    <row r="189" spans="2:16" ht="5.25" customHeight="1">
      <c r="B189" s="9"/>
      <c r="C189" s="10"/>
      <c r="D189" s="11"/>
      <c r="E189" s="10"/>
      <c r="F189" s="12"/>
      <c r="G189" s="12"/>
      <c r="H189" s="12"/>
      <c r="I189" s="12"/>
      <c r="J189" s="12"/>
      <c r="K189" s="12"/>
      <c r="L189" s="12"/>
      <c r="M189" s="10"/>
      <c r="N189" s="12"/>
      <c r="O189" s="12"/>
      <c r="P189" s="12"/>
    </row>
    <row r="190" spans="2:16">
      <c r="B190" s="282" t="s">
        <v>1</v>
      </c>
      <c r="C190" s="283"/>
      <c r="D190" s="286" t="s">
        <v>6</v>
      </c>
      <c r="E190" s="288" t="s">
        <v>7</v>
      </c>
      <c r="F190" s="289"/>
      <c r="G190" s="289"/>
      <c r="H190" s="289"/>
      <c r="I190" s="289"/>
      <c r="J190" s="289"/>
      <c r="K190" s="289"/>
      <c r="L190" s="289"/>
      <c r="M190" s="289"/>
      <c r="N190" s="286" t="s">
        <v>3</v>
      </c>
      <c r="O190" s="286" t="s">
        <v>4</v>
      </c>
      <c r="P190" s="286" t="s">
        <v>2</v>
      </c>
    </row>
    <row r="191" spans="2:16">
      <c r="B191" s="284"/>
      <c r="C191" s="285"/>
      <c r="D191" s="287"/>
      <c r="E191" s="290"/>
      <c r="F191" s="291"/>
      <c r="G191" s="291"/>
      <c r="H191" s="291"/>
      <c r="I191" s="291"/>
      <c r="J191" s="291"/>
      <c r="K191" s="291"/>
      <c r="L191" s="291"/>
      <c r="M191" s="291"/>
      <c r="N191" s="287"/>
      <c r="O191" s="287"/>
      <c r="P191" s="287"/>
    </row>
    <row r="192" spans="2:16" ht="23.25" customHeight="1">
      <c r="B192" s="294">
        <v>1</v>
      </c>
      <c r="C192" s="295"/>
      <c r="D192" s="84">
        <v>1</v>
      </c>
      <c r="E192" s="301" t="s">
        <v>54</v>
      </c>
      <c r="F192" s="302"/>
      <c r="G192" s="302"/>
      <c r="H192" s="302"/>
      <c r="I192" s="302"/>
      <c r="J192" s="302"/>
      <c r="K192" s="302"/>
      <c r="L192" s="302"/>
      <c r="M192" s="302"/>
      <c r="N192" s="103">
        <v>4000</v>
      </c>
      <c r="O192" s="76">
        <f>N192*D192</f>
        <v>4000</v>
      </c>
      <c r="P192" s="61"/>
    </row>
    <row r="193" spans="2:16" ht="23.25" customHeight="1">
      <c r="B193" s="294">
        <v>2</v>
      </c>
      <c r="C193" s="295"/>
      <c r="D193" s="85">
        <v>30</v>
      </c>
      <c r="E193" s="299" t="s">
        <v>55</v>
      </c>
      <c r="F193" s="300"/>
      <c r="G193" s="300"/>
      <c r="H193" s="300"/>
      <c r="I193" s="300"/>
      <c r="J193" s="300"/>
      <c r="K193" s="300"/>
      <c r="L193" s="300"/>
      <c r="M193" s="300"/>
      <c r="N193" s="103">
        <v>240</v>
      </c>
      <c r="O193" s="76">
        <f>N193*D193</f>
        <v>7200</v>
      </c>
      <c r="P193" s="61"/>
    </row>
    <row r="194" spans="2:16" ht="23.25" customHeight="1">
      <c r="B194" s="294">
        <v>3</v>
      </c>
      <c r="C194" s="295"/>
      <c r="D194" s="85">
        <v>1</v>
      </c>
      <c r="E194" s="299" t="s">
        <v>20</v>
      </c>
      <c r="F194" s="300"/>
      <c r="G194" s="300"/>
      <c r="H194" s="300"/>
      <c r="I194" s="300"/>
      <c r="J194" s="300"/>
      <c r="K194" s="300"/>
      <c r="L194" s="300"/>
      <c r="M194" s="300"/>
      <c r="N194" s="103">
        <v>600</v>
      </c>
      <c r="O194" s="76">
        <f>N194*D194</f>
        <v>600</v>
      </c>
      <c r="P194" s="61"/>
    </row>
    <row r="195" spans="2:16" ht="23.25" customHeight="1">
      <c r="B195" s="292"/>
      <c r="C195" s="293"/>
      <c r="D195" s="293"/>
      <c r="E195" s="21"/>
      <c r="F195" s="19"/>
      <c r="G195" s="19"/>
      <c r="H195" s="19"/>
      <c r="I195" s="19"/>
      <c r="J195" s="19"/>
      <c r="K195" s="19"/>
      <c r="L195" s="19"/>
      <c r="M195" s="20"/>
      <c r="N195" s="38" t="s">
        <v>5</v>
      </c>
      <c r="O195" s="120">
        <f>SUM(O192:O194)</f>
        <v>11800</v>
      </c>
      <c r="P195" s="61"/>
    </row>
    <row r="196" spans="2:16" ht="5.25" customHeight="1">
      <c r="B196" s="202"/>
      <c r="C196" s="202"/>
      <c r="D196" s="202"/>
      <c r="E196" s="202"/>
      <c r="F196" s="202"/>
      <c r="G196" s="202"/>
      <c r="H196" s="202"/>
      <c r="I196" s="202"/>
      <c r="J196" s="202"/>
      <c r="K196" s="202"/>
      <c r="L196" s="202"/>
      <c r="M196" s="202"/>
      <c r="N196" s="202"/>
      <c r="O196" s="202"/>
      <c r="P196" s="204"/>
    </row>
    <row r="197" spans="2:16" ht="20.25" customHeight="1">
      <c r="B197" s="201" t="s">
        <v>15</v>
      </c>
      <c r="C197" s="202"/>
      <c r="D197" s="202"/>
      <c r="E197" s="202"/>
      <c r="F197" s="202"/>
      <c r="G197" s="202"/>
      <c r="H197" s="202"/>
      <c r="I197" s="202"/>
      <c r="J197" s="202"/>
      <c r="K197" s="202"/>
      <c r="L197" s="202"/>
      <c r="M197" s="202"/>
      <c r="N197" s="202"/>
      <c r="O197" s="202"/>
      <c r="P197" s="198"/>
    </row>
    <row r="198" spans="2:16" hidden="1">
      <c r="B198" s="3"/>
      <c r="C198" s="3"/>
      <c r="D198" s="3"/>
      <c r="E198" s="16"/>
      <c r="F198" s="16"/>
      <c r="G198" s="16"/>
      <c r="H198" s="16"/>
      <c r="I198" s="16"/>
      <c r="J198" s="3"/>
      <c r="K198" s="3"/>
      <c r="L198" s="16"/>
      <c r="M198" s="16"/>
      <c r="N198" s="16"/>
      <c r="O198" s="16"/>
    </row>
    <row r="199" spans="2:16" hidden="1"/>
    <row r="200" spans="2:16" hidden="1"/>
    <row r="201" spans="2:16" hidden="1"/>
    <row r="202" spans="2:16" hidden="1"/>
    <row r="203" spans="2:16" hidden="1"/>
    <row r="204" spans="2:16">
      <c r="B204" s="127" t="str">
        <f>B112</f>
        <v>FAPESP, MAIO DE 2015</v>
      </c>
    </row>
    <row r="205" spans="2:16"/>
    <row r="206" spans="2:16"/>
    <row r="207" spans="2:16"/>
    <row r="208" spans="2:16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</sheetData>
  <sheetProtection algorithmName="SHA-512" hashValue="AL73rgATlNhMb+0ueZDLUPbeamYlVGz+Hg3lhEtEUZGx24+Zc2k/bIXYRcvyusaLkJJVQyTzkygIKW/7r8jncw==" saltValue="7zBzunaz/9Qyb6PwanyFdg==" spinCount="100000" sheet="1" objects="1" scenarios="1"/>
  <mergeCells count="211">
    <mergeCell ref="N63:N64"/>
    <mergeCell ref="O63:O64"/>
    <mergeCell ref="P63:P64"/>
    <mergeCell ref="B19:C19"/>
    <mergeCell ref="B20:C20"/>
    <mergeCell ref="E20:M20"/>
    <mergeCell ref="B30:C30"/>
    <mergeCell ref="B29:C29"/>
    <mergeCell ref="B27:C27"/>
    <mergeCell ref="E25:M25"/>
    <mergeCell ref="E26:M26"/>
    <mergeCell ref="E27:M27"/>
    <mergeCell ref="E28:M28"/>
    <mergeCell ref="O61:P61"/>
    <mergeCell ref="B25:C25"/>
    <mergeCell ref="B34:C34"/>
    <mergeCell ref="B33:C33"/>
    <mergeCell ref="B37:C37"/>
    <mergeCell ref="E37:M37"/>
    <mergeCell ref="B38:C38"/>
    <mergeCell ref="E30:M30"/>
    <mergeCell ref="E31:M31"/>
    <mergeCell ref="E34:M34"/>
    <mergeCell ref="E38:M38"/>
    <mergeCell ref="B12:C12"/>
    <mergeCell ref="E16:M16"/>
    <mergeCell ref="E17:M17"/>
    <mergeCell ref="E18:M18"/>
    <mergeCell ref="B17:C17"/>
    <mergeCell ref="B18:C18"/>
    <mergeCell ref="E19:M19"/>
    <mergeCell ref="E24:M24"/>
    <mergeCell ref="B14:C15"/>
    <mergeCell ref="D14:D15"/>
    <mergeCell ref="E14:M15"/>
    <mergeCell ref="E22:M22"/>
    <mergeCell ref="B21:C21"/>
    <mergeCell ref="E21:M21"/>
    <mergeCell ref="B22:C22"/>
    <mergeCell ref="B24:C24"/>
    <mergeCell ref="B23:C23"/>
    <mergeCell ref="E23:M23"/>
    <mergeCell ref="J10:P12"/>
    <mergeCell ref="O14:O15"/>
    <mergeCell ref="P14:P15"/>
    <mergeCell ref="N14:N15"/>
    <mergeCell ref="E10:G10"/>
    <mergeCell ref="B16:C16"/>
    <mergeCell ref="B91:C91"/>
    <mergeCell ref="B94:C94"/>
    <mergeCell ref="B95:C95"/>
    <mergeCell ref="B73:C73"/>
    <mergeCell ref="B67:C67"/>
    <mergeCell ref="E65:M65"/>
    <mergeCell ref="B69:C69"/>
    <mergeCell ref="B70:C70"/>
    <mergeCell ref="B71:C71"/>
    <mergeCell ref="E70:M70"/>
    <mergeCell ref="E71:M71"/>
    <mergeCell ref="B66:C66"/>
    <mergeCell ref="B81:C81"/>
    <mergeCell ref="E81:M81"/>
    <mergeCell ref="B82:C82"/>
    <mergeCell ref="E82:M82"/>
    <mergeCell ref="B84:C84"/>
    <mergeCell ref="B92:C92"/>
    <mergeCell ref="B93:C93"/>
    <mergeCell ref="B85:C85"/>
    <mergeCell ref="B87:C87"/>
    <mergeCell ref="B88:C88"/>
    <mergeCell ref="B90:C90"/>
    <mergeCell ref="B89:C89"/>
    <mergeCell ref="B170:P170"/>
    <mergeCell ref="B171:P171"/>
    <mergeCell ref="B65:C65"/>
    <mergeCell ref="B57:C57"/>
    <mergeCell ref="B56:C56"/>
    <mergeCell ref="B36:C36"/>
    <mergeCell ref="B35:C35"/>
    <mergeCell ref="E35:M35"/>
    <mergeCell ref="E36:M36"/>
    <mergeCell ref="O112:P112"/>
    <mergeCell ref="E77:M77"/>
    <mergeCell ref="E94:M94"/>
    <mergeCell ref="E95:M95"/>
    <mergeCell ref="E96:M96"/>
    <mergeCell ref="E104:M104"/>
    <mergeCell ref="E101:M101"/>
    <mergeCell ref="E102:M102"/>
    <mergeCell ref="E103:M103"/>
    <mergeCell ref="E97:M97"/>
    <mergeCell ref="E98:M98"/>
    <mergeCell ref="E99:M99"/>
    <mergeCell ref="E100:M100"/>
    <mergeCell ref="E107:M107"/>
    <mergeCell ref="E108:M108"/>
    <mergeCell ref="B195:D195"/>
    <mergeCell ref="B192:C192"/>
    <mergeCell ref="B193:C193"/>
    <mergeCell ref="B194:C194"/>
    <mergeCell ref="B173:P173"/>
    <mergeCell ref="E193:M193"/>
    <mergeCell ref="E194:M194"/>
    <mergeCell ref="E192:M192"/>
    <mergeCell ref="P190:P191"/>
    <mergeCell ref="N190:N191"/>
    <mergeCell ref="B190:C191"/>
    <mergeCell ref="D190:D191"/>
    <mergeCell ref="E190:M191"/>
    <mergeCell ref="O190:O191"/>
    <mergeCell ref="E109:M109"/>
    <mergeCell ref="E90:M90"/>
    <mergeCell ref="E91:M91"/>
    <mergeCell ref="E92:M92"/>
    <mergeCell ref="E93:M93"/>
    <mergeCell ref="E85:M85"/>
    <mergeCell ref="E105:M105"/>
    <mergeCell ref="E106:M106"/>
    <mergeCell ref="E87:M87"/>
    <mergeCell ref="E88:M88"/>
    <mergeCell ref="E89:M89"/>
    <mergeCell ref="B86:C86"/>
    <mergeCell ref="E86:M86"/>
    <mergeCell ref="E84:M84"/>
    <mergeCell ref="E52:M52"/>
    <mergeCell ref="B53:C53"/>
    <mergeCell ref="E75:M75"/>
    <mergeCell ref="B63:C64"/>
    <mergeCell ref="D63:D64"/>
    <mergeCell ref="E63:M64"/>
    <mergeCell ref="B58:C58"/>
    <mergeCell ref="B68:C68"/>
    <mergeCell ref="E68:M68"/>
    <mergeCell ref="E76:M76"/>
    <mergeCell ref="B55:C55"/>
    <mergeCell ref="E55:M55"/>
    <mergeCell ref="B78:C78"/>
    <mergeCell ref="E78:M78"/>
    <mergeCell ref="B79:C79"/>
    <mergeCell ref="E79:M79"/>
    <mergeCell ref="B80:C80"/>
    <mergeCell ref="E80:M80"/>
    <mergeCell ref="B75:C75"/>
    <mergeCell ref="B72:C72"/>
    <mergeCell ref="E56:M56"/>
    <mergeCell ref="B39:C39"/>
    <mergeCell ref="E39:M39"/>
    <mergeCell ref="B40:C40"/>
    <mergeCell ref="E40:M40"/>
    <mergeCell ref="B41:C41"/>
    <mergeCell ref="E41:M41"/>
    <mergeCell ref="B47:C47"/>
    <mergeCell ref="E47:M47"/>
    <mergeCell ref="E45:M45"/>
    <mergeCell ref="B48:C48"/>
    <mergeCell ref="E48:M48"/>
    <mergeCell ref="E29:M29"/>
    <mergeCell ref="E32:M32"/>
    <mergeCell ref="E33:M33"/>
    <mergeCell ref="B49:C49"/>
    <mergeCell ref="E49:M49"/>
    <mergeCell ref="B109:C109"/>
    <mergeCell ref="B104:C104"/>
    <mergeCell ref="B105:C105"/>
    <mergeCell ref="B106:C106"/>
    <mergeCell ref="B107:C107"/>
    <mergeCell ref="B103:C103"/>
    <mergeCell ref="B102:C102"/>
    <mergeCell ref="B96:C96"/>
    <mergeCell ref="B97:C97"/>
    <mergeCell ref="B98:C98"/>
    <mergeCell ref="B100:C100"/>
    <mergeCell ref="B99:C99"/>
    <mergeCell ref="B101:C101"/>
    <mergeCell ref="B108:C108"/>
    <mergeCell ref="B50:C50"/>
    <mergeCell ref="B83:C83"/>
    <mergeCell ref="E83:M83"/>
    <mergeCell ref="E57:M57"/>
    <mergeCell ref="E66:M66"/>
    <mergeCell ref="E58:M58"/>
    <mergeCell ref="B77:C77"/>
    <mergeCell ref="E72:M72"/>
    <mergeCell ref="E73:M73"/>
    <mergeCell ref="B74:C74"/>
    <mergeCell ref="B76:C76"/>
    <mergeCell ref="E74:M74"/>
    <mergeCell ref="B51:C51"/>
    <mergeCell ref="E51:M51"/>
    <mergeCell ref="B52:C52"/>
    <mergeCell ref="F8:P8"/>
    <mergeCell ref="D12:F12"/>
    <mergeCell ref="E53:M53"/>
    <mergeCell ref="B54:C54"/>
    <mergeCell ref="E54:M54"/>
    <mergeCell ref="E69:M69"/>
    <mergeCell ref="E67:M67"/>
    <mergeCell ref="B42:C42"/>
    <mergeCell ref="E42:M42"/>
    <mergeCell ref="B43:C43"/>
    <mergeCell ref="E43:M43"/>
    <mergeCell ref="B44:C44"/>
    <mergeCell ref="E44:M44"/>
    <mergeCell ref="B45:C45"/>
    <mergeCell ref="B46:C46"/>
    <mergeCell ref="E46:M46"/>
    <mergeCell ref="E50:M50"/>
    <mergeCell ref="B28:C28"/>
    <mergeCell ref="B26:C26"/>
    <mergeCell ref="B32:C32"/>
    <mergeCell ref="B31:C31"/>
  </mergeCells>
  <conditionalFormatting sqref="D65:D109 F65:M109 B65:B109 F22:M58 D22:D58 B22:B58">
    <cfRule type="cellIs" dxfId="15" priority="83" stopIfTrue="1" operator="equal">
      <formula>0</formula>
    </cfRule>
  </conditionalFormatting>
  <conditionalFormatting sqref="N59:O59 N110:O110">
    <cfRule type="cellIs" dxfId="14" priority="82" stopIfTrue="1" operator="equal">
      <formula>"INDIQUE A MOEDA"</formula>
    </cfRule>
  </conditionalFormatting>
  <conditionalFormatting sqref="B12 N195:O195">
    <cfRule type="cellIs" dxfId="13" priority="81" stopIfTrue="1" operator="equal">
      <formula>0</formula>
    </cfRule>
  </conditionalFormatting>
  <conditionalFormatting sqref="N65:N109 N22:N58">
    <cfRule type="cellIs" dxfId="12" priority="79" stopIfTrue="1" operator="equal">
      <formula>0</formula>
    </cfRule>
  </conditionalFormatting>
  <conditionalFormatting sqref="D65:D108 D22:D58">
    <cfRule type="cellIs" dxfId="11" priority="73" stopIfTrue="1" operator="equal">
      <formula>0</formula>
    </cfRule>
  </conditionalFormatting>
  <conditionalFormatting sqref="O65:O109">
    <cfRule type="cellIs" dxfId="10" priority="71" stopIfTrue="1" operator="equal">
      <formula>0</formula>
    </cfRule>
  </conditionalFormatting>
  <conditionalFormatting sqref="D12">
    <cfRule type="cellIs" dxfId="9" priority="13" stopIfTrue="1" operator="equal">
      <formula>""</formula>
    </cfRule>
  </conditionalFormatting>
  <conditionalFormatting sqref="F16:M16 D16 B16">
    <cfRule type="cellIs" dxfId="8" priority="12" stopIfTrue="1" operator="equal">
      <formula>0</formula>
    </cfRule>
  </conditionalFormatting>
  <conditionalFormatting sqref="N16">
    <cfRule type="cellIs" dxfId="7" priority="11" stopIfTrue="1" operator="equal">
      <formula>0</formula>
    </cfRule>
  </conditionalFormatting>
  <conditionalFormatting sqref="D16">
    <cfRule type="cellIs" dxfId="6" priority="10" stopIfTrue="1" operator="equal">
      <formula>0</formula>
    </cfRule>
  </conditionalFormatting>
  <conditionalFormatting sqref="B17 D17 F17:M17">
    <cfRule type="cellIs" dxfId="5" priority="8" stopIfTrue="1" operator="equal">
      <formula>0</formula>
    </cfRule>
  </conditionalFormatting>
  <conditionalFormatting sqref="N17">
    <cfRule type="cellIs" dxfId="4" priority="7" stopIfTrue="1" operator="equal">
      <formula>0</formula>
    </cfRule>
  </conditionalFormatting>
  <conditionalFormatting sqref="D17">
    <cfRule type="cellIs" dxfId="3" priority="6" stopIfTrue="1" operator="equal">
      <formula>0</formula>
    </cfRule>
  </conditionalFormatting>
  <conditionalFormatting sqref="F21:M21 D18:D21 B18:B21">
    <cfRule type="cellIs" dxfId="2" priority="4" stopIfTrue="1" operator="equal">
      <formula>0</formula>
    </cfRule>
  </conditionalFormatting>
  <conditionalFormatting sqref="N18:N21">
    <cfRule type="cellIs" dxfId="1" priority="3" stopIfTrue="1" operator="equal">
      <formula>0</formula>
    </cfRule>
  </conditionalFormatting>
  <conditionalFormatting sqref="D18:D21">
    <cfRule type="cellIs" dxfId="0" priority="2" stopIfTrue="1" operator="equal">
      <formula>0</formula>
    </cfRule>
  </conditionalFormatting>
  <dataValidations xWindow="34" yWindow="366" count="7">
    <dataValidation type="list" allowBlank="1" showInputMessage="1" showErrorMessage="1" promptTitle="ATENÇÃO!" prompt="PARA RADIOISÓTOPOS OU RADIOATIVOS,  INDICAR O Nº DE AUTORIZAÇÃO DA CNEN PARA O PESQUISADOR  E PARA A INSTITUIÇÃO." sqref="P192">
      <formula1>#REF!</formula1>
    </dataValidation>
    <dataValidation type="decimal" allowBlank="1" showInputMessage="1" showErrorMessage="1" errorTitle="ATENÇÃO!" error="Esse campo só aceita NÚMEROS." sqref="N16:N58 N65:N109">
      <formula1>0.1</formula1>
      <formula2>9999999999.99999</formula2>
    </dataValidation>
    <dataValidation allowBlank="1" showInputMessage="1" showErrorMessage="1" errorTitle="ATENÇÃO!" error="Esse campo só aceita NÚMEROS." sqref="O16:O58 O65:O109"/>
    <dataValidation allowBlank="1" showInputMessage="1" showErrorMessage="1" prompt="UTILIZE SEMPRE A TECLA &lt;TAB&gt;" sqref="A16:A58 A65:A109"/>
    <dataValidation type="whole" allowBlank="1" showInputMessage="1" showErrorMessage="1" errorTitle="ATENÇÃO" error="UM NÚMERO INTEIRO É NECESSÁRIO!" sqref="D16:D58 D65:D109">
      <formula1>1</formula1>
      <formula2>100000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15748031496062992" right="0" top="0.39370078740157483" bottom="0.39370078740157483" header="0" footer="0"/>
  <pageSetup paperSize="9" scale="64" fitToHeight="2" orientation="portrait" r:id="rId1"/>
  <headerFooter alignWithMargins="0"/>
  <rowBreaks count="1" manualBreakCount="1">
    <brk id="61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K226"/>
  <sheetViews>
    <sheetView showGridLines="0" showRowColHeaders="0" zoomScaleSheetLayoutView="100" workbookViewId="0"/>
  </sheetViews>
  <sheetFormatPr defaultColWidth="0" defaultRowHeight="12.75" zeroHeight="1"/>
  <cols>
    <col min="1" max="1" width="2.28515625" style="178" customWidth="1"/>
    <col min="2" max="2" width="5.85546875" style="31" customWidth="1"/>
    <col min="3" max="3" width="5.140625" style="74" customWidth="1"/>
    <col min="4" max="4" width="9.28515625" style="74" customWidth="1"/>
    <col min="5" max="5" width="10.5703125" style="74" customWidth="1"/>
    <col min="6" max="8" width="8" style="33" customWidth="1"/>
    <col min="9" max="9" width="7.28515625" style="33" customWidth="1"/>
    <col min="10" max="10" width="5" style="33" customWidth="1"/>
    <col min="11" max="11" width="7.5703125" style="33" customWidth="1"/>
    <col min="12" max="12" width="6.5703125" style="33" customWidth="1"/>
    <col min="13" max="13" width="7.7109375" style="74" customWidth="1"/>
    <col min="14" max="14" width="5.28515625" style="74" customWidth="1"/>
    <col min="15" max="15" width="15.5703125" style="74" customWidth="1"/>
    <col min="16" max="16" width="16.5703125" style="33" customWidth="1"/>
    <col min="17" max="17" width="14.140625" style="16" customWidth="1"/>
    <col min="18" max="18" width="2.28515625" style="169" customWidth="1"/>
    <col min="19" max="19" width="7.5703125" style="31" hidden="1" customWidth="1"/>
    <col min="20" max="16384" width="0" style="31" hidden="1"/>
  </cols>
  <sheetData>
    <row r="1" spans="1:243" s="4" customFormat="1" ht="31.5" customHeight="1">
      <c r="A1" s="170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3"/>
      <c r="P1" s="2"/>
      <c r="Q1" s="39"/>
      <c r="R1" s="165"/>
    </row>
    <row r="2" spans="1:243" s="4" customFormat="1" ht="12.75" customHeight="1">
      <c r="A2" s="173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  <c r="O2" s="3"/>
      <c r="P2" s="2"/>
      <c r="Q2" s="39"/>
      <c r="R2" s="165"/>
    </row>
    <row r="3" spans="1:243" s="4" customFormat="1" ht="12.75" customHeight="1">
      <c r="A3" s="173"/>
      <c r="B3" s="2"/>
      <c r="C3" s="3"/>
      <c r="D3" s="3"/>
      <c r="E3" s="3"/>
      <c r="F3" s="2"/>
      <c r="G3" s="2"/>
      <c r="H3" s="2"/>
      <c r="I3" s="2"/>
      <c r="J3" s="2"/>
      <c r="K3" s="2"/>
      <c r="L3" s="2"/>
      <c r="M3" s="3"/>
      <c r="N3" s="3"/>
      <c r="O3" s="3"/>
      <c r="P3" s="2"/>
      <c r="Q3" s="39"/>
      <c r="R3" s="165"/>
    </row>
    <row r="4" spans="1:243" s="4" customFormat="1" ht="12.75" customHeight="1">
      <c r="A4" s="173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3"/>
      <c r="N4" s="3"/>
      <c r="O4" s="3"/>
      <c r="P4" s="2"/>
      <c r="Q4" s="39"/>
      <c r="R4" s="165"/>
    </row>
    <row r="5" spans="1:243" s="4" customFormat="1" ht="12.75" customHeight="1">
      <c r="A5" s="173"/>
      <c r="B5" s="2"/>
      <c r="C5" s="3"/>
      <c r="D5" s="3"/>
      <c r="E5" s="3"/>
      <c r="F5" s="2"/>
      <c r="G5" s="2"/>
      <c r="H5" s="2"/>
      <c r="I5" s="2"/>
      <c r="J5" s="2"/>
      <c r="K5" s="2"/>
      <c r="L5" s="2"/>
      <c r="M5" s="3"/>
      <c r="N5" s="3"/>
      <c r="O5" s="3"/>
      <c r="P5" s="2"/>
      <c r="Q5" s="39"/>
    </row>
    <row r="6" spans="1:243" s="4" customFormat="1" ht="19.5" customHeight="1">
      <c r="A6" s="174"/>
      <c r="B6" s="155" t="s">
        <v>90</v>
      </c>
      <c r="C6" s="121"/>
      <c r="D6" s="121"/>
      <c r="E6" s="121"/>
      <c r="F6" s="121"/>
      <c r="G6" s="121"/>
      <c r="H6" s="121"/>
      <c r="I6" s="121"/>
      <c r="J6" s="121"/>
      <c r="Q6" s="39"/>
      <c r="R6" s="182"/>
      <c r="S6" s="35"/>
      <c r="T6" s="35"/>
      <c r="U6" s="35"/>
      <c r="V6" s="35"/>
      <c r="W6" s="35"/>
      <c r="X6" s="35"/>
      <c r="Y6" s="39"/>
    </row>
    <row r="7" spans="1:243" s="4" customFormat="1" ht="6" customHeight="1">
      <c r="A7" s="174"/>
      <c r="B7" s="121"/>
      <c r="C7" s="121"/>
      <c r="D7" s="121"/>
      <c r="E7" s="121"/>
      <c r="F7" s="121"/>
      <c r="G7" s="121"/>
      <c r="H7" s="121"/>
      <c r="I7" s="121"/>
      <c r="J7" s="121"/>
      <c r="Q7" s="39"/>
      <c r="R7" s="182"/>
      <c r="S7" s="142"/>
      <c r="T7" s="142"/>
      <c r="U7" s="142"/>
      <c r="V7" s="142"/>
      <c r="W7" s="142"/>
      <c r="X7" s="142"/>
      <c r="Y7" s="39"/>
    </row>
    <row r="8" spans="1:243" s="4" customFormat="1" ht="19.5" customHeight="1">
      <c r="A8" s="174"/>
      <c r="B8" s="5" t="s">
        <v>59</v>
      </c>
      <c r="C8" s="24"/>
      <c r="D8" s="7"/>
      <c r="E8" s="7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165"/>
      <c r="S8" s="200"/>
      <c r="T8" s="142"/>
      <c r="U8" s="142"/>
      <c r="V8" s="142"/>
      <c r="W8" s="142"/>
      <c r="X8" s="142"/>
      <c r="Y8" s="39"/>
    </row>
    <row r="9" spans="1:243" s="4" customFormat="1" ht="6.75" customHeight="1">
      <c r="A9" s="174"/>
      <c r="B9" s="144"/>
      <c r="C9" s="24"/>
      <c r="D9" s="7"/>
      <c r="E9" s="7"/>
      <c r="F9" s="146"/>
      <c r="G9" s="146"/>
      <c r="H9" s="146"/>
      <c r="I9" s="146"/>
      <c r="J9" s="146"/>
      <c r="K9" s="146"/>
      <c r="L9" s="146"/>
      <c r="M9" s="146"/>
      <c r="N9" s="146"/>
      <c r="O9" s="146"/>
      <c r="Q9" s="39"/>
      <c r="R9" s="182"/>
      <c r="S9" s="142"/>
      <c r="T9" s="142"/>
      <c r="U9" s="142"/>
      <c r="V9" s="142"/>
      <c r="W9" s="142"/>
      <c r="X9" s="142"/>
      <c r="Y9" s="39"/>
    </row>
    <row r="10" spans="1:243" s="4" customFormat="1" ht="19.5" customHeight="1">
      <c r="A10" s="174"/>
      <c r="B10" s="144" t="s">
        <v>0</v>
      </c>
      <c r="C10" s="121"/>
      <c r="D10" s="121"/>
      <c r="E10" s="310"/>
      <c r="F10" s="310"/>
      <c r="G10" s="310"/>
      <c r="H10" s="121"/>
      <c r="I10" s="121"/>
      <c r="J10" s="121"/>
      <c r="R10" s="165"/>
    </row>
    <row r="11" spans="1:243" s="25" customFormat="1" ht="6.75" customHeight="1">
      <c r="A11" s="173"/>
      <c r="B11" s="4"/>
      <c r="C11" s="39"/>
      <c r="D11" s="46"/>
      <c r="E11" s="46"/>
      <c r="F11" s="47"/>
      <c r="G11" s="47"/>
      <c r="H11" s="47"/>
      <c r="I11" s="47"/>
      <c r="J11" s="47"/>
      <c r="K11" s="47"/>
      <c r="L11" s="47"/>
      <c r="M11" s="46"/>
      <c r="N11" s="46"/>
      <c r="O11" s="47"/>
      <c r="P11" s="47"/>
      <c r="Q11" s="47"/>
      <c r="R11" s="165"/>
    </row>
    <row r="12" spans="1:243" s="2" customFormat="1" ht="5.25" customHeight="1">
      <c r="A12" s="125"/>
      <c r="B12" s="5"/>
      <c r="C12" s="6"/>
      <c r="D12" s="7"/>
      <c r="E12" s="7"/>
      <c r="F12" s="24"/>
      <c r="G12" s="24"/>
      <c r="H12" s="24"/>
      <c r="I12" s="24"/>
      <c r="J12" s="24"/>
      <c r="K12" s="24"/>
      <c r="L12" s="24"/>
      <c r="M12" s="23"/>
      <c r="N12" s="23"/>
      <c r="O12" s="23"/>
      <c r="P12" s="99"/>
      <c r="Q12" s="99"/>
      <c r="R12" s="173"/>
    </row>
    <row r="13" spans="1:243" s="4" customFormat="1" ht="19.5" customHeight="1">
      <c r="A13" s="173"/>
      <c r="B13" s="324" t="s">
        <v>53</v>
      </c>
      <c r="C13" s="325"/>
      <c r="D13" s="281" t="str">
        <f>IF(SUM(P16:P58:P65:P108)=0,"",SUM(P16:P58:P65:P108))</f>
        <v/>
      </c>
      <c r="E13" s="281"/>
      <c r="F13" s="281"/>
      <c r="G13" s="281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165"/>
    </row>
    <row r="14" spans="1:243" s="54" customFormat="1" ht="6.75" customHeight="1">
      <c r="A14" s="181"/>
      <c r="B14" s="9"/>
      <c r="C14" s="11"/>
      <c r="D14" s="11"/>
      <c r="E14" s="11"/>
      <c r="F14" s="1"/>
      <c r="G14" s="1"/>
      <c r="H14" s="1"/>
      <c r="I14" s="1"/>
      <c r="J14" s="1"/>
      <c r="K14" s="1"/>
      <c r="L14" s="1"/>
      <c r="M14" s="11"/>
      <c r="N14" s="11"/>
      <c r="O14" s="11"/>
      <c r="P14" s="1"/>
      <c r="Q14" s="49"/>
      <c r="R14" s="168"/>
      <c r="S14" s="65"/>
      <c r="T14" s="65"/>
      <c r="U14" s="65"/>
      <c r="V14" s="65"/>
      <c r="W14" s="65"/>
      <c r="X14" s="65"/>
    </row>
    <row r="15" spans="1:243" s="55" customFormat="1" ht="30.75" customHeight="1">
      <c r="A15" s="175"/>
      <c r="B15" s="313" t="s">
        <v>1</v>
      </c>
      <c r="C15" s="313"/>
      <c r="D15" s="139" t="s">
        <v>6</v>
      </c>
      <c r="E15" s="317" t="s">
        <v>7</v>
      </c>
      <c r="F15" s="318"/>
      <c r="G15" s="318"/>
      <c r="H15" s="318"/>
      <c r="I15" s="318"/>
      <c r="J15" s="318"/>
      <c r="K15" s="318"/>
      <c r="L15" s="318"/>
      <c r="M15" s="318"/>
      <c r="N15" s="319"/>
      <c r="O15" s="140" t="s">
        <v>3</v>
      </c>
      <c r="P15" s="199" t="s">
        <v>4</v>
      </c>
      <c r="Q15" s="139" t="s">
        <v>2</v>
      </c>
      <c r="R15" s="184"/>
      <c r="S15" s="60"/>
      <c r="T15" s="60"/>
      <c r="U15" s="60"/>
      <c r="V15" s="60"/>
      <c r="W15" s="60"/>
      <c r="X15" s="60"/>
    </row>
    <row r="16" spans="1:243" customFormat="1" ht="23.85" customHeight="1">
      <c r="A16" s="126"/>
      <c r="B16" s="311"/>
      <c r="C16" s="311"/>
      <c r="D16" s="97"/>
      <c r="E16" s="312"/>
      <c r="F16" s="312"/>
      <c r="G16" s="312"/>
      <c r="H16" s="312"/>
      <c r="I16" s="312"/>
      <c r="J16" s="312"/>
      <c r="K16" s="312"/>
      <c r="L16" s="312"/>
      <c r="M16" s="312"/>
      <c r="N16" s="312"/>
      <c r="O16" s="147"/>
      <c r="P16" s="148" t="str">
        <f t="shared" ref="P16:P28" si="0">IF(O16*D16=0,"",O16*D16)</f>
        <v/>
      </c>
      <c r="Q16" s="37"/>
      <c r="R16" s="176"/>
      <c r="S16" s="4"/>
      <c r="T16" s="4"/>
      <c r="U16" s="4"/>
      <c r="V16" s="4"/>
      <c r="W16" s="4"/>
      <c r="X16" s="4"/>
      <c r="IH16" s="50"/>
      <c r="II16" s="13"/>
    </row>
    <row r="17" spans="1:243" customFormat="1" ht="23.85" customHeight="1">
      <c r="A17" s="126"/>
      <c r="B17" s="311"/>
      <c r="C17" s="311"/>
      <c r="D17" s="97"/>
      <c r="E17" s="312"/>
      <c r="F17" s="312"/>
      <c r="G17" s="312"/>
      <c r="H17" s="312"/>
      <c r="I17" s="312"/>
      <c r="J17" s="312"/>
      <c r="K17" s="312"/>
      <c r="L17" s="312"/>
      <c r="M17" s="312"/>
      <c r="N17" s="312"/>
      <c r="O17" s="147"/>
      <c r="P17" s="148" t="str">
        <f t="shared" si="0"/>
        <v/>
      </c>
      <c r="Q17" s="37"/>
      <c r="R17" s="176"/>
      <c r="S17" s="4"/>
      <c r="T17" s="4"/>
      <c r="U17" s="4"/>
      <c r="V17" s="4"/>
      <c r="W17" s="4"/>
      <c r="X17" s="4"/>
      <c r="IH17" s="50"/>
      <c r="II17" s="13"/>
    </row>
    <row r="18" spans="1:243" customFormat="1" ht="23.85" customHeight="1">
      <c r="A18" s="126"/>
      <c r="B18" s="311"/>
      <c r="C18" s="311"/>
      <c r="D18" s="97"/>
      <c r="E18" s="312"/>
      <c r="F18" s="312"/>
      <c r="G18" s="312"/>
      <c r="H18" s="312"/>
      <c r="I18" s="312"/>
      <c r="J18" s="312"/>
      <c r="K18" s="312"/>
      <c r="L18" s="312"/>
      <c r="M18" s="312"/>
      <c r="N18" s="312"/>
      <c r="O18" s="147"/>
      <c r="P18" s="148" t="str">
        <f t="shared" si="0"/>
        <v/>
      </c>
      <c r="Q18" s="37"/>
      <c r="R18" s="176"/>
      <c r="S18" s="4"/>
      <c r="T18" s="4"/>
      <c r="U18" s="4"/>
      <c r="V18" s="4"/>
      <c r="W18" s="4"/>
      <c r="X18" s="4"/>
      <c r="IH18" s="13"/>
      <c r="II18" s="13"/>
    </row>
    <row r="19" spans="1:243" customFormat="1" ht="23.85" customHeight="1">
      <c r="A19" s="126"/>
      <c r="B19" s="311"/>
      <c r="C19" s="311"/>
      <c r="D19" s="97"/>
      <c r="E19" s="312"/>
      <c r="F19" s="312"/>
      <c r="G19" s="312"/>
      <c r="H19" s="312"/>
      <c r="I19" s="312"/>
      <c r="J19" s="312"/>
      <c r="K19" s="312"/>
      <c r="L19" s="312"/>
      <c r="M19" s="312"/>
      <c r="N19" s="312"/>
      <c r="O19" s="147"/>
      <c r="P19" s="148" t="str">
        <f t="shared" si="0"/>
        <v/>
      </c>
      <c r="Q19" s="37"/>
      <c r="R19" s="176"/>
      <c r="S19" s="4"/>
      <c r="T19" s="4"/>
      <c r="U19" s="4"/>
      <c r="V19" s="4"/>
      <c r="W19" s="4"/>
      <c r="X19" s="4"/>
      <c r="IH19" s="13"/>
      <c r="II19" s="13"/>
    </row>
    <row r="20" spans="1:243" customFormat="1" ht="23.85" customHeight="1">
      <c r="A20" s="126"/>
      <c r="B20" s="311"/>
      <c r="C20" s="311"/>
      <c r="D20" s="97"/>
      <c r="E20" s="312"/>
      <c r="F20" s="312"/>
      <c r="G20" s="312"/>
      <c r="H20" s="312"/>
      <c r="I20" s="312"/>
      <c r="J20" s="312"/>
      <c r="K20" s="312"/>
      <c r="L20" s="312"/>
      <c r="M20" s="312"/>
      <c r="N20" s="312"/>
      <c r="O20" s="147"/>
      <c r="P20" s="148" t="str">
        <f t="shared" si="0"/>
        <v/>
      </c>
      <c r="Q20" s="37"/>
      <c r="R20" s="176"/>
      <c r="S20" s="4"/>
      <c r="T20" s="4"/>
      <c r="U20" s="4"/>
      <c r="V20" s="4"/>
      <c r="W20" s="4"/>
      <c r="X20" s="4"/>
    </row>
    <row r="21" spans="1:243" customFormat="1" ht="23.85" customHeight="1">
      <c r="A21" s="126"/>
      <c r="B21" s="311"/>
      <c r="C21" s="311"/>
      <c r="D21" s="97"/>
      <c r="E21" s="312"/>
      <c r="F21" s="312"/>
      <c r="G21" s="312"/>
      <c r="H21" s="312"/>
      <c r="I21" s="312"/>
      <c r="J21" s="312"/>
      <c r="K21" s="312"/>
      <c r="L21" s="312"/>
      <c r="M21" s="312"/>
      <c r="N21" s="312"/>
      <c r="O21" s="147"/>
      <c r="P21" s="148" t="str">
        <f t="shared" si="0"/>
        <v/>
      </c>
      <c r="Q21" s="37"/>
      <c r="R21" s="176"/>
      <c r="S21" s="4"/>
      <c r="T21" s="4"/>
      <c r="U21" s="4"/>
      <c r="V21" s="4"/>
      <c r="W21" s="4"/>
      <c r="X21" s="4"/>
    </row>
    <row r="22" spans="1:243" customFormat="1" ht="23.85" customHeight="1">
      <c r="A22" s="126"/>
      <c r="B22" s="311"/>
      <c r="C22" s="311"/>
      <c r="D22" s="97"/>
      <c r="E22" s="312"/>
      <c r="F22" s="312"/>
      <c r="G22" s="312"/>
      <c r="H22" s="312"/>
      <c r="I22" s="312"/>
      <c r="J22" s="312"/>
      <c r="K22" s="312"/>
      <c r="L22" s="312"/>
      <c r="M22" s="312"/>
      <c r="N22" s="312"/>
      <c r="O22" s="147"/>
      <c r="P22" s="148" t="str">
        <f t="shared" si="0"/>
        <v/>
      </c>
      <c r="Q22" s="37"/>
      <c r="R22" s="176"/>
      <c r="S22" s="4"/>
      <c r="T22" s="4"/>
      <c r="U22" s="4"/>
      <c r="V22" s="4"/>
      <c r="W22" s="4"/>
      <c r="X22" s="4"/>
    </row>
    <row r="23" spans="1:243" customFormat="1" ht="23.85" customHeight="1">
      <c r="A23" s="126"/>
      <c r="B23" s="311"/>
      <c r="C23" s="311"/>
      <c r="D23" s="97"/>
      <c r="E23" s="312"/>
      <c r="F23" s="312"/>
      <c r="G23" s="312"/>
      <c r="H23" s="312"/>
      <c r="I23" s="312"/>
      <c r="J23" s="312"/>
      <c r="K23" s="312"/>
      <c r="L23" s="312"/>
      <c r="M23" s="312"/>
      <c r="N23" s="312"/>
      <c r="O23" s="147"/>
      <c r="P23" s="148" t="str">
        <f t="shared" si="0"/>
        <v/>
      </c>
      <c r="Q23" s="37"/>
      <c r="R23" s="176"/>
      <c r="S23" s="4"/>
      <c r="T23" s="4"/>
      <c r="U23" s="4"/>
      <c r="V23" s="4"/>
      <c r="W23" s="4"/>
      <c r="X23" s="4"/>
    </row>
    <row r="24" spans="1:243" customFormat="1" ht="23.85" customHeight="1">
      <c r="A24" s="126"/>
      <c r="B24" s="311"/>
      <c r="C24" s="311"/>
      <c r="D24" s="97"/>
      <c r="E24" s="312"/>
      <c r="F24" s="312"/>
      <c r="G24" s="312"/>
      <c r="H24" s="312"/>
      <c r="I24" s="312"/>
      <c r="J24" s="312"/>
      <c r="K24" s="312"/>
      <c r="L24" s="312"/>
      <c r="M24" s="312"/>
      <c r="N24" s="312"/>
      <c r="O24" s="147"/>
      <c r="P24" s="148" t="str">
        <f t="shared" si="0"/>
        <v/>
      </c>
      <c r="Q24" s="37"/>
      <c r="R24" s="176"/>
      <c r="S24" s="4"/>
      <c r="T24" s="4"/>
      <c r="U24" s="4"/>
      <c r="V24" s="4"/>
      <c r="W24" s="4"/>
      <c r="X24" s="4"/>
    </row>
    <row r="25" spans="1:243" customFormat="1" ht="23.85" customHeight="1">
      <c r="A25" s="126"/>
      <c r="B25" s="311"/>
      <c r="C25" s="311"/>
      <c r="D25" s="97"/>
      <c r="E25" s="312"/>
      <c r="F25" s="312"/>
      <c r="G25" s="312"/>
      <c r="H25" s="312"/>
      <c r="I25" s="312"/>
      <c r="J25" s="312"/>
      <c r="K25" s="312"/>
      <c r="L25" s="312"/>
      <c r="M25" s="312"/>
      <c r="N25" s="312"/>
      <c r="O25" s="147"/>
      <c r="P25" s="148" t="str">
        <f t="shared" si="0"/>
        <v/>
      </c>
      <c r="Q25" s="37"/>
      <c r="R25" s="176"/>
      <c r="S25" s="4"/>
      <c r="T25" s="4"/>
      <c r="U25" s="4"/>
      <c r="V25" s="4"/>
      <c r="W25" s="4"/>
      <c r="X25" s="4"/>
    </row>
    <row r="26" spans="1:243" customFormat="1" ht="23.85" customHeight="1">
      <c r="A26" s="126"/>
      <c r="B26" s="311"/>
      <c r="C26" s="311"/>
      <c r="D26" s="97"/>
      <c r="E26" s="312"/>
      <c r="F26" s="312"/>
      <c r="G26" s="312"/>
      <c r="H26" s="312"/>
      <c r="I26" s="312"/>
      <c r="J26" s="312"/>
      <c r="K26" s="312"/>
      <c r="L26" s="312"/>
      <c r="M26" s="312"/>
      <c r="N26" s="312"/>
      <c r="O26" s="147"/>
      <c r="P26" s="148" t="str">
        <f t="shared" si="0"/>
        <v/>
      </c>
      <c r="Q26" s="37"/>
      <c r="R26" s="176"/>
      <c r="S26" s="4"/>
      <c r="T26" s="4"/>
      <c r="U26" s="4"/>
      <c r="V26" s="4"/>
      <c r="W26" s="4"/>
      <c r="X26" s="4"/>
    </row>
    <row r="27" spans="1:243" customFormat="1" ht="23.85" customHeight="1">
      <c r="A27" s="126"/>
      <c r="B27" s="311"/>
      <c r="C27" s="311"/>
      <c r="D27" s="97"/>
      <c r="E27" s="312"/>
      <c r="F27" s="312"/>
      <c r="G27" s="312"/>
      <c r="H27" s="312"/>
      <c r="I27" s="312"/>
      <c r="J27" s="312"/>
      <c r="K27" s="312"/>
      <c r="L27" s="312"/>
      <c r="M27" s="312"/>
      <c r="N27" s="312"/>
      <c r="O27" s="147"/>
      <c r="P27" s="148" t="str">
        <f t="shared" si="0"/>
        <v/>
      </c>
      <c r="Q27" s="37"/>
      <c r="R27" s="176"/>
      <c r="S27" s="4"/>
      <c r="T27" s="4"/>
      <c r="U27" s="4"/>
      <c r="V27" s="4"/>
      <c r="W27" s="4"/>
      <c r="X27" s="4"/>
    </row>
    <row r="28" spans="1:243" s="138" customFormat="1" ht="23.85" customHeight="1">
      <c r="A28" s="126"/>
      <c r="B28" s="311"/>
      <c r="C28" s="311"/>
      <c r="D28" s="97"/>
      <c r="E28" s="312"/>
      <c r="F28" s="312"/>
      <c r="G28" s="312"/>
      <c r="H28" s="312"/>
      <c r="I28" s="312"/>
      <c r="J28" s="312"/>
      <c r="K28" s="312"/>
      <c r="L28" s="312"/>
      <c r="M28" s="312"/>
      <c r="N28" s="312"/>
      <c r="O28" s="147"/>
      <c r="P28" s="148" t="str">
        <f t="shared" si="0"/>
        <v/>
      </c>
      <c r="Q28" s="37"/>
      <c r="R28" s="176"/>
      <c r="S28" s="4"/>
      <c r="T28" s="4"/>
      <c r="U28" s="4"/>
      <c r="V28" s="4"/>
      <c r="W28" s="4"/>
      <c r="X28" s="4"/>
      <c r="IH28" s="50"/>
      <c r="II28" s="13"/>
    </row>
    <row r="29" spans="1:243" s="138" customFormat="1" ht="23.85" customHeight="1">
      <c r="A29" s="126"/>
      <c r="B29" s="311"/>
      <c r="C29" s="311"/>
      <c r="D29" s="97"/>
      <c r="E29" s="312"/>
      <c r="F29" s="312"/>
      <c r="G29" s="312"/>
      <c r="H29" s="312"/>
      <c r="I29" s="312"/>
      <c r="J29" s="312"/>
      <c r="K29" s="312"/>
      <c r="L29" s="312"/>
      <c r="M29" s="312"/>
      <c r="N29" s="312"/>
      <c r="O29" s="147"/>
      <c r="P29" s="148" t="str">
        <f t="shared" ref="P29:P39" si="1">IF(O29*D29=0,"",O29*D29)</f>
        <v/>
      </c>
      <c r="Q29" s="37"/>
      <c r="R29" s="176"/>
      <c r="S29" s="4"/>
      <c r="T29" s="4"/>
      <c r="U29" s="4"/>
      <c r="V29" s="4"/>
      <c r="W29" s="4"/>
      <c r="X29" s="4"/>
      <c r="IH29" s="50"/>
      <c r="II29" s="13"/>
    </row>
    <row r="30" spans="1:243" s="138" customFormat="1" ht="23.85" customHeight="1">
      <c r="A30" s="126"/>
      <c r="B30" s="311"/>
      <c r="C30" s="311"/>
      <c r="D30" s="97"/>
      <c r="E30" s="312"/>
      <c r="F30" s="312"/>
      <c r="G30" s="312"/>
      <c r="H30" s="312"/>
      <c r="I30" s="312"/>
      <c r="J30" s="312"/>
      <c r="K30" s="312"/>
      <c r="L30" s="312"/>
      <c r="M30" s="312"/>
      <c r="N30" s="312"/>
      <c r="O30" s="147"/>
      <c r="P30" s="148" t="str">
        <f t="shared" si="1"/>
        <v/>
      </c>
      <c r="Q30" s="37"/>
      <c r="R30" s="176"/>
      <c r="S30" s="4"/>
      <c r="T30" s="4"/>
      <c r="U30" s="4"/>
      <c r="V30" s="4"/>
      <c r="W30" s="4"/>
      <c r="X30" s="4"/>
      <c r="IH30" s="13"/>
      <c r="II30" s="13"/>
    </row>
    <row r="31" spans="1:243" s="138" customFormat="1" ht="23.85" customHeight="1">
      <c r="A31" s="126"/>
      <c r="B31" s="311"/>
      <c r="C31" s="311"/>
      <c r="D31" s="97"/>
      <c r="E31" s="312"/>
      <c r="F31" s="312"/>
      <c r="G31" s="312"/>
      <c r="H31" s="312"/>
      <c r="I31" s="312"/>
      <c r="J31" s="312"/>
      <c r="K31" s="312"/>
      <c r="L31" s="312"/>
      <c r="M31" s="312"/>
      <c r="N31" s="312"/>
      <c r="O31" s="147"/>
      <c r="P31" s="148" t="str">
        <f t="shared" si="1"/>
        <v/>
      </c>
      <c r="Q31" s="37"/>
      <c r="R31" s="176"/>
      <c r="S31" s="4"/>
      <c r="T31" s="4"/>
      <c r="U31" s="4"/>
      <c r="V31" s="4"/>
      <c r="W31" s="4"/>
      <c r="X31" s="4"/>
      <c r="IH31" s="13"/>
      <c r="II31" s="13"/>
    </row>
    <row r="32" spans="1:243" s="138" customFormat="1" ht="23.85" customHeight="1">
      <c r="A32" s="126"/>
      <c r="B32" s="311"/>
      <c r="C32" s="311"/>
      <c r="D32" s="97"/>
      <c r="E32" s="312"/>
      <c r="F32" s="312"/>
      <c r="G32" s="312"/>
      <c r="H32" s="312"/>
      <c r="I32" s="312"/>
      <c r="J32" s="312"/>
      <c r="K32" s="312"/>
      <c r="L32" s="312"/>
      <c r="M32" s="312"/>
      <c r="N32" s="312"/>
      <c r="O32" s="147"/>
      <c r="P32" s="148" t="str">
        <f t="shared" si="1"/>
        <v/>
      </c>
      <c r="Q32" s="37"/>
      <c r="R32" s="176"/>
      <c r="S32" s="4"/>
      <c r="T32" s="4"/>
      <c r="U32" s="4"/>
      <c r="V32" s="4"/>
      <c r="W32" s="4"/>
      <c r="X32" s="4"/>
    </row>
    <row r="33" spans="1:243" s="138" customFormat="1" ht="23.85" customHeight="1">
      <c r="A33" s="126"/>
      <c r="B33" s="311"/>
      <c r="C33" s="311"/>
      <c r="D33" s="97"/>
      <c r="E33" s="312"/>
      <c r="F33" s="312"/>
      <c r="G33" s="312"/>
      <c r="H33" s="312"/>
      <c r="I33" s="312"/>
      <c r="J33" s="312"/>
      <c r="K33" s="312"/>
      <c r="L33" s="312"/>
      <c r="M33" s="312"/>
      <c r="N33" s="312"/>
      <c r="O33" s="147"/>
      <c r="P33" s="148" t="str">
        <f t="shared" si="1"/>
        <v/>
      </c>
      <c r="Q33" s="37"/>
      <c r="R33" s="176"/>
      <c r="S33" s="4"/>
      <c r="T33" s="4"/>
      <c r="U33" s="4"/>
      <c r="V33" s="4"/>
      <c r="W33" s="4"/>
      <c r="X33" s="4"/>
    </row>
    <row r="34" spans="1:243" s="138" customFormat="1" ht="23.85" customHeight="1">
      <c r="A34" s="126"/>
      <c r="B34" s="311"/>
      <c r="C34" s="311"/>
      <c r="D34" s="97"/>
      <c r="E34" s="312"/>
      <c r="F34" s="312"/>
      <c r="G34" s="312"/>
      <c r="H34" s="312"/>
      <c r="I34" s="312"/>
      <c r="J34" s="312"/>
      <c r="K34" s="312"/>
      <c r="L34" s="312"/>
      <c r="M34" s="312"/>
      <c r="N34" s="312"/>
      <c r="O34" s="147"/>
      <c r="P34" s="148" t="str">
        <f t="shared" si="1"/>
        <v/>
      </c>
      <c r="Q34" s="37"/>
      <c r="R34" s="176"/>
      <c r="S34" s="4"/>
      <c r="T34" s="4"/>
      <c r="U34" s="4"/>
      <c r="V34" s="4"/>
      <c r="W34" s="4"/>
      <c r="X34" s="4"/>
    </row>
    <row r="35" spans="1:243" s="138" customFormat="1" ht="23.85" customHeight="1">
      <c r="A35" s="126"/>
      <c r="B35" s="311"/>
      <c r="C35" s="311"/>
      <c r="D35" s="97"/>
      <c r="E35" s="312"/>
      <c r="F35" s="312"/>
      <c r="G35" s="312"/>
      <c r="H35" s="312"/>
      <c r="I35" s="312"/>
      <c r="J35" s="312"/>
      <c r="K35" s="312"/>
      <c r="L35" s="312"/>
      <c r="M35" s="312"/>
      <c r="N35" s="312"/>
      <c r="O35" s="147"/>
      <c r="P35" s="148" t="str">
        <f t="shared" si="1"/>
        <v/>
      </c>
      <c r="Q35" s="37"/>
      <c r="R35" s="176"/>
      <c r="S35" s="4"/>
      <c r="T35" s="4"/>
      <c r="U35" s="4"/>
      <c r="V35" s="4"/>
      <c r="W35" s="4"/>
      <c r="X35" s="4"/>
    </row>
    <row r="36" spans="1:243" s="138" customFormat="1" ht="23.85" customHeight="1">
      <c r="A36" s="126"/>
      <c r="B36" s="311"/>
      <c r="C36" s="311"/>
      <c r="D36" s="97"/>
      <c r="E36" s="312"/>
      <c r="F36" s="312"/>
      <c r="G36" s="312"/>
      <c r="H36" s="312"/>
      <c r="I36" s="312"/>
      <c r="J36" s="312"/>
      <c r="K36" s="312"/>
      <c r="L36" s="312"/>
      <c r="M36" s="312"/>
      <c r="N36" s="312"/>
      <c r="O36" s="147"/>
      <c r="P36" s="148" t="str">
        <f t="shared" si="1"/>
        <v/>
      </c>
      <c r="Q36" s="37"/>
      <c r="R36" s="176"/>
      <c r="S36" s="4"/>
      <c r="T36" s="4"/>
      <c r="U36" s="4"/>
      <c r="V36" s="4"/>
      <c r="W36" s="4"/>
      <c r="X36" s="4"/>
    </row>
    <row r="37" spans="1:243" s="138" customFormat="1" ht="23.85" customHeight="1">
      <c r="A37" s="126"/>
      <c r="B37" s="311"/>
      <c r="C37" s="311"/>
      <c r="D37" s="97"/>
      <c r="E37" s="312"/>
      <c r="F37" s="312"/>
      <c r="G37" s="312"/>
      <c r="H37" s="312"/>
      <c r="I37" s="312"/>
      <c r="J37" s="312"/>
      <c r="K37" s="312"/>
      <c r="L37" s="312"/>
      <c r="M37" s="312"/>
      <c r="N37" s="312"/>
      <c r="O37" s="147"/>
      <c r="P37" s="148" t="str">
        <f t="shared" si="1"/>
        <v/>
      </c>
      <c r="Q37" s="37"/>
      <c r="R37" s="176"/>
      <c r="S37" s="4"/>
      <c r="T37" s="4"/>
      <c r="U37" s="4"/>
      <c r="V37" s="4"/>
      <c r="W37" s="4"/>
      <c r="X37" s="4"/>
    </row>
    <row r="38" spans="1:243" s="138" customFormat="1" ht="23.85" customHeight="1">
      <c r="A38" s="126"/>
      <c r="B38" s="311"/>
      <c r="C38" s="311"/>
      <c r="D38" s="97"/>
      <c r="E38" s="312"/>
      <c r="F38" s="312"/>
      <c r="G38" s="312"/>
      <c r="H38" s="312"/>
      <c r="I38" s="312"/>
      <c r="J38" s="312"/>
      <c r="K38" s="312"/>
      <c r="L38" s="312"/>
      <c r="M38" s="312"/>
      <c r="N38" s="312"/>
      <c r="O38" s="147"/>
      <c r="P38" s="148" t="str">
        <f t="shared" si="1"/>
        <v/>
      </c>
      <c r="Q38" s="37"/>
      <c r="R38" s="176"/>
      <c r="S38" s="4"/>
      <c r="T38" s="4"/>
      <c r="U38" s="4"/>
      <c r="V38" s="4"/>
      <c r="W38" s="4"/>
      <c r="X38" s="4"/>
    </row>
    <row r="39" spans="1:243" s="138" customFormat="1" ht="23.85" customHeight="1">
      <c r="A39" s="126"/>
      <c r="B39" s="311"/>
      <c r="C39" s="311"/>
      <c r="D39" s="97"/>
      <c r="E39" s="312"/>
      <c r="F39" s="312"/>
      <c r="G39" s="312"/>
      <c r="H39" s="312"/>
      <c r="I39" s="312"/>
      <c r="J39" s="312"/>
      <c r="K39" s="312"/>
      <c r="L39" s="312"/>
      <c r="M39" s="312"/>
      <c r="N39" s="312"/>
      <c r="O39" s="147"/>
      <c r="P39" s="148" t="str">
        <f t="shared" si="1"/>
        <v/>
      </c>
      <c r="Q39" s="37"/>
      <c r="R39" s="176"/>
      <c r="S39" s="4"/>
      <c r="T39" s="4"/>
      <c r="U39" s="4"/>
      <c r="V39" s="4"/>
      <c r="W39" s="4"/>
      <c r="X39" s="4"/>
    </row>
    <row r="40" spans="1:243" s="138" customFormat="1" ht="23.85" customHeight="1">
      <c r="A40" s="126"/>
      <c r="B40" s="311"/>
      <c r="C40" s="311"/>
      <c r="D40" s="97"/>
      <c r="E40" s="312"/>
      <c r="F40" s="312"/>
      <c r="G40" s="312"/>
      <c r="H40" s="312"/>
      <c r="I40" s="312"/>
      <c r="J40" s="312"/>
      <c r="K40" s="312"/>
      <c r="L40" s="312"/>
      <c r="M40" s="312"/>
      <c r="N40" s="312"/>
      <c r="O40" s="147"/>
      <c r="P40" s="148" t="str">
        <f>IF(O40*D40=0,"",O40*D40)</f>
        <v/>
      </c>
      <c r="Q40" s="37"/>
      <c r="R40" s="176"/>
      <c r="S40" s="4"/>
      <c r="T40" s="4"/>
      <c r="U40" s="4"/>
      <c r="V40" s="4"/>
      <c r="W40" s="4"/>
      <c r="X40" s="4"/>
      <c r="IH40" s="50"/>
      <c r="II40" s="13"/>
    </row>
    <row r="41" spans="1:243" s="138" customFormat="1" ht="23.85" customHeight="1">
      <c r="A41" s="126"/>
      <c r="B41" s="311"/>
      <c r="C41" s="311"/>
      <c r="D41" s="97"/>
      <c r="E41" s="312"/>
      <c r="F41" s="312"/>
      <c r="G41" s="312"/>
      <c r="H41" s="312"/>
      <c r="I41" s="312"/>
      <c r="J41" s="312"/>
      <c r="K41" s="312"/>
      <c r="L41" s="312"/>
      <c r="M41" s="312"/>
      <c r="N41" s="312"/>
      <c r="O41" s="147"/>
      <c r="P41" s="148" t="str">
        <f t="shared" ref="P41:P51" si="2">IF(O41*D41=0,"",O41*D41)</f>
        <v/>
      </c>
      <c r="Q41" s="37"/>
      <c r="R41" s="176"/>
      <c r="S41" s="4"/>
      <c r="T41" s="4"/>
      <c r="U41" s="4"/>
      <c r="V41" s="4"/>
      <c r="W41" s="4"/>
      <c r="X41" s="4"/>
      <c r="IH41" s="50"/>
      <c r="II41" s="13"/>
    </row>
    <row r="42" spans="1:243" s="138" customFormat="1" ht="23.85" customHeight="1">
      <c r="A42" s="126"/>
      <c r="B42" s="311"/>
      <c r="C42" s="311"/>
      <c r="D42" s="97"/>
      <c r="E42" s="312"/>
      <c r="F42" s="312"/>
      <c r="G42" s="312"/>
      <c r="H42" s="312"/>
      <c r="I42" s="312"/>
      <c r="J42" s="312"/>
      <c r="K42" s="312"/>
      <c r="L42" s="312"/>
      <c r="M42" s="312"/>
      <c r="N42" s="312"/>
      <c r="O42" s="147"/>
      <c r="P42" s="148" t="str">
        <f t="shared" si="2"/>
        <v/>
      </c>
      <c r="Q42" s="37"/>
      <c r="R42" s="176"/>
      <c r="S42" s="4"/>
      <c r="T42" s="4"/>
      <c r="U42" s="4"/>
      <c r="V42" s="4"/>
      <c r="W42" s="4"/>
      <c r="X42" s="4"/>
      <c r="IH42" s="13"/>
      <c r="II42" s="13"/>
    </row>
    <row r="43" spans="1:243" s="138" customFormat="1" ht="23.85" customHeight="1">
      <c r="A43" s="126"/>
      <c r="B43" s="311"/>
      <c r="C43" s="311"/>
      <c r="D43" s="97"/>
      <c r="E43" s="312"/>
      <c r="F43" s="312"/>
      <c r="G43" s="312"/>
      <c r="H43" s="312"/>
      <c r="I43" s="312"/>
      <c r="J43" s="312"/>
      <c r="K43" s="312"/>
      <c r="L43" s="312"/>
      <c r="M43" s="312"/>
      <c r="N43" s="312"/>
      <c r="O43" s="147"/>
      <c r="P43" s="148" t="str">
        <f t="shared" si="2"/>
        <v/>
      </c>
      <c r="Q43" s="37"/>
      <c r="R43" s="176"/>
      <c r="S43" s="4"/>
      <c r="T43" s="4"/>
      <c r="U43" s="4"/>
      <c r="V43" s="4"/>
      <c r="W43" s="4"/>
      <c r="X43" s="4"/>
      <c r="IH43" s="13"/>
      <c r="II43" s="13"/>
    </row>
    <row r="44" spans="1:243" s="138" customFormat="1" ht="23.85" customHeight="1">
      <c r="A44" s="126"/>
      <c r="B44" s="311"/>
      <c r="C44" s="311"/>
      <c r="D44" s="97"/>
      <c r="E44" s="312"/>
      <c r="F44" s="312"/>
      <c r="G44" s="312"/>
      <c r="H44" s="312"/>
      <c r="I44" s="312"/>
      <c r="J44" s="312"/>
      <c r="K44" s="312"/>
      <c r="L44" s="312"/>
      <c r="M44" s="312"/>
      <c r="N44" s="312"/>
      <c r="O44" s="147"/>
      <c r="P44" s="148" t="str">
        <f t="shared" si="2"/>
        <v/>
      </c>
      <c r="Q44" s="37"/>
      <c r="R44" s="176"/>
      <c r="S44" s="4"/>
      <c r="T44" s="4"/>
      <c r="U44" s="4"/>
      <c r="V44" s="4"/>
      <c r="W44" s="4"/>
      <c r="X44" s="4"/>
    </row>
    <row r="45" spans="1:243" s="138" customFormat="1" ht="23.85" customHeight="1">
      <c r="A45" s="126"/>
      <c r="B45" s="311"/>
      <c r="C45" s="311"/>
      <c r="D45" s="97"/>
      <c r="E45" s="312"/>
      <c r="F45" s="312"/>
      <c r="G45" s="312"/>
      <c r="H45" s="312"/>
      <c r="I45" s="312"/>
      <c r="J45" s="312"/>
      <c r="K45" s="312"/>
      <c r="L45" s="312"/>
      <c r="M45" s="312"/>
      <c r="N45" s="312"/>
      <c r="O45" s="147"/>
      <c r="P45" s="148" t="str">
        <f t="shared" si="2"/>
        <v/>
      </c>
      <c r="Q45" s="37"/>
      <c r="R45" s="176"/>
      <c r="S45" s="4"/>
      <c r="T45" s="4"/>
      <c r="U45" s="4"/>
      <c r="V45" s="4"/>
      <c r="W45" s="4"/>
      <c r="X45" s="4"/>
    </row>
    <row r="46" spans="1:243" s="138" customFormat="1" ht="23.85" customHeight="1">
      <c r="A46" s="126"/>
      <c r="B46" s="311"/>
      <c r="C46" s="311"/>
      <c r="D46" s="97"/>
      <c r="E46" s="312"/>
      <c r="F46" s="312"/>
      <c r="G46" s="312"/>
      <c r="H46" s="312"/>
      <c r="I46" s="312"/>
      <c r="J46" s="312"/>
      <c r="K46" s="312"/>
      <c r="L46" s="312"/>
      <c r="M46" s="312"/>
      <c r="N46" s="312"/>
      <c r="O46" s="147"/>
      <c r="P46" s="148" t="str">
        <f t="shared" si="2"/>
        <v/>
      </c>
      <c r="Q46" s="37"/>
      <c r="R46" s="176"/>
      <c r="S46" s="4"/>
      <c r="T46" s="4"/>
      <c r="U46" s="4"/>
      <c r="V46" s="4"/>
      <c r="W46" s="4"/>
      <c r="X46" s="4"/>
    </row>
    <row r="47" spans="1:243" s="138" customFormat="1" ht="23.85" customHeight="1">
      <c r="A47" s="126"/>
      <c r="B47" s="311"/>
      <c r="C47" s="311"/>
      <c r="D47" s="97"/>
      <c r="E47" s="312"/>
      <c r="F47" s="312"/>
      <c r="G47" s="312"/>
      <c r="H47" s="312"/>
      <c r="I47" s="312"/>
      <c r="J47" s="312"/>
      <c r="K47" s="312"/>
      <c r="L47" s="312"/>
      <c r="M47" s="312"/>
      <c r="N47" s="312"/>
      <c r="O47" s="147"/>
      <c r="P47" s="148" t="str">
        <f t="shared" si="2"/>
        <v/>
      </c>
      <c r="Q47" s="37"/>
      <c r="R47" s="176"/>
      <c r="S47" s="4"/>
      <c r="T47" s="4"/>
      <c r="U47" s="4"/>
      <c r="V47" s="4"/>
      <c r="W47" s="4"/>
      <c r="X47" s="4"/>
    </row>
    <row r="48" spans="1:243" s="138" customFormat="1" ht="23.85" customHeight="1">
      <c r="A48" s="126"/>
      <c r="B48" s="311"/>
      <c r="C48" s="311"/>
      <c r="D48" s="97"/>
      <c r="E48" s="312"/>
      <c r="F48" s="312"/>
      <c r="G48" s="312"/>
      <c r="H48" s="312"/>
      <c r="I48" s="312"/>
      <c r="J48" s="312"/>
      <c r="K48" s="312"/>
      <c r="L48" s="312"/>
      <c r="M48" s="312"/>
      <c r="N48" s="312"/>
      <c r="O48" s="147"/>
      <c r="P48" s="148" t="str">
        <f t="shared" si="2"/>
        <v/>
      </c>
      <c r="Q48" s="37"/>
      <c r="R48" s="176"/>
      <c r="S48" s="4"/>
      <c r="T48" s="4"/>
      <c r="U48" s="4"/>
      <c r="V48" s="4"/>
      <c r="W48" s="4"/>
      <c r="X48" s="4"/>
    </row>
    <row r="49" spans="1:24" s="138" customFormat="1" ht="23.85" customHeight="1">
      <c r="A49" s="126"/>
      <c r="B49" s="311"/>
      <c r="C49" s="311"/>
      <c r="D49" s="97"/>
      <c r="E49" s="312"/>
      <c r="F49" s="312"/>
      <c r="G49" s="312"/>
      <c r="H49" s="312"/>
      <c r="I49" s="312"/>
      <c r="J49" s="312"/>
      <c r="K49" s="312"/>
      <c r="L49" s="312"/>
      <c r="M49" s="312"/>
      <c r="N49" s="312"/>
      <c r="O49" s="147"/>
      <c r="P49" s="148" t="str">
        <f t="shared" si="2"/>
        <v/>
      </c>
      <c r="Q49" s="37"/>
      <c r="R49" s="176"/>
      <c r="S49" s="4"/>
      <c r="T49" s="4"/>
      <c r="U49" s="4"/>
      <c r="V49" s="4"/>
      <c r="W49" s="4"/>
      <c r="X49" s="4"/>
    </row>
    <row r="50" spans="1:24" s="138" customFormat="1" ht="23.85" customHeight="1">
      <c r="A50" s="126"/>
      <c r="B50" s="311"/>
      <c r="C50" s="311"/>
      <c r="D50" s="97"/>
      <c r="E50" s="312"/>
      <c r="F50" s="312"/>
      <c r="G50" s="312"/>
      <c r="H50" s="312"/>
      <c r="I50" s="312"/>
      <c r="J50" s="312"/>
      <c r="K50" s="312"/>
      <c r="L50" s="312"/>
      <c r="M50" s="312"/>
      <c r="N50" s="312"/>
      <c r="O50" s="147"/>
      <c r="P50" s="148" t="str">
        <f t="shared" si="2"/>
        <v/>
      </c>
      <c r="Q50" s="37"/>
      <c r="R50" s="176"/>
      <c r="S50" s="4"/>
      <c r="T50" s="4"/>
      <c r="U50" s="4"/>
      <c r="V50" s="4"/>
      <c r="W50" s="4"/>
      <c r="X50" s="4"/>
    </row>
    <row r="51" spans="1:24" s="138" customFormat="1" ht="23.85" customHeight="1">
      <c r="A51" s="126"/>
      <c r="B51" s="311"/>
      <c r="C51" s="311"/>
      <c r="D51" s="97"/>
      <c r="E51" s="312"/>
      <c r="F51" s="312"/>
      <c r="G51" s="312"/>
      <c r="H51" s="312"/>
      <c r="I51" s="312"/>
      <c r="J51" s="312"/>
      <c r="K51" s="312"/>
      <c r="L51" s="312"/>
      <c r="M51" s="312"/>
      <c r="N51" s="312"/>
      <c r="O51" s="147"/>
      <c r="P51" s="148" t="str">
        <f t="shared" si="2"/>
        <v/>
      </c>
      <c r="Q51" s="37"/>
      <c r="R51" s="176"/>
      <c r="S51" s="4"/>
      <c r="T51" s="4"/>
      <c r="U51" s="4"/>
      <c r="V51" s="4"/>
      <c r="W51" s="4"/>
      <c r="X51" s="4"/>
    </row>
    <row r="52" spans="1:24" customFormat="1" ht="23.85" customHeight="1">
      <c r="A52" s="126"/>
      <c r="B52" s="311"/>
      <c r="C52" s="311"/>
      <c r="D52" s="97"/>
      <c r="E52" s="312"/>
      <c r="F52" s="312"/>
      <c r="G52" s="312"/>
      <c r="H52" s="312"/>
      <c r="I52" s="312"/>
      <c r="J52" s="312"/>
      <c r="K52" s="312"/>
      <c r="L52" s="312"/>
      <c r="M52" s="312"/>
      <c r="N52" s="312"/>
      <c r="O52" s="147"/>
      <c r="P52" s="148" t="str">
        <f t="shared" ref="P52:P58" si="3">IF(O52*D52=0,"",O52*D52)</f>
        <v/>
      </c>
      <c r="Q52" s="37"/>
      <c r="R52" s="176"/>
      <c r="S52" s="4"/>
      <c r="T52" s="4"/>
      <c r="U52" s="4"/>
      <c r="V52" s="4"/>
      <c r="W52" s="4"/>
      <c r="X52" s="4"/>
    </row>
    <row r="53" spans="1:24" customFormat="1" ht="23.85" customHeight="1">
      <c r="A53" s="126"/>
      <c r="B53" s="311"/>
      <c r="C53" s="311"/>
      <c r="D53" s="97"/>
      <c r="E53" s="312"/>
      <c r="F53" s="312"/>
      <c r="G53" s="312"/>
      <c r="H53" s="312"/>
      <c r="I53" s="312"/>
      <c r="J53" s="312"/>
      <c r="K53" s="312"/>
      <c r="L53" s="312"/>
      <c r="M53" s="312"/>
      <c r="N53" s="312"/>
      <c r="O53" s="147"/>
      <c r="P53" s="148" t="str">
        <f t="shared" si="3"/>
        <v/>
      </c>
      <c r="Q53" s="37"/>
      <c r="R53" s="176"/>
      <c r="S53" s="4"/>
      <c r="T53" s="4"/>
      <c r="U53" s="4"/>
      <c r="V53" s="4"/>
      <c r="W53" s="4"/>
      <c r="X53" s="4"/>
    </row>
    <row r="54" spans="1:24" customFormat="1" ht="23.85" customHeight="1">
      <c r="A54" s="126"/>
      <c r="B54" s="311"/>
      <c r="C54" s="311"/>
      <c r="D54" s="97"/>
      <c r="E54" s="312"/>
      <c r="F54" s="312"/>
      <c r="G54" s="312"/>
      <c r="H54" s="312"/>
      <c r="I54" s="312"/>
      <c r="J54" s="312"/>
      <c r="K54" s="312"/>
      <c r="L54" s="312"/>
      <c r="M54" s="312"/>
      <c r="N54" s="312"/>
      <c r="O54" s="147"/>
      <c r="P54" s="148" t="str">
        <f t="shared" si="3"/>
        <v/>
      </c>
      <c r="Q54" s="37"/>
      <c r="R54" s="176"/>
      <c r="S54" s="4"/>
      <c r="T54" s="4"/>
      <c r="U54" s="4"/>
      <c r="V54" s="4"/>
      <c r="W54" s="4"/>
      <c r="X54" s="4"/>
    </row>
    <row r="55" spans="1:24" customFormat="1" ht="23.85" customHeight="1">
      <c r="A55" s="126"/>
      <c r="B55" s="311"/>
      <c r="C55" s="311"/>
      <c r="D55" s="97"/>
      <c r="E55" s="312"/>
      <c r="F55" s="312"/>
      <c r="G55" s="312"/>
      <c r="H55" s="312"/>
      <c r="I55" s="312"/>
      <c r="J55" s="312"/>
      <c r="K55" s="312"/>
      <c r="L55" s="312"/>
      <c r="M55" s="312"/>
      <c r="N55" s="312"/>
      <c r="O55" s="147"/>
      <c r="P55" s="148" t="str">
        <f t="shared" si="3"/>
        <v/>
      </c>
      <c r="Q55" s="37"/>
      <c r="R55" s="176"/>
      <c r="S55" s="4"/>
      <c r="T55" s="4"/>
      <c r="U55" s="4"/>
      <c r="V55" s="4"/>
      <c r="W55" s="4"/>
      <c r="X55" s="4"/>
    </row>
    <row r="56" spans="1:24" customFormat="1" ht="23.85" customHeight="1">
      <c r="A56" s="126"/>
      <c r="B56" s="311"/>
      <c r="C56" s="311"/>
      <c r="D56" s="97"/>
      <c r="E56" s="312"/>
      <c r="F56" s="312"/>
      <c r="G56" s="312"/>
      <c r="H56" s="312"/>
      <c r="I56" s="312"/>
      <c r="J56" s="312"/>
      <c r="K56" s="312"/>
      <c r="L56" s="312"/>
      <c r="M56" s="312"/>
      <c r="N56" s="312"/>
      <c r="O56" s="147"/>
      <c r="P56" s="148" t="str">
        <f t="shared" si="3"/>
        <v/>
      </c>
      <c r="Q56" s="37"/>
      <c r="R56" s="176"/>
      <c r="S56" s="4"/>
      <c r="T56" s="4"/>
      <c r="U56" s="4"/>
      <c r="V56" s="4"/>
      <c r="W56" s="4"/>
      <c r="X56" s="4"/>
    </row>
    <row r="57" spans="1:24" customFormat="1" ht="23.85" customHeight="1">
      <c r="A57" s="126"/>
      <c r="B57" s="311"/>
      <c r="C57" s="311"/>
      <c r="D57" s="97"/>
      <c r="E57" s="312"/>
      <c r="F57" s="312"/>
      <c r="G57" s="312"/>
      <c r="H57" s="312"/>
      <c r="I57" s="312"/>
      <c r="J57" s="312"/>
      <c r="K57" s="312"/>
      <c r="L57" s="312"/>
      <c r="M57" s="312"/>
      <c r="N57" s="312"/>
      <c r="O57" s="147"/>
      <c r="P57" s="148" t="str">
        <f t="shared" si="3"/>
        <v/>
      </c>
      <c r="Q57" s="37"/>
      <c r="R57" s="176"/>
      <c r="S57" s="4"/>
      <c r="T57" s="4"/>
      <c r="U57" s="4"/>
      <c r="V57" s="4"/>
      <c r="W57" s="4"/>
      <c r="X57" s="4"/>
    </row>
    <row r="58" spans="1:24" customFormat="1" ht="23.85" customHeight="1">
      <c r="A58" s="126"/>
      <c r="B58" s="311"/>
      <c r="C58" s="311"/>
      <c r="D58" s="97"/>
      <c r="E58" s="312"/>
      <c r="F58" s="312"/>
      <c r="G58" s="312"/>
      <c r="H58" s="312"/>
      <c r="I58" s="312"/>
      <c r="J58" s="312"/>
      <c r="K58" s="312"/>
      <c r="L58" s="312"/>
      <c r="M58" s="312"/>
      <c r="N58" s="312"/>
      <c r="O58" s="147"/>
      <c r="P58" s="148" t="str">
        <f t="shared" si="3"/>
        <v/>
      </c>
      <c r="Q58" s="37"/>
      <c r="R58" s="176"/>
      <c r="S58" s="4"/>
      <c r="T58" s="4"/>
      <c r="U58" s="4"/>
      <c r="V58" s="4"/>
      <c r="W58" s="4"/>
      <c r="X58" s="4"/>
    </row>
    <row r="59" spans="1:24" s="67" customFormat="1" ht="6" customHeight="1">
      <c r="A59" s="171"/>
      <c r="B59" s="14"/>
      <c r="C59" s="11"/>
      <c r="D59" s="11"/>
      <c r="E59" s="11"/>
      <c r="F59" s="1"/>
      <c r="G59" s="1"/>
      <c r="H59" s="1"/>
      <c r="I59" s="1"/>
      <c r="J59" s="1"/>
      <c r="K59" s="1"/>
      <c r="L59" s="1"/>
      <c r="M59" s="11"/>
      <c r="N59" s="11"/>
      <c r="O59" s="11"/>
      <c r="P59" s="15"/>
      <c r="Q59"/>
      <c r="R59" s="177"/>
      <c r="S59" s="48"/>
      <c r="T59" s="48"/>
      <c r="U59" s="48"/>
      <c r="V59" s="48"/>
      <c r="W59" s="48"/>
      <c r="X59" s="48"/>
    </row>
    <row r="60" spans="1:24" s="55" customFormat="1" ht="21.75" customHeight="1">
      <c r="A60" s="175"/>
      <c r="B60" s="315" t="s">
        <v>23</v>
      </c>
      <c r="C60" s="315"/>
      <c r="D60" s="315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191"/>
      <c r="S60" s="72"/>
      <c r="T60" s="72"/>
      <c r="U60" s="72"/>
      <c r="V60" s="73"/>
      <c r="W60" s="29"/>
      <c r="X60" s="60"/>
    </row>
    <row r="61" spans="1:24" customFormat="1" ht="12.75" customHeight="1">
      <c r="A61" s="171"/>
      <c r="B61" s="316" t="str">
        <f>'5-STB'!B61</f>
        <v>FAPESP, MAIO DE 2015</v>
      </c>
      <c r="C61" s="316"/>
      <c r="D61" s="316"/>
      <c r="E61" s="316"/>
      <c r="F61" s="16"/>
      <c r="G61" s="16"/>
      <c r="H61" s="16"/>
      <c r="I61" s="16"/>
      <c r="J61" s="16"/>
      <c r="K61" s="16"/>
      <c r="L61" s="16"/>
      <c r="M61" s="3"/>
      <c r="N61" s="3"/>
      <c r="O61" s="3"/>
      <c r="Q61" s="55">
        <v>1</v>
      </c>
      <c r="R61" s="176"/>
      <c r="S61" s="25"/>
      <c r="T61" s="25"/>
      <c r="U61" s="25"/>
      <c r="V61" s="25"/>
      <c r="W61" s="25"/>
      <c r="X61" s="4"/>
    </row>
    <row r="62" spans="1:24" s="138" customFormat="1" ht="12.75" customHeight="1">
      <c r="A62" s="171"/>
      <c r="B62" s="75"/>
      <c r="C62" s="75"/>
      <c r="D62" s="75"/>
      <c r="E62" s="75"/>
      <c r="F62" s="154"/>
      <c r="G62" s="154"/>
      <c r="H62" s="154"/>
      <c r="I62" s="154"/>
      <c r="J62" s="154"/>
      <c r="K62" s="154"/>
      <c r="L62" s="154"/>
      <c r="M62" s="3"/>
      <c r="N62" s="3"/>
      <c r="O62" s="3"/>
      <c r="R62" s="176"/>
      <c r="S62" s="25"/>
      <c r="T62" s="25"/>
      <c r="U62" s="25"/>
      <c r="V62" s="25"/>
      <c r="W62" s="25"/>
      <c r="X62" s="4"/>
    </row>
    <row r="63" spans="1:24" customFormat="1" ht="18">
      <c r="A63" s="178"/>
      <c r="B63" s="155" t="str">
        <f>B6</f>
        <v>7- DESPESAS DE TRANSPORTE</v>
      </c>
      <c r="C63" s="74"/>
      <c r="D63" s="74"/>
      <c r="E63" s="74"/>
      <c r="F63" s="33"/>
      <c r="G63" s="33"/>
      <c r="H63" s="33"/>
      <c r="I63" s="33"/>
      <c r="J63" s="33"/>
      <c r="K63" s="33"/>
      <c r="L63" s="33"/>
      <c r="M63" s="74"/>
      <c r="N63" s="74"/>
      <c r="O63" s="74"/>
      <c r="R63" s="165"/>
      <c r="S63" s="4"/>
      <c r="T63" s="4"/>
      <c r="U63" s="4"/>
      <c r="V63" s="4"/>
      <c r="W63" s="4"/>
      <c r="X63" s="4"/>
    </row>
    <row r="64" spans="1:24" s="55" customFormat="1" ht="30.75" customHeight="1">
      <c r="A64" s="175"/>
      <c r="B64" s="313" t="s">
        <v>1</v>
      </c>
      <c r="C64" s="314"/>
      <c r="D64" s="139" t="s">
        <v>6</v>
      </c>
      <c r="E64" s="317" t="s">
        <v>7</v>
      </c>
      <c r="F64" s="318"/>
      <c r="G64" s="318"/>
      <c r="H64" s="318"/>
      <c r="I64" s="318"/>
      <c r="J64" s="318"/>
      <c r="K64" s="318"/>
      <c r="L64" s="318"/>
      <c r="M64" s="318"/>
      <c r="N64" s="319"/>
      <c r="O64" s="140" t="s">
        <v>3</v>
      </c>
      <c r="P64" s="199" t="s">
        <v>4</v>
      </c>
      <c r="Q64" s="139" t="s">
        <v>2</v>
      </c>
      <c r="R64" s="184"/>
      <c r="S64" s="60"/>
      <c r="T64" s="60"/>
      <c r="U64" s="60"/>
      <c r="V64" s="60"/>
      <c r="W64" s="60"/>
      <c r="X64" s="60"/>
    </row>
    <row r="65" spans="1:243" customFormat="1" ht="23.85" customHeight="1">
      <c r="A65" s="126"/>
      <c r="B65" s="311"/>
      <c r="C65" s="311"/>
      <c r="D65" s="97"/>
      <c r="E65" s="312"/>
      <c r="F65" s="312"/>
      <c r="G65" s="312"/>
      <c r="H65" s="312"/>
      <c r="I65" s="312"/>
      <c r="J65" s="312"/>
      <c r="K65" s="312"/>
      <c r="L65" s="312"/>
      <c r="M65" s="312"/>
      <c r="N65" s="312"/>
      <c r="O65" s="147"/>
      <c r="P65" s="148" t="str">
        <f>IF(O65*D65=0,"",O65*D65)</f>
        <v/>
      </c>
      <c r="Q65" s="37"/>
      <c r="R65" s="176"/>
      <c r="S65" s="4"/>
      <c r="T65" s="4"/>
      <c r="U65" s="4"/>
      <c r="V65" s="4"/>
      <c r="W65" s="4"/>
      <c r="X65" s="4"/>
      <c r="IH65" s="50"/>
      <c r="II65" s="13"/>
    </row>
    <row r="66" spans="1:243" customFormat="1" ht="23.85" customHeight="1">
      <c r="A66" s="126"/>
      <c r="B66" s="311"/>
      <c r="C66" s="311"/>
      <c r="D66" s="97"/>
      <c r="E66" s="312"/>
      <c r="F66" s="312"/>
      <c r="G66" s="312"/>
      <c r="H66" s="312"/>
      <c r="I66" s="312"/>
      <c r="J66" s="312"/>
      <c r="K66" s="312"/>
      <c r="L66" s="312"/>
      <c r="M66" s="312"/>
      <c r="N66" s="312"/>
      <c r="O66" s="147"/>
      <c r="P66" s="148" t="str">
        <f t="shared" ref="P66:P86" si="4">IF(O66*D66=0,"",O66*D66)</f>
        <v/>
      </c>
      <c r="Q66" s="37"/>
      <c r="R66" s="176"/>
      <c r="S66" s="4"/>
      <c r="T66" s="4"/>
      <c r="U66" s="4"/>
      <c r="V66" s="4"/>
      <c r="W66" s="4"/>
      <c r="X66" s="4"/>
      <c r="IH66" s="13"/>
      <c r="II66" s="13"/>
    </row>
    <row r="67" spans="1:243" customFormat="1" ht="23.85" customHeight="1">
      <c r="A67" s="126"/>
      <c r="B67" s="311"/>
      <c r="C67" s="311"/>
      <c r="D67" s="97"/>
      <c r="E67" s="312"/>
      <c r="F67" s="312"/>
      <c r="G67" s="312"/>
      <c r="H67" s="312"/>
      <c r="I67" s="312"/>
      <c r="J67" s="312"/>
      <c r="K67" s="312"/>
      <c r="L67" s="312"/>
      <c r="M67" s="312"/>
      <c r="N67" s="312"/>
      <c r="O67" s="147"/>
      <c r="P67" s="148" t="str">
        <f t="shared" si="4"/>
        <v/>
      </c>
      <c r="Q67" s="37"/>
      <c r="R67" s="176"/>
      <c r="S67" s="4"/>
      <c r="T67" s="4"/>
      <c r="U67" s="4"/>
      <c r="V67" s="4"/>
      <c r="W67" s="4"/>
      <c r="X67" s="4"/>
    </row>
    <row r="68" spans="1:243" customFormat="1" ht="23.85" customHeight="1">
      <c r="A68" s="126"/>
      <c r="B68" s="311"/>
      <c r="C68" s="311"/>
      <c r="D68" s="97"/>
      <c r="E68" s="312"/>
      <c r="F68" s="312"/>
      <c r="G68" s="312"/>
      <c r="H68" s="312"/>
      <c r="I68" s="312"/>
      <c r="J68" s="312"/>
      <c r="K68" s="312"/>
      <c r="L68" s="312"/>
      <c r="M68" s="312"/>
      <c r="N68" s="312"/>
      <c r="O68" s="147"/>
      <c r="P68" s="148" t="str">
        <f t="shared" si="4"/>
        <v/>
      </c>
      <c r="Q68" s="37"/>
      <c r="R68" s="176"/>
      <c r="S68" s="4"/>
      <c r="T68" s="4"/>
      <c r="U68" s="4"/>
      <c r="V68" s="4"/>
      <c r="W68" s="4"/>
      <c r="X68" s="4"/>
    </row>
    <row r="69" spans="1:243" customFormat="1" ht="23.85" customHeight="1">
      <c r="A69" s="126"/>
      <c r="B69" s="311"/>
      <c r="C69" s="311"/>
      <c r="D69" s="97"/>
      <c r="E69" s="312"/>
      <c r="F69" s="312"/>
      <c r="G69" s="312"/>
      <c r="H69" s="312"/>
      <c r="I69" s="312"/>
      <c r="J69" s="312"/>
      <c r="K69" s="312"/>
      <c r="L69" s="312"/>
      <c r="M69" s="312"/>
      <c r="N69" s="312"/>
      <c r="O69" s="147"/>
      <c r="P69" s="148" t="str">
        <f t="shared" si="4"/>
        <v/>
      </c>
      <c r="Q69" s="37"/>
      <c r="R69" s="176"/>
      <c r="S69" s="4"/>
      <c r="T69" s="4"/>
      <c r="U69" s="4"/>
      <c r="V69" s="4"/>
      <c r="W69" s="4"/>
      <c r="X69" s="4"/>
    </row>
    <row r="70" spans="1:243" customFormat="1" ht="23.85" customHeight="1">
      <c r="A70" s="126"/>
      <c r="B70" s="311"/>
      <c r="C70" s="311"/>
      <c r="D70" s="97"/>
      <c r="E70" s="312"/>
      <c r="F70" s="312"/>
      <c r="G70" s="312"/>
      <c r="H70" s="312"/>
      <c r="I70" s="312"/>
      <c r="J70" s="312"/>
      <c r="K70" s="312"/>
      <c r="L70" s="312"/>
      <c r="M70" s="312"/>
      <c r="N70" s="312"/>
      <c r="O70" s="147"/>
      <c r="P70" s="148" t="str">
        <f t="shared" si="4"/>
        <v/>
      </c>
      <c r="Q70" s="37"/>
      <c r="R70" s="176"/>
      <c r="S70" s="4"/>
      <c r="T70" s="4"/>
      <c r="U70" s="4"/>
      <c r="V70" s="4"/>
      <c r="W70" s="4"/>
      <c r="X70" s="4"/>
    </row>
    <row r="71" spans="1:243" customFormat="1" ht="23.85" customHeight="1">
      <c r="A71" s="126"/>
      <c r="B71" s="311"/>
      <c r="C71" s="311"/>
      <c r="D71" s="97"/>
      <c r="E71" s="312"/>
      <c r="F71" s="312"/>
      <c r="G71" s="312"/>
      <c r="H71" s="312"/>
      <c r="I71" s="312"/>
      <c r="J71" s="312"/>
      <c r="K71" s="312"/>
      <c r="L71" s="312"/>
      <c r="M71" s="312"/>
      <c r="N71" s="312"/>
      <c r="O71" s="147"/>
      <c r="P71" s="148" t="str">
        <f t="shared" si="4"/>
        <v/>
      </c>
      <c r="Q71" s="37"/>
      <c r="R71" s="176"/>
      <c r="S71" s="4"/>
      <c r="T71" s="4"/>
      <c r="U71" s="4"/>
      <c r="V71" s="4"/>
      <c r="W71" s="4"/>
      <c r="X71" s="4"/>
    </row>
    <row r="72" spans="1:243" customFormat="1" ht="23.85" customHeight="1">
      <c r="A72" s="126"/>
      <c r="B72" s="311"/>
      <c r="C72" s="311"/>
      <c r="D72" s="97"/>
      <c r="E72" s="312"/>
      <c r="F72" s="312"/>
      <c r="G72" s="312"/>
      <c r="H72" s="312"/>
      <c r="I72" s="312"/>
      <c r="J72" s="312"/>
      <c r="K72" s="312"/>
      <c r="L72" s="312"/>
      <c r="M72" s="312"/>
      <c r="N72" s="312"/>
      <c r="O72" s="147"/>
      <c r="P72" s="148" t="str">
        <f t="shared" ref="P72:P78" si="5">IF(O72*D72=0,"",O72*D72)</f>
        <v/>
      </c>
      <c r="Q72" s="37"/>
      <c r="R72" s="176"/>
      <c r="S72" s="4"/>
      <c r="T72" s="4"/>
      <c r="U72" s="4"/>
      <c r="V72" s="4"/>
      <c r="W72" s="4"/>
      <c r="X72" s="4"/>
      <c r="IH72" s="50"/>
      <c r="II72" s="13"/>
    </row>
    <row r="73" spans="1:243" customFormat="1" ht="23.85" customHeight="1">
      <c r="A73" s="126"/>
      <c r="B73" s="311"/>
      <c r="C73" s="311"/>
      <c r="D73" s="97"/>
      <c r="E73" s="312"/>
      <c r="F73" s="312"/>
      <c r="G73" s="312"/>
      <c r="H73" s="312"/>
      <c r="I73" s="312"/>
      <c r="J73" s="312"/>
      <c r="K73" s="312"/>
      <c r="L73" s="312"/>
      <c r="M73" s="312"/>
      <c r="N73" s="312"/>
      <c r="O73" s="147"/>
      <c r="P73" s="148" t="str">
        <f t="shared" si="5"/>
        <v/>
      </c>
      <c r="Q73" s="37"/>
      <c r="R73" s="176"/>
      <c r="S73" s="4"/>
      <c r="T73" s="4"/>
      <c r="U73" s="4"/>
      <c r="V73" s="4"/>
      <c r="W73" s="4"/>
      <c r="X73" s="4"/>
      <c r="IH73" s="13"/>
      <c r="II73" s="13"/>
    </row>
    <row r="74" spans="1:243" customFormat="1" ht="23.85" customHeight="1">
      <c r="A74" s="126"/>
      <c r="B74" s="311"/>
      <c r="C74" s="311"/>
      <c r="D74" s="97"/>
      <c r="E74" s="312"/>
      <c r="F74" s="312"/>
      <c r="G74" s="312"/>
      <c r="H74" s="312"/>
      <c r="I74" s="312"/>
      <c r="J74" s="312"/>
      <c r="K74" s="312"/>
      <c r="L74" s="312"/>
      <c r="M74" s="312"/>
      <c r="N74" s="312"/>
      <c r="O74" s="147"/>
      <c r="P74" s="148" t="str">
        <f t="shared" si="5"/>
        <v/>
      </c>
      <c r="Q74" s="37"/>
      <c r="R74" s="176"/>
      <c r="S74" s="4"/>
      <c r="T74" s="4"/>
      <c r="U74" s="4"/>
      <c r="V74" s="4"/>
      <c r="W74" s="4"/>
      <c r="X74" s="4"/>
      <c r="IH74" s="13"/>
      <c r="II74" s="13"/>
    </row>
    <row r="75" spans="1:243" customFormat="1" ht="23.85" customHeight="1">
      <c r="A75" s="126"/>
      <c r="B75" s="311"/>
      <c r="C75" s="311"/>
      <c r="D75" s="97"/>
      <c r="E75" s="312"/>
      <c r="F75" s="312"/>
      <c r="G75" s="312"/>
      <c r="H75" s="312"/>
      <c r="I75" s="312"/>
      <c r="J75" s="312"/>
      <c r="K75" s="312"/>
      <c r="L75" s="312"/>
      <c r="M75" s="312"/>
      <c r="N75" s="312"/>
      <c r="O75" s="147"/>
      <c r="P75" s="148" t="str">
        <f t="shared" si="5"/>
        <v/>
      </c>
      <c r="Q75" s="37"/>
      <c r="R75" s="176"/>
      <c r="S75" s="4"/>
      <c r="T75" s="4"/>
      <c r="U75" s="4"/>
      <c r="V75" s="4"/>
      <c r="W75" s="4"/>
      <c r="X75" s="4"/>
    </row>
    <row r="76" spans="1:243" customFormat="1" ht="23.85" customHeight="1">
      <c r="A76" s="126"/>
      <c r="B76" s="311"/>
      <c r="C76" s="311"/>
      <c r="D76" s="97"/>
      <c r="E76" s="312"/>
      <c r="F76" s="312"/>
      <c r="G76" s="312"/>
      <c r="H76" s="312"/>
      <c r="I76" s="312"/>
      <c r="J76" s="312"/>
      <c r="K76" s="312"/>
      <c r="L76" s="312"/>
      <c r="M76" s="312"/>
      <c r="N76" s="312"/>
      <c r="O76" s="147"/>
      <c r="P76" s="148" t="str">
        <f t="shared" si="5"/>
        <v/>
      </c>
      <c r="Q76" s="37"/>
      <c r="R76" s="176"/>
      <c r="S76" s="4"/>
      <c r="T76" s="4"/>
      <c r="U76" s="4"/>
      <c r="V76" s="4"/>
      <c r="W76" s="4"/>
      <c r="X76" s="4"/>
    </row>
    <row r="77" spans="1:243" customFormat="1" ht="23.85" customHeight="1">
      <c r="A77" s="126"/>
      <c r="B77" s="311"/>
      <c r="C77" s="311"/>
      <c r="D77" s="97"/>
      <c r="E77" s="312"/>
      <c r="F77" s="312"/>
      <c r="G77" s="312"/>
      <c r="H77" s="312"/>
      <c r="I77" s="312"/>
      <c r="J77" s="312"/>
      <c r="K77" s="312"/>
      <c r="L77" s="312"/>
      <c r="M77" s="312"/>
      <c r="N77" s="312"/>
      <c r="O77" s="147"/>
      <c r="P77" s="148" t="str">
        <f t="shared" si="5"/>
        <v/>
      </c>
      <c r="Q77" s="37"/>
      <c r="R77" s="176"/>
      <c r="S77" s="4"/>
      <c r="T77" s="4"/>
      <c r="U77" s="4"/>
      <c r="V77" s="4"/>
      <c r="W77" s="4"/>
      <c r="X77" s="4"/>
    </row>
    <row r="78" spans="1:243" customFormat="1" ht="23.85" customHeight="1">
      <c r="A78" s="126"/>
      <c r="B78" s="311"/>
      <c r="C78" s="311"/>
      <c r="D78" s="97"/>
      <c r="E78" s="312"/>
      <c r="F78" s="312"/>
      <c r="G78" s="312"/>
      <c r="H78" s="312"/>
      <c r="I78" s="312"/>
      <c r="J78" s="312"/>
      <c r="K78" s="312"/>
      <c r="L78" s="312"/>
      <c r="M78" s="312"/>
      <c r="N78" s="312"/>
      <c r="O78" s="147"/>
      <c r="P78" s="148" t="str">
        <f t="shared" si="5"/>
        <v/>
      </c>
      <c r="Q78" s="37"/>
      <c r="R78" s="176"/>
      <c r="S78" s="4"/>
      <c r="T78" s="4"/>
      <c r="U78" s="4"/>
      <c r="V78" s="4"/>
      <c r="W78" s="4"/>
      <c r="X78" s="4"/>
    </row>
    <row r="79" spans="1:243" customFormat="1" ht="23.85" customHeight="1">
      <c r="A79" s="126"/>
      <c r="B79" s="311"/>
      <c r="C79" s="311"/>
      <c r="D79" s="97"/>
      <c r="E79" s="312"/>
      <c r="F79" s="312"/>
      <c r="G79" s="312"/>
      <c r="H79" s="312"/>
      <c r="I79" s="312"/>
      <c r="J79" s="312"/>
      <c r="K79" s="312"/>
      <c r="L79" s="312"/>
      <c r="M79" s="312"/>
      <c r="N79" s="312"/>
      <c r="O79" s="147"/>
      <c r="P79" s="148" t="str">
        <f t="shared" si="4"/>
        <v/>
      </c>
      <c r="Q79" s="37"/>
      <c r="R79" s="176"/>
      <c r="S79" s="4"/>
      <c r="T79" s="4"/>
      <c r="U79" s="4"/>
      <c r="V79" s="4"/>
      <c r="W79" s="4"/>
      <c r="X79" s="4"/>
    </row>
    <row r="80" spans="1:243" customFormat="1" ht="23.85" customHeight="1">
      <c r="A80" s="126"/>
      <c r="B80" s="311"/>
      <c r="C80" s="311"/>
      <c r="D80" s="97"/>
      <c r="E80" s="312"/>
      <c r="F80" s="312"/>
      <c r="G80" s="312"/>
      <c r="H80" s="312"/>
      <c r="I80" s="312"/>
      <c r="J80" s="312"/>
      <c r="K80" s="312"/>
      <c r="L80" s="312"/>
      <c r="M80" s="312"/>
      <c r="N80" s="312"/>
      <c r="O80" s="147"/>
      <c r="P80" s="148" t="str">
        <f t="shared" si="4"/>
        <v/>
      </c>
      <c r="Q80" s="37"/>
      <c r="R80" s="176"/>
      <c r="S80" s="4"/>
      <c r="T80" s="4"/>
      <c r="U80" s="4"/>
      <c r="V80" s="4"/>
      <c r="W80" s="4"/>
      <c r="X80" s="4"/>
    </row>
    <row r="81" spans="1:243" customFormat="1" ht="23.85" customHeight="1">
      <c r="A81" s="126"/>
      <c r="B81" s="311"/>
      <c r="C81" s="311"/>
      <c r="D81" s="97"/>
      <c r="E81" s="312"/>
      <c r="F81" s="312"/>
      <c r="G81" s="312"/>
      <c r="H81" s="312"/>
      <c r="I81" s="312"/>
      <c r="J81" s="312"/>
      <c r="K81" s="312"/>
      <c r="L81" s="312"/>
      <c r="M81" s="312"/>
      <c r="N81" s="312"/>
      <c r="O81" s="147"/>
      <c r="P81" s="148" t="str">
        <f t="shared" si="4"/>
        <v/>
      </c>
      <c r="Q81" s="37"/>
      <c r="R81" s="176"/>
      <c r="S81" s="4"/>
      <c r="T81" s="4"/>
      <c r="U81" s="4"/>
      <c r="V81" s="4"/>
      <c r="W81" s="4"/>
      <c r="X81" s="4"/>
    </row>
    <row r="82" spans="1:243" customFormat="1" ht="23.85" customHeight="1">
      <c r="A82" s="126"/>
      <c r="B82" s="311"/>
      <c r="C82" s="311"/>
      <c r="D82" s="97"/>
      <c r="E82" s="312"/>
      <c r="F82" s="312"/>
      <c r="G82" s="312"/>
      <c r="H82" s="312"/>
      <c r="I82" s="312"/>
      <c r="J82" s="312"/>
      <c r="K82" s="312"/>
      <c r="L82" s="312"/>
      <c r="M82" s="312"/>
      <c r="N82" s="312"/>
      <c r="O82" s="147"/>
      <c r="P82" s="148" t="str">
        <f t="shared" si="4"/>
        <v/>
      </c>
      <c r="Q82" s="37"/>
      <c r="R82" s="176"/>
      <c r="S82" s="4"/>
      <c r="T82" s="4"/>
      <c r="U82" s="4"/>
      <c r="V82" s="4"/>
      <c r="W82" s="4"/>
      <c r="X82" s="4"/>
    </row>
    <row r="83" spans="1:243" customFormat="1" ht="23.85" customHeight="1">
      <c r="A83" s="126"/>
      <c r="B83" s="311"/>
      <c r="C83" s="311"/>
      <c r="D83" s="97"/>
      <c r="E83" s="312"/>
      <c r="F83" s="312"/>
      <c r="G83" s="312"/>
      <c r="H83" s="312"/>
      <c r="I83" s="312"/>
      <c r="J83" s="312"/>
      <c r="K83" s="312"/>
      <c r="L83" s="312"/>
      <c r="M83" s="312"/>
      <c r="N83" s="312"/>
      <c r="O83" s="147"/>
      <c r="P83" s="148" t="str">
        <f t="shared" si="4"/>
        <v/>
      </c>
      <c r="Q83" s="37"/>
      <c r="R83" s="176"/>
      <c r="S83" s="4"/>
      <c r="T83" s="4"/>
      <c r="U83" s="4"/>
      <c r="V83" s="4"/>
      <c r="W83" s="4"/>
      <c r="X83" s="4"/>
    </row>
    <row r="84" spans="1:243" customFormat="1" ht="23.85" customHeight="1">
      <c r="A84" s="126"/>
      <c r="B84" s="311"/>
      <c r="C84" s="311"/>
      <c r="D84" s="97"/>
      <c r="E84" s="312"/>
      <c r="F84" s="312"/>
      <c r="G84" s="312"/>
      <c r="H84" s="312"/>
      <c r="I84" s="312"/>
      <c r="J84" s="312"/>
      <c r="K84" s="312"/>
      <c r="L84" s="312"/>
      <c r="M84" s="312"/>
      <c r="N84" s="312"/>
      <c r="O84" s="147"/>
      <c r="P84" s="148" t="str">
        <f t="shared" si="4"/>
        <v/>
      </c>
      <c r="Q84" s="37"/>
      <c r="R84" s="176"/>
      <c r="S84" s="4"/>
      <c r="T84" s="4"/>
      <c r="U84" s="4"/>
      <c r="V84" s="4"/>
      <c r="W84" s="4"/>
      <c r="X84" s="4"/>
    </row>
    <row r="85" spans="1:243" customFormat="1" ht="23.85" customHeight="1">
      <c r="A85" s="126"/>
      <c r="B85" s="311"/>
      <c r="C85" s="311"/>
      <c r="D85" s="97"/>
      <c r="E85" s="312"/>
      <c r="F85" s="312"/>
      <c r="G85" s="312"/>
      <c r="H85" s="312"/>
      <c r="I85" s="312"/>
      <c r="J85" s="312"/>
      <c r="K85" s="312"/>
      <c r="L85" s="312"/>
      <c r="M85" s="312"/>
      <c r="N85" s="312"/>
      <c r="O85" s="147"/>
      <c r="P85" s="148" t="str">
        <f t="shared" si="4"/>
        <v/>
      </c>
      <c r="Q85" s="37"/>
      <c r="R85" s="176"/>
      <c r="S85" s="4"/>
      <c r="T85" s="4"/>
      <c r="U85" s="4"/>
      <c r="V85" s="4"/>
      <c r="W85" s="4"/>
      <c r="X85" s="4"/>
    </row>
    <row r="86" spans="1:243" customFormat="1" ht="23.85" customHeight="1">
      <c r="A86" s="126"/>
      <c r="B86" s="311"/>
      <c r="C86" s="311"/>
      <c r="D86" s="97"/>
      <c r="E86" s="312"/>
      <c r="F86" s="312"/>
      <c r="G86" s="312"/>
      <c r="H86" s="312"/>
      <c r="I86" s="312"/>
      <c r="J86" s="312"/>
      <c r="K86" s="312"/>
      <c r="L86" s="312"/>
      <c r="M86" s="312"/>
      <c r="N86" s="312"/>
      <c r="O86" s="147"/>
      <c r="P86" s="148" t="str">
        <f t="shared" si="4"/>
        <v/>
      </c>
      <c r="Q86" s="37"/>
      <c r="R86" s="176"/>
      <c r="S86" s="4"/>
      <c r="T86" s="4"/>
      <c r="U86" s="4"/>
      <c r="V86" s="4"/>
      <c r="W86" s="4"/>
      <c r="X86" s="4"/>
    </row>
    <row r="87" spans="1:243" s="138" customFormat="1" ht="23.85" customHeight="1">
      <c r="A87" s="126"/>
      <c r="B87" s="311"/>
      <c r="C87" s="311"/>
      <c r="D87" s="97"/>
      <c r="E87" s="312"/>
      <c r="F87" s="312"/>
      <c r="G87" s="312"/>
      <c r="H87" s="312"/>
      <c r="I87" s="312"/>
      <c r="J87" s="312"/>
      <c r="K87" s="312"/>
      <c r="L87" s="312"/>
      <c r="M87" s="312"/>
      <c r="N87" s="312"/>
      <c r="O87" s="147"/>
      <c r="P87" s="148" t="str">
        <f>IF(O87*D87=0,"",O87*D87)</f>
        <v/>
      </c>
      <c r="Q87" s="37"/>
      <c r="R87" s="176"/>
      <c r="S87" s="4"/>
      <c r="T87" s="4"/>
      <c r="U87" s="4"/>
      <c r="V87" s="4"/>
      <c r="W87" s="4"/>
      <c r="X87" s="4"/>
      <c r="IH87" s="50"/>
      <c r="II87" s="13"/>
    </row>
    <row r="88" spans="1:243" s="138" customFormat="1" ht="23.85" customHeight="1">
      <c r="A88" s="126"/>
      <c r="B88" s="311"/>
      <c r="C88" s="311"/>
      <c r="D88" s="97"/>
      <c r="E88" s="312"/>
      <c r="F88" s="312"/>
      <c r="G88" s="312"/>
      <c r="H88" s="312"/>
      <c r="I88" s="312"/>
      <c r="J88" s="312"/>
      <c r="K88" s="312"/>
      <c r="L88" s="312"/>
      <c r="M88" s="312"/>
      <c r="N88" s="312"/>
      <c r="O88" s="147"/>
      <c r="P88" s="148" t="str">
        <f t="shared" ref="P88:P108" si="6">IF(O88*D88=0,"",O88*D88)</f>
        <v/>
      </c>
      <c r="Q88" s="37"/>
      <c r="R88" s="176"/>
      <c r="S88" s="4"/>
      <c r="T88" s="4"/>
      <c r="U88" s="4"/>
      <c r="V88" s="4"/>
      <c r="W88" s="4"/>
      <c r="X88" s="4"/>
      <c r="IH88" s="50"/>
      <c r="II88" s="13"/>
    </row>
    <row r="89" spans="1:243" s="138" customFormat="1" ht="23.85" customHeight="1">
      <c r="A89" s="126"/>
      <c r="B89" s="311"/>
      <c r="C89" s="311"/>
      <c r="D89" s="97"/>
      <c r="E89" s="312"/>
      <c r="F89" s="312"/>
      <c r="G89" s="312"/>
      <c r="H89" s="312"/>
      <c r="I89" s="312"/>
      <c r="J89" s="312"/>
      <c r="K89" s="312"/>
      <c r="L89" s="312"/>
      <c r="M89" s="312"/>
      <c r="N89" s="312"/>
      <c r="O89" s="147"/>
      <c r="P89" s="148" t="str">
        <f t="shared" si="6"/>
        <v/>
      </c>
      <c r="Q89" s="37"/>
      <c r="R89" s="176"/>
      <c r="S89" s="4"/>
      <c r="T89" s="4"/>
      <c r="U89" s="4"/>
      <c r="V89" s="4"/>
      <c r="W89" s="4"/>
      <c r="X89" s="4"/>
      <c r="IH89" s="13"/>
      <c r="II89" s="13"/>
    </row>
    <row r="90" spans="1:243" s="138" customFormat="1" ht="23.85" customHeight="1">
      <c r="A90" s="126"/>
      <c r="B90" s="311"/>
      <c r="C90" s="311"/>
      <c r="D90" s="97"/>
      <c r="E90" s="312"/>
      <c r="F90" s="312"/>
      <c r="G90" s="312"/>
      <c r="H90" s="312"/>
      <c r="I90" s="312"/>
      <c r="J90" s="312"/>
      <c r="K90" s="312"/>
      <c r="L90" s="312"/>
      <c r="M90" s="312"/>
      <c r="N90" s="312"/>
      <c r="O90" s="147"/>
      <c r="P90" s="148" t="str">
        <f t="shared" si="6"/>
        <v/>
      </c>
      <c r="Q90" s="37"/>
      <c r="R90" s="176"/>
      <c r="S90" s="4"/>
      <c r="T90" s="4"/>
      <c r="U90" s="4"/>
      <c r="V90" s="4"/>
      <c r="W90" s="4"/>
      <c r="X90" s="4"/>
      <c r="IH90" s="13"/>
      <c r="II90" s="13"/>
    </row>
    <row r="91" spans="1:243" s="138" customFormat="1" ht="23.85" customHeight="1">
      <c r="A91" s="126"/>
      <c r="B91" s="311"/>
      <c r="C91" s="311"/>
      <c r="D91" s="97"/>
      <c r="E91" s="312"/>
      <c r="F91" s="312"/>
      <c r="G91" s="312"/>
      <c r="H91" s="312"/>
      <c r="I91" s="312"/>
      <c r="J91" s="312"/>
      <c r="K91" s="312"/>
      <c r="L91" s="312"/>
      <c r="M91" s="312"/>
      <c r="N91" s="312"/>
      <c r="O91" s="147"/>
      <c r="P91" s="148" t="str">
        <f t="shared" si="6"/>
        <v/>
      </c>
      <c r="Q91" s="37"/>
      <c r="R91" s="176"/>
      <c r="S91" s="4"/>
      <c r="T91" s="4"/>
      <c r="U91" s="4"/>
      <c r="V91" s="4"/>
      <c r="W91" s="4"/>
      <c r="X91" s="4"/>
    </row>
    <row r="92" spans="1:243" s="138" customFormat="1" ht="23.85" customHeight="1">
      <c r="A92" s="126"/>
      <c r="B92" s="311"/>
      <c r="C92" s="311"/>
      <c r="D92" s="97"/>
      <c r="E92" s="312"/>
      <c r="F92" s="312"/>
      <c r="G92" s="312"/>
      <c r="H92" s="312"/>
      <c r="I92" s="312"/>
      <c r="J92" s="312"/>
      <c r="K92" s="312"/>
      <c r="L92" s="312"/>
      <c r="M92" s="312"/>
      <c r="N92" s="312"/>
      <c r="O92" s="147"/>
      <c r="P92" s="148" t="str">
        <f t="shared" si="6"/>
        <v/>
      </c>
      <c r="Q92" s="37"/>
      <c r="R92" s="176"/>
      <c r="S92" s="4"/>
      <c r="T92" s="4"/>
      <c r="U92" s="4"/>
      <c r="V92" s="4"/>
      <c r="W92" s="4"/>
      <c r="X92" s="4"/>
    </row>
    <row r="93" spans="1:243" s="138" customFormat="1" ht="23.85" customHeight="1">
      <c r="A93" s="126"/>
      <c r="B93" s="311"/>
      <c r="C93" s="311"/>
      <c r="D93" s="97"/>
      <c r="E93" s="312"/>
      <c r="F93" s="312"/>
      <c r="G93" s="312"/>
      <c r="H93" s="312"/>
      <c r="I93" s="312"/>
      <c r="J93" s="312"/>
      <c r="K93" s="312"/>
      <c r="L93" s="312"/>
      <c r="M93" s="312"/>
      <c r="N93" s="312"/>
      <c r="O93" s="147"/>
      <c r="P93" s="148" t="str">
        <f t="shared" si="6"/>
        <v/>
      </c>
      <c r="Q93" s="37"/>
      <c r="R93" s="176"/>
      <c r="S93" s="4"/>
      <c r="T93" s="4"/>
      <c r="U93" s="4"/>
      <c r="V93" s="4"/>
      <c r="W93" s="4"/>
      <c r="X93" s="4"/>
    </row>
    <row r="94" spans="1:243" s="138" customFormat="1" ht="23.85" customHeight="1">
      <c r="A94" s="126"/>
      <c r="B94" s="311"/>
      <c r="C94" s="311"/>
      <c r="D94" s="97"/>
      <c r="E94" s="312"/>
      <c r="F94" s="312"/>
      <c r="G94" s="312"/>
      <c r="H94" s="312"/>
      <c r="I94" s="312"/>
      <c r="J94" s="312"/>
      <c r="K94" s="312"/>
      <c r="L94" s="312"/>
      <c r="M94" s="312"/>
      <c r="N94" s="312"/>
      <c r="O94" s="147"/>
      <c r="P94" s="148" t="str">
        <f t="shared" si="6"/>
        <v/>
      </c>
      <c r="Q94" s="37"/>
      <c r="R94" s="176"/>
      <c r="S94" s="4"/>
      <c r="T94" s="4"/>
      <c r="U94" s="4"/>
      <c r="V94" s="4"/>
      <c r="W94" s="4"/>
      <c r="X94" s="4"/>
    </row>
    <row r="95" spans="1:243" s="138" customFormat="1" ht="23.85" customHeight="1">
      <c r="A95" s="126"/>
      <c r="B95" s="311"/>
      <c r="C95" s="311"/>
      <c r="D95" s="97"/>
      <c r="E95" s="312"/>
      <c r="F95" s="312"/>
      <c r="G95" s="312"/>
      <c r="H95" s="312"/>
      <c r="I95" s="312"/>
      <c r="J95" s="312"/>
      <c r="K95" s="312"/>
      <c r="L95" s="312"/>
      <c r="M95" s="312"/>
      <c r="N95" s="312"/>
      <c r="O95" s="147"/>
      <c r="P95" s="148" t="str">
        <f t="shared" si="6"/>
        <v/>
      </c>
      <c r="Q95" s="37"/>
      <c r="R95" s="176"/>
      <c r="S95" s="4"/>
      <c r="T95" s="4"/>
      <c r="U95" s="4"/>
      <c r="V95" s="4"/>
      <c r="W95" s="4"/>
      <c r="X95" s="4"/>
    </row>
    <row r="96" spans="1:243" s="138" customFormat="1" ht="23.85" customHeight="1">
      <c r="A96" s="126"/>
      <c r="B96" s="311"/>
      <c r="C96" s="311"/>
      <c r="D96" s="97"/>
      <c r="E96" s="312"/>
      <c r="F96" s="312"/>
      <c r="G96" s="312"/>
      <c r="H96" s="312"/>
      <c r="I96" s="312"/>
      <c r="J96" s="312"/>
      <c r="K96" s="312"/>
      <c r="L96" s="312"/>
      <c r="M96" s="312"/>
      <c r="N96" s="312"/>
      <c r="O96" s="147"/>
      <c r="P96" s="148" t="str">
        <f t="shared" si="6"/>
        <v/>
      </c>
      <c r="Q96" s="37"/>
      <c r="R96" s="176"/>
      <c r="S96" s="4"/>
      <c r="T96" s="4"/>
      <c r="U96" s="4"/>
      <c r="V96" s="4"/>
      <c r="W96" s="4"/>
      <c r="X96" s="4"/>
      <c r="IH96" s="50"/>
      <c r="II96" s="13"/>
    </row>
    <row r="97" spans="1:243" s="138" customFormat="1" ht="23.85" customHeight="1">
      <c r="A97" s="126"/>
      <c r="B97" s="311"/>
      <c r="C97" s="311"/>
      <c r="D97" s="97"/>
      <c r="E97" s="312"/>
      <c r="F97" s="312"/>
      <c r="G97" s="312"/>
      <c r="H97" s="312"/>
      <c r="I97" s="312"/>
      <c r="J97" s="312"/>
      <c r="K97" s="312"/>
      <c r="L97" s="312"/>
      <c r="M97" s="312"/>
      <c r="N97" s="312"/>
      <c r="O97" s="147"/>
      <c r="P97" s="148" t="str">
        <f t="shared" si="6"/>
        <v/>
      </c>
      <c r="Q97" s="37"/>
      <c r="R97" s="176"/>
      <c r="S97" s="4"/>
      <c r="T97" s="4"/>
      <c r="U97" s="4"/>
      <c r="V97" s="4"/>
      <c r="W97" s="4"/>
      <c r="X97" s="4"/>
      <c r="IH97" s="13"/>
      <c r="II97" s="13"/>
    </row>
    <row r="98" spans="1:243" s="138" customFormat="1" ht="23.85" customHeight="1">
      <c r="A98" s="126"/>
      <c r="B98" s="311"/>
      <c r="C98" s="311"/>
      <c r="D98" s="97"/>
      <c r="E98" s="312"/>
      <c r="F98" s="312"/>
      <c r="G98" s="312"/>
      <c r="H98" s="312"/>
      <c r="I98" s="312"/>
      <c r="J98" s="312"/>
      <c r="K98" s="312"/>
      <c r="L98" s="312"/>
      <c r="M98" s="312"/>
      <c r="N98" s="312"/>
      <c r="O98" s="147"/>
      <c r="P98" s="148" t="str">
        <f t="shared" si="6"/>
        <v/>
      </c>
      <c r="Q98" s="37"/>
      <c r="R98" s="176"/>
      <c r="S98" s="4"/>
      <c r="T98" s="4"/>
      <c r="U98" s="4"/>
      <c r="V98" s="4"/>
      <c r="W98" s="4"/>
      <c r="X98" s="4"/>
      <c r="IH98" s="13"/>
      <c r="II98" s="13"/>
    </row>
    <row r="99" spans="1:243" s="138" customFormat="1" ht="23.85" customHeight="1">
      <c r="A99" s="126"/>
      <c r="B99" s="311"/>
      <c r="C99" s="311"/>
      <c r="D99" s="97"/>
      <c r="E99" s="312"/>
      <c r="F99" s="312"/>
      <c r="G99" s="312"/>
      <c r="H99" s="312"/>
      <c r="I99" s="312"/>
      <c r="J99" s="312"/>
      <c r="K99" s="312"/>
      <c r="L99" s="312"/>
      <c r="M99" s="312"/>
      <c r="N99" s="312"/>
      <c r="O99" s="147"/>
      <c r="P99" s="148" t="str">
        <f t="shared" si="6"/>
        <v/>
      </c>
      <c r="Q99" s="37"/>
      <c r="R99" s="176"/>
      <c r="S99" s="4"/>
      <c r="T99" s="4"/>
      <c r="U99" s="4"/>
      <c r="V99" s="4"/>
      <c r="W99" s="4"/>
      <c r="X99" s="4"/>
    </row>
    <row r="100" spans="1:243" s="138" customFormat="1" ht="23.85" customHeight="1">
      <c r="A100" s="126"/>
      <c r="B100" s="311"/>
      <c r="C100" s="311"/>
      <c r="D100" s="97"/>
      <c r="E100" s="312"/>
      <c r="F100" s="312"/>
      <c r="G100" s="312"/>
      <c r="H100" s="312"/>
      <c r="I100" s="312"/>
      <c r="J100" s="312"/>
      <c r="K100" s="312"/>
      <c r="L100" s="312"/>
      <c r="M100" s="312"/>
      <c r="N100" s="312"/>
      <c r="O100" s="147"/>
      <c r="P100" s="148" t="str">
        <f t="shared" si="6"/>
        <v/>
      </c>
      <c r="Q100" s="37"/>
      <c r="R100" s="176"/>
      <c r="S100" s="4"/>
      <c r="T100" s="4"/>
      <c r="U100" s="4"/>
      <c r="V100" s="4"/>
      <c r="W100" s="4"/>
      <c r="X100" s="4"/>
    </row>
    <row r="101" spans="1:243" s="138" customFormat="1" ht="23.85" customHeight="1">
      <c r="A101" s="126"/>
      <c r="B101" s="311"/>
      <c r="C101" s="311"/>
      <c r="D101" s="97"/>
      <c r="E101" s="312"/>
      <c r="F101" s="312"/>
      <c r="G101" s="312"/>
      <c r="H101" s="312"/>
      <c r="I101" s="312"/>
      <c r="J101" s="312"/>
      <c r="K101" s="312"/>
      <c r="L101" s="312"/>
      <c r="M101" s="312"/>
      <c r="N101" s="312"/>
      <c r="O101" s="147"/>
      <c r="P101" s="148" t="str">
        <f t="shared" si="6"/>
        <v/>
      </c>
      <c r="Q101" s="37"/>
      <c r="R101" s="176"/>
      <c r="S101" s="4"/>
      <c r="T101" s="4"/>
      <c r="U101" s="4"/>
      <c r="V101" s="4"/>
      <c r="W101" s="4"/>
      <c r="X101" s="4"/>
    </row>
    <row r="102" spans="1:243" s="138" customFormat="1" ht="23.85" customHeight="1">
      <c r="A102" s="126"/>
      <c r="B102" s="311"/>
      <c r="C102" s="311"/>
      <c r="D102" s="97"/>
      <c r="E102" s="312"/>
      <c r="F102" s="312"/>
      <c r="G102" s="312"/>
      <c r="H102" s="312"/>
      <c r="I102" s="312"/>
      <c r="J102" s="312"/>
      <c r="K102" s="312"/>
      <c r="L102" s="312"/>
      <c r="M102" s="312"/>
      <c r="N102" s="312"/>
      <c r="O102" s="147"/>
      <c r="P102" s="148" t="str">
        <f t="shared" si="6"/>
        <v/>
      </c>
      <c r="Q102" s="37"/>
      <c r="R102" s="176"/>
      <c r="S102" s="4"/>
      <c r="T102" s="4"/>
      <c r="U102" s="4"/>
      <c r="V102" s="4"/>
      <c r="W102" s="4"/>
      <c r="X102" s="4"/>
    </row>
    <row r="103" spans="1:243" s="138" customFormat="1" ht="23.85" customHeight="1">
      <c r="A103" s="126"/>
      <c r="B103" s="311"/>
      <c r="C103" s="311"/>
      <c r="D103" s="97"/>
      <c r="E103" s="312"/>
      <c r="F103" s="312"/>
      <c r="G103" s="312"/>
      <c r="H103" s="312"/>
      <c r="I103" s="312"/>
      <c r="J103" s="312"/>
      <c r="K103" s="312"/>
      <c r="L103" s="312"/>
      <c r="M103" s="312"/>
      <c r="N103" s="312"/>
      <c r="O103" s="147"/>
      <c r="P103" s="148" t="str">
        <f t="shared" si="6"/>
        <v/>
      </c>
      <c r="Q103" s="37"/>
      <c r="R103" s="176"/>
      <c r="S103" s="4"/>
      <c r="T103" s="4"/>
      <c r="U103" s="4"/>
      <c r="V103" s="4"/>
      <c r="W103" s="4"/>
      <c r="X103" s="4"/>
    </row>
    <row r="104" spans="1:243" s="138" customFormat="1" ht="23.85" customHeight="1">
      <c r="A104" s="126"/>
      <c r="B104" s="311"/>
      <c r="C104" s="311"/>
      <c r="D104" s="97"/>
      <c r="E104" s="312"/>
      <c r="F104" s="312"/>
      <c r="G104" s="312"/>
      <c r="H104" s="312"/>
      <c r="I104" s="312"/>
      <c r="J104" s="312"/>
      <c r="K104" s="312"/>
      <c r="L104" s="312"/>
      <c r="M104" s="312"/>
      <c r="N104" s="312"/>
      <c r="O104" s="147"/>
      <c r="P104" s="148" t="str">
        <f t="shared" si="6"/>
        <v/>
      </c>
      <c r="Q104" s="37"/>
      <c r="R104" s="176"/>
      <c r="S104" s="4"/>
      <c r="T104" s="4"/>
      <c r="U104" s="4"/>
      <c r="V104" s="4"/>
      <c r="W104" s="4"/>
      <c r="X104" s="4"/>
    </row>
    <row r="105" spans="1:243" s="138" customFormat="1" ht="23.85" customHeight="1">
      <c r="A105" s="126"/>
      <c r="B105" s="311"/>
      <c r="C105" s="311"/>
      <c r="D105" s="97"/>
      <c r="E105" s="312"/>
      <c r="F105" s="312"/>
      <c r="G105" s="312"/>
      <c r="H105" s="312"/>
      <c r="I105" s="312"/>
      <c r="J105" s="312"/>
      <c r="K105" s="312"/>
      <c r="L105" s="312"/>
      <c r="M105" s="312"/>
      <c r="N105" s="312"/>
      <c r="O105" s="147"/>
      <c r="P105" s="148" t="str">
        <f t="shared" si="6"/>
        <v/>
      </c>
      <c r="Q105" s="37"/>
      <c r="R105" s="176"/>
      <c r="S105" s="4"/>
      <c r="T105" s="4"/>
      <c r="U105" s="4"/>
      <c r="V105" s="4"/>
      <c r="W105" s="4"/>
      <c r="X105" s="4"/>
    </row>
    <row r="106" spans="1:243" s="138" customFormat="1" ht="23.85" customHeight="1">
      <c r="A106" s="126"/>
      <c r="B106" s="311"/>
      <c r="C106" s="311"/>
      <c r="D106" s="97"/>
      <c r="E106" s="312"/>
      <c r="F106" s="312"/>
      <c r="G106" s="312"/>
      <c r="H106" s="312"/>
      <c r="I106" s="312"/>
      <c r="J106" s="312"/>
      <c r="K106" s="312"/>
      <c r="L106" s="312"/>
      <c r="M106" s="312"/>
      <c r="N106" s="312"/>
      <c r="O106" s="147"/>
      <c r="P106" s="148" t="str">
        <f t="shared" si="6"/>
        <v/>
      </c>
      <c r="Q106" s="37"/>
      <c r="R106" s="176"/>
      <c r="S106" s="4"/>
      <c r="T106" s="4"/>
      <c r="U106" s="4"/>
      <c r="V106" s="4"/>
      <c r="W106" s="4"/>
      <c r="X106" s="4"/>
    </row>
    <row r="107" spans="1:243" s="138" customFormat="1" ht="23.85" customHeight="1">
      <c r="A107" s="126"/>
      <c r="B107" s="311"/>
      <c r="C107" s="311"/>
      <c r="D107" s="97"/>
      <c r="E107" s="312"/>
      <c r="F107" s="312"/>
      <c r="G107" s="312"/>
      <c r="H107" s="312"/>
      <c r="I107" s="312"/>
      <c r="J107" s="312"/>
      <c r="K107" s="312"/>
      <c r="L107" s="312"/>
      <c r="M107" s="312"/>
      <c r="N107" s="312"/>
      <c r="O107" s="147"/>
      <c r="P107" s="148" t="str">
        <f t="shared" si="6"/>
        <v/>
      </c>
      <c r="Q107" s="37"/>
      <c r="R107" s="176"/>
      <c r="S107" s="4"/>
      <c r="T107" s="4"/>
      <c r="U107" s="4"/>
      <c r="V107" s="4"/>
      <c r="W107" s="4"/>
      <c r="X107" s="4"/>
    </row>
    <row r="108" spans="1:243" s="138" customFormat="1" ht="23.85" customHeight="1">
      <c r="A108" s="126"/>
      <c r="B108" s="311"/>
      <c r="C108" s="311"/>
      <c r="D108" s="97"/>
      <c r="E108" s="312"/>
      <c r="F108" s="312"/>
      <c r="G108" s="312"/>
      <c r="H108" s="312"/>
      <c r="I108" s="312"/>
      <c r="J108" s="312"/>
      <c r="K108" s="312"/>
      <c r="L108" s="312"/>
      <c r="M108" s="312"/>
      <c r="N108" s="312"/>
      <c r="O108" s="147"/>
      <c r="P108" s="148" t="str">
        <f t="shared" si="6"/>
        <v/>
      </c>
      <c r="Q108" s="37"/>
      <c r="R108" s="176"/>
      <c r="S108" s="4"/>
      <c r="T108" s="4"/>
      <c r="U108" s="4"/>
      <c r="V108" s="4"/>
      <c r="W108" s="4"/>
      <c r="X108" s="4"/>
    </row>
    <row r="109" spans="1:243" s="67" customFormat="1" ht="6" customHeight="1">
      <c r="A109" s="171"/>
      <c r="B109" s="111"/>
      <c r="C109" s="102"/>
      <c r="D109" s="102"/>
      <c r="E109" s="102"/>
      <c r="F109" s="98"/>
      <c r="G109" s="98"/>
      <c r="H109" s="98"/>
      <c r="I109" s="98"/>
      <c r="J109" s="98"/>
      <c r="K109" s="98"/>
      <c r="L109" s="98"/>
      <c r="M109" s="102"/>
      <c r="N109" s="102"/>
      <c r="O109" s="102"/>
      <c r="P109" s="112"/>
      <c r="Q109"/>
      <c r="R109" s="177"/>
      <c r="S109" s="48"/>
      <c r="T109" s="48"/>
      <c r="U109" s="48"/>
      <c r="V109" s="48"/>
      <c r="W109" s="48"/>
      <c r="X109" s="48"/>
    </row>
    <row r="110" spans="1:243" s="55" customFormat="1" ht="21.75" customHeight="1">
      <c r="A110" s="175"/>
      <c r="B110" s="113" t="s">
        <v>23</v>
      </c>
      <c r="C110" s="114"/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97"/>
      <c r="R110" s="191"/>
      <c r="S110" s="72"/>
      <c r="T110" s="72"/>
      <c r="U110" s="72"/>
      <c r="V110" s="73"/>
      <c r="W110" s="29"/>
      <c r="X110" s="60"/>
    </row>
    <row r="111" spans="1:243" customFormat="1" ht="12.75" customHeight="1">
      <c r="A111" s="171"/>
      <c r="B111" s="322" t="str">
        <f>B61</f>
        <v>FAPESP, MAIO DE 2015</v>
      </c>
      <c r="C111" s="322"/>
      <c r="D111" s="322"/>
      <c r="E111" s="322"/>
      <c r="F111" s="111"/>
      <c r="G111" s="111"/>
      <c r="H111" s="111"/>
      <c r="I111" s="111"/>
      <c r="J111" s="111"/>
      <c r="K111" s="111"/>
      <c r="L111" s="111"/>
      <c r="M111" s="115"/>
      <c r="N111" s="115"/>
      <c r="O111" s="115"/>
      <c r="P111" s="105"/>
      <c r="Q111" s="55">
        <v>2</v>
      </c>
      <c r="R111" s="176"/>
      <c r="S111" s="25"/>
      <c r="T111" s="25"/>
      <c r="U111" s="25"/>
      <c r="V111" s="25"/>
      <c r="W111" s="25"/>
      <c r="X111" s="4"/>
    </row>
    <row r="112" spans="1:243" customFormat="1">
      <c r="A112" s="178"/>
      <c r="B112" s="96"/>
      <c r="C112" s="116"/>
      <c r="D112" s="116"/>
      <c r="E112" s="116"/>
      <c r="F112" s="104"/>
      <c r="G112" s="104"/>
      <c r="H112" s="104"/>
      <c r="I112" s="104"/>
      <c r="J112" s="104"/>
      <c r="K112" s="104"/>
      <c r="L112" s="104"/>
      <c r="M112" s="116"/>
      <c r="N112" s="116"/>
      <c r="O112" s="116"/>
      <c r="P112" s="105"/>
      <c r="R112" s="165"/>
      <c r="S112" s="4"/>
      <c r="T112" s="4"/>
      <c r="U112" s="4"/>
      <c r="V112" s="4"/>
      <c r="W112" s="4"/>
      <c r="X112" s="4"/>
    </row>
    <row r="113" spans="1:24" customFormat="1">
      <c r="A113" s="178"/>
      <c r="B113" s="96"/>
      <c r="C113" s="116"/>
      <c r="D113" s="116"/>
      <c r="E113" s="116"/>
      <c r="F113" s="104"/>
      <c r="G113" s="104"/>
      <c r="H113" s="104"/>
      <c r="I113" s="104"/>
      <c r="J113" s="104"/>
      <c r="K113" s="104"/>
      <c r="L113" s="104"/>
      <c r="M113" s="116"/>
      <c r="N113" s="116"/>
      <c r="O113" s="116"/>
      <c r="P113" s="105"/>
      <c r="R113" s="165"/>
      <c r="S113" s="4"/>
      <c r="T113" s="4"/>
      <c r="U113" s="4"/>
      <c r="V113" s="4"/>
      <c r="W113" s="4"/>
      <c r="X113" s="4"/>
    </row>
    <row r="114" spans="1:24" customFormat="1">
      <c r="A114" s="178"/>
      <c r="B114" s="96"/>
      <c r="C114" s="116"/>
      <c r="D114" s="116"/>
      <c r="E114" s="116"/>
      <c r="F114" s="104"/>
      <c r="G114" s="104"/>
      <c r="H114" s="104"/>
      <c r="I114" s="104"/>
      <c r="J114" s="104"/>
      <c r="K114" s="104"/>
      <c r="L114" s="104"/>
      <c r="M114" s="116"/>
      <c r="N114" s="116"/>
      <c r="O114" s="116"/>
      <c r="P114" s="105"/>
      <c r="R114" s="165"/>
      <c r="S114" s="4"/>
      <c r="T114" s="4"/>
      <c r="U114" s="4"/>
      <c r="V114" s="4"/>
      <c r="W114" s="4"/>
      <c r="X114" s="4"/>
    </row>
    <row r="115" spans="1:24" customFormat="1">
      <c r="A115" s="178"/>
      <c r="B115" s="96"/>
      <c r="C115" s="116"/>
      <c r="D115" s="116"/>
      <c r="E115" s="116"/>
      <c r="F115" s="104"/>
      <c r="G115" s="104"/>
      <c r="H115" s="104"/>
      <c r="I115" s="104"/>
      <c r="J115" s="104"/>
      <c r="K115" s="104"/>
      <c r="L115" s="104"/>
      <c r="M115" s="116"/>
      <c r="N115" s="116"/>
      <c r="O115" s="116"/>
      <c r="P115" s="105"/>
      <c r="R115" s="165"/>
      <c r="S115" s="4"/>
      <c r="T115" s="4"/>
      <c r="U115" s="4"/>
      <c r="V115" s="4"/>
      <c r="W115" s="4"/>
      <c r="X115" s="4"/>
    </row>
    <row r="116" spans="1:24" customFormat="1">
      <c r="A116" s="178"/>
      <c r="B116" s="96"/>
      <c r="C116" s="116"/>
      <c r="D116" s="116"/>
      <c r="E116" s="116"/>
      <c r="F116" s="104"/>
      <c r="G116" s="104"/>
      <c r="H116" s="104"/>
      <c r="I116" s="104"/>
      <c r="J116" s="104"/>
      <c r="K116" s="104"/>
      <c r="L116" s="104"/>
      <c r="M116" s="116"/>
      <c r="N116" s="116"/>
      <c r="O116" s="116"/>
      <c r="P116" s="105"/>
      <c r="R116" s="165"/>
      <c r="S116" s="4"/>
      <c r="T116" s="4"/>
      <c r="U116" s="4"/>
      <c r="V116" s="4"/>
      <c r="W116" s="4"/>
      <c r="X116" s="4"/>
    </row>
    <row r="117" spans="1:24" customFormat="1">
      <c r="A117" s="178"/>
      <c r="B117" s="96"/>
      <c r="C117" s="116"/>
      <c r="D117" s="116"/>
      <c r="E117" s="116"/>
      <c r="F117" s="104"/>
      <c r="G117" s="104"/>
      <c r="H117" s="104"/>
      <c r="I117" s="104"/>
      <c r="J117" s="104"/>
      <c r="K117" s="104"/>
      <c r="L117" s="104"/>
      <c r="M117" s="116"/>
      <c r="N117" s="116"/>
      <c r="O117" s="116"/>
      <c r="P117" s="105"/>
      <c r="R117" s="165"/>
      <c r="S117" s="4"/>
      <c r="T117" s="4"/>
      <c r="U117" s="4"/>
      <c r="V117" s="4"/>
      <c r="W117" s="4"/>
      <c r="X117" s="4"/>
    </row>
    <row r="118" spans="1:24" customFormat="1">
      <c r="A118" s="178"/>
      <c r="B118" s="96"/>
      <c r="C118" s="116"/>
      <c r="D118" s="116"/>
      <c r="E118" s="116"/>
      <c r="F118" s="104"/>
      <c r="G118" s="104"/>
      <c r="H118" s="104"/>
      <c r="I118" s="104"/>
      <c r="J118" s="104"/>
      <c r="K118" s="104"/>
      <c r="L118" s="104"/>
      <c r="M118" s="116"/>
      <c r="N118" s="116"/>
      <c r="O118" s="116"/>
      <c r="P118" s="105"/>
      <c r="R118" s="165"/>
      <c r="S118" s="4"/>
      <c r="T118" s="4"/>
      <c r="U118" s="4"/>
      <c r="V118" s="4"/>
      <c r="W118" s="4"/>
      <c r="X118" s="4"/>
    </row>
    <row r="119" spans="1:24" customFormat="1">
      <c r="A119" s="178"/>
      <c r="B119" s="31"/>
      <c r="C119" s="74"/>
      <c r="D119" s="74"/>
      <c r="E119" s="74"/>
      <c r="F119" s="33"/>
      <c r="G119" s="33"/>
      <c r="H119" s="33"/>
      <c r="I119" s="33"/>
      <c r="J119" s="33"/>
      <c r="K119" s="33"/>
      <c r="L119" s="33"/>
      <c r="M119" s="74"/>
      <c r="N119" s="74"/>
      <c r="O119" s="74"/>
      <c r="R119" s="165"/>
      <c r="S119" s="4"/>
      <c r="T119" s="4"/>
      <c r="U119" s="4"/>
      <c r="V119" s="4"/>
      <c r="W119" s="4"/>
      <c r="X119" s="4"/>
    </row>
    <row r="120" spans="1:24" customFormat="1">
      <c r="A120" s="178"/>
      <c r="B120" s="31"/>
      <c r="C120" s="74"/>
      <c r="D120" s="74"/>
      <c r="E120" s="74"/>
      <c r="F120" s="33"/>
      <c r="G120" s="33"/>
      <c r="H120" s="33"/>
      <c r="I120" s="33"/>
      <c r="J120" s="33"/>
      <c r="K120" s="33"/>
      <c r="L120" s="33"/>
      <c r="M120" s="74"/>
      <c r="N120" s="74"/>
      <c r="O120" s="74"/>
      <c r="R120" s="165"/>
      <c r="S120" s="4"/>
      <c r="T120" s="4"/>
      <c r="U120" s="4"/>
      <c r="V120" s="4"/>
      <c r="W120" s="4"/>
      <c r="X120" s="4"/>
    </row>
    <row r="121" spans="1:24" customFormat="1">
      <c r="A121" s="178"/>
      <c r="B121" s="31"/>
      <c r="C121" s="74"/>
      <c r="D121" s="74"/>
      <c r="E121" s="74"/>
      <c r="F121" s="33"/>
      <c r="G121" s="33"/>
      <c r="H121" s="33"/>
      <c r="I121" s="33"/>
      <c r="J121" s="33"/>
      <c r="K121" s="33"/>
      <c r="L121" s="33"/>
      <c r="M121" s="74"/>
      <c r="N121" s="74"/>
      <c r="O121" s="74"/>
      <c r="R121" s="165"/>
      <c r="S121" s="4"/>
      <c r="T121" s="4"/>
      <c r="U121" s="4"/>
      <c r="V121" s="4"/>
      <c r="W121" s="4"/>
      <c r="X121" s="4"/>
    </row>
    <row r="122" spans="1:24" customFormat="1">
      <c r="A122" s="178"/>
      <c r="B122" s="31"/>
      <c r="C122" s="74"/>
      <c r="D122" s="74"/>
      <c r="E122" s="74"/>
      <c r="F122" s="33"/>
      <c r="G122" s="33"/>
      <c r="H122" s="33"/>
      <c r="I122" s="33"/>
      <c r="J122" s="33"/>
      <c r="K122" s="33"/>
      <c r="L122" s="33"/>
      <c r="M122" s="74"/>
      <c r="N122" s="74"/>
      <c r="O122" s="74"/>
      <c r="R122" s="165"/>
      <c r="S122" s="4"/>
      <c r="T122" s="4"/>
      <c r="U122" s="4"/>
      <c r="V122" s="4"/>
      <c r="W122" s="4"/>
      <c r="X122" s="4"/>
    </row>
    <row r="123" spans="1:24" customFormat="1">
      <c r="A123" s="178"/>
      <c r="B123" s="31"/>
      <c r="C123" s="74"/>
      <c r="D123" s="74"/>
      <c r="E123" s="74"/>
      <c r="F123" s="33"/>
      <c r="G123" s="33"/>
      <c r="H123" s="33"/>
      <c r="I123" s="33"/>
      <c r="J123" s="33"/>
      <c r="K123" s="33"/>
      <c r="L123" s="33"/>
      <c r="M123" s="74"/>
      <c r="N123" s="74"/>
      <c r="O123" s="74"/>
      <c r="R123" s="165"/>
      <c r="S123" s="4"/>
      <c r="T123" s="4"/>
      <c r="U123" s="4"/>
      <c r="V123" s="4"/>
      <c r="W123" s="4"/>
      <c r="X123" s="4"/>
    </row>
    <row r="124" spans="1:24" customFormat="1">
      <c r="A124" s="178"/>
      <c r="B124" s="31"/>
      <c r="C124" s="74"/>
      <c r="D124" s="74"/>
      <c r="E124" s="74"/>
      <c r="F124" s="33"/>
      <c r="G124" s="33"/>
      <c r="H124" s="33"/>
      <c r="I124" s="33"/>
      <c r="J124" s="33"/>
      <c r="K124" s="33"/>
      <c r="L124" s="33"/>
      <c r="M124" s="74"/>
      <c r="N124" s="74"/>
      <c r="O124" s="74"/>
      <c r="R124" s="165"/>
      <c r="S124" s="4"/>
      <c r="T124" s="4"/>
      <c r="U124" s="4"/>
      <c r="V124" s="4"/>
      <c r="W124" s="4"/>
      <c r="X124" s="4"/>
    </row>
    <row r="125" spans="1:24" customFormat="1">
      <c r="A125" s="178"/>
      <c r="B125" s="31"/>
      <c r="C125" s="74"/>
      <c r="D125" s="74"/>
      <c r="E125" s="74"/>
      <c r="F125" s="33"/>
      <c r="G125" s="33"/>
      <c r="H125" s="33"/>
      <c r="I125" s="33"/>
      <c r="J125" s="33"/>
      <c r="K125" s="33"/>
      <c r="L125" s="33"/>
      <c r="M125" s="74"/>
      <c r="N125" s="74"/>
      <c r="O125" s="74"/>
      <c r="R125" s="165"/>
      <c r="S125" s="4"/>
      <c r="T125" s="4"/>
      <c r="U125" s="4"/>
      <c r="V125" s="4"/>
      <c r="W125" s="4"/>
      <c r="X125" s="4"/>
    </row>
    <row r="126" spans="1:24" customFormat="1">
      <c r="A126" s="178"/>
      <c r="B126" s="31"/>
      <c r="C126" s="74"/>
      <c r="D126" s="74"/>
      <c r="E126" s="74"/>
      <c r="F126" s="33"/>
      <c r="G126" s="33"/>
      <c r="H126" s="33"/>
      <c r="I126" s="33"/>
      <c r="J126" s="33"/>
      <c r="K126" s="33"/>
      <c r="L126" s="33"/>
      <c r="M126" s="74"/>
      <c r="N126" s="74"/>
      <c r="O126" s="74"/>
      <c r="R126" s="165"/>
      <c r="S126" s="4"/>
      <c r="T126" s="4"/>
      <c r="U126" s="4"/>
      <c r="V126" s="4"/>
      <c r="W126" s="4"/>
      <c r="X126" s="4"/>
    </row>
    <row r="127" spans="1:24" customFormat="1">
      <c r="A127" s="178"/>
      <c r="B127" s="31"/>
      <c r="C127" s="74"/>
      <c r="D127" s="74"/>
      <c r="E127" s="74"/>
      <c r="F127" s="33"/>
      <c r="G127" s="33"/>
      <c r="H127" s="33"/>
      <c r="I127" s="33"/>
      <c r="J127" s="33"/>
      <c r="K127" s="33"/>
      <c r="L127" s="33"/>
      <c r="M127" s="74"/>
      <c r="N127" s="74"/>
      <c r="O127" s="74"/>
      <c r="R127" s="165"/>
      <c r="S127" s="4"/>
      <c r="T127" s="4"/>
      <c r="U127" s="4"/>
      <c r="V127" s="4"/>
      <c r="W127" s="4"/>
      <c r="X127" s="4"/>
    </row>
    <row r="128" spans="1:24" customFormat="1">
      <c r="A128" s="178"/>
      <c r="B128" s="31"/>
      <c r="C128" s="74"/>
      <c r="D128" s="74"/>
      <c r="E128" s="74"/>
      <c r="F128" s="33"/>
      <c r="G128" s="33"/>
      <c r="H128" s="33"/>
      <c r="I128" s="33"/>
      <c r="J128" s="33"/>
      <c r="K128" s="33"/>
      <c r="L128" s="33"/>
      <c r="M128" s="74"/>
      <c r="N128" s="74"/>
      <c r="O128" s="74"/>
      <c r="R128" s="165"/>
      <c r="S128" s="4"/>
      <c r="T128" s="4"/>
      <c r="U128" s="4"/>
      <c r="V128" s="4"/>
      <c r="W128" s="4"/>
      <c r="X128" s="4"/>
    </row>
    <row r="129" spans="1:24" customFormat="1">
      <c r="A129" s="178"/>
      <c r="B129" s="31"/>
      <c r="C129" s="74"/>
      <c r="D129" s="74"/>
      <c r="E129" s="74"/>
      <c r="F129" s="33"/>
      <c r="G129" s="33"/>
      <c r="H129" s="33"/>
      <c r="I129" s="33"/>
      <c r="J129" s="33"/>
      <c r="K129" s="33"/>
      <c r="L129" s="33"/>
      <c r="M129" s="74"/>
      <c r="N129" s="74"/>
      <c r="O129" s="74"/>
      <c r="R129" s="165"/>
      <c r="S129" s="4"/>
      <c r="T129" s="4"/>
      <c r="U129" s="4"/>
      <c r="V129" s="4"/>
      <c r="W129" s="4"/>
      <c r="X129" s="4"/>
    </row>
    <row r="130" spans="1:24" customFormat="1">
      <c r="A130" s="178"/>
      <c r="B130" s="31"/>
      <c r="C130" s="74"/>
      <c r="D130" s="74"/>
      <c r="E130" s="74"/>
      <c r="F130" s="33"/>
      <c r="G130" s="33"/>
      <c r="H130" s="33"/>
      <c r="I130" s="33"/>
      <c r="J130" s="33"/>
      <c r="K130" s="33"/>
      <c r="L130" s="33"/>
      <c r="M130" s="74"/>
      <c r="N130" s="74"/>
      <c r="O130" s="74"/>
      <c r="R130" s="165"/>
      <c r="S130" s="4"/>
      <c r="T130" s="4"/>
      <c r="U130" s="4"/>
      <c r="V130" s="4"/>
      <c r="W130" s="4"/>
      <c r="X130" s="4"/>
    </row>
    <row r="131" spans="1:24" customFormat="1">
      <c r="A131" s="178"/>
      <c r="B131" s="31"/>
      <c r="C131" s="74"/>
      <c r="D131" s="74"/>
      <c r="E131" s="74"/>
      <c r="F131" s="33"/>
      <c r="G131" s="33"/>
      <c r="H131" s="33"/>
      <c r="I131" s="33"/>
      <c r="J131" s="33"/>
      <c r="K131" s="33"/>
      <c r="L131" s="33"/>
      <c r="M131" s="74"/>
      <c r="N131" s="74"/>
      <c r="O131" s="74"/>
      <c r="R131" s="165"/>
      <c r="S131" s="4"/>
      <c r="T131" s="4"/>
      <c r="U131" s="4"/>
      <c r="V131" s="4"/>
      <c r="W131" s="4"/>
      <c r="X131" s="4"/>
    </row>
    <row r="132" spans="1:24" customFormat="1">
      <c r="A132" s="178"/>
      <c r="B132" s="31"/>
      <c r="C132" s="74"/>
      <c r="D132" s="74"/>
      <c r="E132" s="74"/>
      <c r="F132" s="33"/>
      <c r="G132" s="33"/>
      <c r="H132" s="33"/>
      <c r="I132" s="33"/>
      <c r="J132" s="33"/>
      <c r="K132" s="33"/>
      <c r="L132" s="33"/>
      <c r="M132" s="74"/>
      <c r="N132" s="74"/>
      <c r="O132" s="74"/>
      <c r="R132" s="165"/>
      <c r="S132" s="4"/>
      <c r="T132" s="4"/>
      <c r="U132" s="4"/>
      <c r="V132" s="4"/>
      <c r="W132" s="4"/>
      <c r="X132" s="4"/>
    </row>
    <row r="133" spans="1:24" customFormat="1">
      <c r="A133" s="178"/>
      <c r="B133" s="31"/>
      <c r="C133" s="74"/>
      <c r="D133" s="74"/>
      <c r="E133" s="74"/>
      <c r="F133" s="33"/>
      <c r="G133" s="33"/>
      <c r="H133" s="33"/>
      <c r="I133" s="33"/>
      <c r="J133" s="33"/>
      <c r="K133" s="33"/>
      <c r="L133" s="33"/>
      <c r="M133" s="74"/>
      <c r="N133" s="74"/>
      <c r="O133" s="74"/>
      <c r="R133" s="165"/>
      <c r="S133" s="4"/>
      <c r="T133" s="4"/>
      <c r="U133" s="4"/>
      <c r="V133" s="4"/>
      <c r="W133" s="4"/>
      <c r="X133" s="4"/>
    </row>
    <row r="134" spans="1:24" customFormat="1">
      <c r="A134" s="178"/>
      <c r="B134" s="31"/>
      <c r="C134" s="74"/>
      <c r="D134" s="74"/>
      <c r="E134" s="74"/>
      <c r="F134" s="33"/>
      <c r="G134" s="33"/>
      <c r="H134" s="33"/>
      <c r="I134" s="33"/>
      <c r="J134" s="33"/>
      <c r="K134" s="33"/>
      <c r="L134" s="33"/>
      <c r="M134" s="74"/>
      <c r="N134" s="74"/>
      <c r="O134" s="74"/>
      <c r="R134" s="165"/>
      <c r="S134" s="4"/>
      <c r="T134" s="4"/>
      <c r="U134" s="4"/>
      <c r="V134" s="4"/>
      <c r="W134" s="4"/>
      <c r="X134" s="4"/>
    </row>
    <row r="135" spans="1:24" customFormat="1">
      <c r="A135" s="178"/>
      <c r="B135" s="31"/>
      <c r="C135" s="74"/>
      <c r="D135" s="74"/>
      <c r="E135" s="74"/>
      <c r="F135" s="33"/>
      <c r="G135" s="33"/>
      <c r="H135" s="33"/>
      <c r="I135" s="33"/>
      <c r="J135" s="33"/>
      <c r="K135" s="33"/>
      <c r="L135" s="33"/>
      <c r="M135" s="74"/>
      <c r="N135" s="74"/>
      <c r="O135" s="74"/>
      <c r="R135" s="165"/>
      <c r="S135" s="4"/>
      <c r="T135" s="4"/>
      <c r="U135" s="4"/>
      <c r="V135" s="4"/>
      <c r="W135" s="4"/>
      <c r="X135" s="4"/>
    </row>
    <row r="136" spans="1:24" customFormat="1">
      <c r="A136" s="178"/>
      <c r="B136" s="31"/>
      <c r="C136" s="74"/>
      <c r="D136" s="74"/>
      <c r="E136" s="74"/>
      <c r="F136" s="33"/>
      <c r="G136" s="33"/>
      <c r="H136" s="33"/>
      <c r="I136" s="33"/>
      <c r="J136" s="33"/>
      <c r="K136" s="33"/>
      <c r="L136" s="33"/>
      <c r="M136" s="74"/>
      <c r="N136" s="74"/>
      <c r="O136" s="74"/>
      <c r="R136" s="165"/>
      <c r="S136" s="4"/>
      <c r="T136" s="4"/>
      <c r="U136" s="4"/>
      <c r="V136" s="4"/>
      <c r="W136" s="4"/>
      <c r="X136" s="4"/>
    </row>
    <row r="137" spans="1:24" customFormat="1">
      <c r="A137" s="178"/>
      <c r="B137" s="31"/>
      <c r="C137" s="74"/>
      <c r="D137" s="74"/>
      <c r="E137" s="74"/>
      <c r="F137" s="33"/>
      <c r="G137" s="33"/>
      <c r="H137" s="33"/>
      <c r="I137" s="33"/>
      <c r="J137" s="33"/>
      <c r="K137" s="33"/>
      <c r="L137" s="33"/>
      <c r="M137" s="74"/>
      <c r="N137" s="74"/>
      <c r="O137" s="74"/>
      <c r="R137" s="165"/>
      <c r="S137" s="4"/>
      <c r="T137" s="4"/>
      <c r="U137" s="4"/>
      <c r="V137" s="4"/>
      <c r="W137" s="4"/>
      <c r="X137" s="4"/>
    </row>
    <row r="138" spans="1:24" customFormat="1">
      <c r="A138" s="178"/>
      <c r="B138" s="31"/>
      <c r="C138" s="74"/>
      <c r="D138" s="74"/>
      <c r="E138" s="74"/>
      <c r="F138" s="33"/>
      <c r="G138" s="33"/>
      <c r="H138" s="33"/>
      <c r="I138" s="33"/>
      <c r="J138" s="33"/>
      <c r="K138" s="33"/>
      <c r="L138" s="33"/>
      <c r="M138" s="74"/>
      <c r="N138" s="74"/>
      <c r="O138" s="74"/>
      <c r="R138" s="165"/>
      <c r="S138" s="4"/>
      <c r="T138" s="4"/>
      <c r="U138" s="4"/>
      <c r="V138" s="4"/>
      <c r="W138" s="4"/>
      <c r="X138" s="4"/>
    </row>
    <row r="139" spans="1:24" customFormat="1">
      <c r="A139" s="178"/>
      <c r="B139" s="31"/>
      <c r="C139" s="74"/>
      <c r="D139" s="74"/>
      <c r="E139" s="74"/>
      <c r="F139" s="33"/>
      <c r="G139" s="33"/>
      <c r="H139" s="33"/>
      <c r="I139" s="33"/>
      <c r="J139" s="33"/>
      <c r="K139" s="33"/>
      <c r="L139" s="33"/>
      <c r="M139" s="74"/>
      <c r="N139" s="74"/>
      <c r="O139" s="74"/>
      <c r="R139" s="165"/>
      <c r="S139" s="4"/>
      <c r="T139" s="4"/>
      <c r="U139" s="4"/>
      <c r="V139" s="4"/>
      <c r="W139" s="4"/>
      <c r="X139" s="4"/>
    </row>
    <row r="140" spans="1:24" customFormat="1">
      <c r="A140" s="178"/>
      <c r="B140" s="31"/>
      <c r="C140" s="74"/>
      <c r="D140" s="74"/>
      <c r="E140" s="74"/>
      <c r="F140" s="33"/>
      <c r="G140" s="33"/>
      <c r="H140" s="33"/>
      <c r="I140" s="33"/>
      <c r="J140" s="33"/>
      <c r="K140" s="33"/>
      <c r="L140" s="33"/>
      <c r="M140" s="74"/>
      <c r="N140" s="74"/>
      <c r="O140" s="74"/>
      <c r="R140" s="165"/>
      <c r="S140" s="4"/>
      <c r="T140" s="4"/>
      <c r="U140" s="4"/>
      <c r="V140" s="4"/>
      <c r="W140" s="4"/>
      <c r="X140" s="4"/>
    </row>
    <row r="141" spans="1:24" customFormat="1">
      <c r="A141" s="178"/>
      <c r="B141" s="31"/>
      <c r="C141" s="74"/>
      <c r="D141" s="74"/>
      <c r="E141" s="74"/>
      <c r="F141" s="33"/>
      <c r="G141" s="33"/>
      <c r="H141" s="33"/>
      <c r="I141" s="33"/>
      <c r="J141" s="33"/>
      <c r="K141" s="33"/>
      <c r="L141" s="33"/>
      <c r="M141" s="74"/>
      <c r="N141" s="74"/>
      <c r="O141" s="74"/>
      <c r="R141" s="165"/>
      <c r="S141" s="4"/>
      <c r="T141" s="4"/>
      <c r="U141" s="4"/>
      <c r="V141" s="4"/>
      <c r="W141" s="4"/>
      <c r="X141" s="4"/>
    </row>
    <row r="142" spans="1:24" customFormat="1">
      <c r="A142" s="178"/>
      <c r="B142" s="31"/>
      <c r="C142" s="74"/>
      <c r="D142" s="74"/>
      <c r="E142" s="74"/>
      <c r="F142" s="33"/>
      <c r="G142" s="33"/>
      <c r="H142" s="33"/>
      <c r="I142" s="33"/>
      <c r="J142" s="33"/>
      <c r="K142" s="33"/>
      <c r="L142" s="33"/>
      <c r="M142" s="74"/>
      <c r="N142" s="74"/>
      <c r="O142" s="74"/>
      <c r="R142" s="165"/>
      <c r="S142" s="4"/>
      <c r="T142" s="4"/>
      <c r="U142" s="4"/>
      <c r="V142" s="4"/>
      <c r="W142" s="4"/>
      <c r="X142" s="4"/>
    </row>
    <row r="143" spans="1:24" customFormat="1">
      <c r="A143" s="178"/>
      <c r="B143" s="31"/>
      <c r="C143" s="74"/>
      <c r="D143" s="74"/>
      <c r="E143" s="74"/>
      <c r="F143" s="33"/>
      <c r="G143" s="33"/>
      <c r="H143" s="33"/>
      <c r="I143" s="33"/>
      <c r="J143" s="33"/>
      <c r="K143" s="33"/>
      <c r="L143" s="33"/>
      <c r="M143" s="74"/>
      <c r="N143" s="74"/>
      <c r="O143" s="74"/>
      <c r="R143" s="165"/>
      <c r="S143" s="4"/>
      <c r="T143" s="4"/>
      <c r="U143" s="4"/>
      <c r="V143" s="4"/>
      <c r="W143" s="4"/>
      <c r="X143" s="4"/>
    </row>
    <row r="144" spans="1:24" customFormat="1">
      <c r="A144" s="178"/>
      <c r="B144" s="31"/>
      <c r="C144" s="74"/>
      <c r="D144" s="74"/>
      <c r="E144" s="74"/>
      <c r="F144" s="33"/>
      <c r="G144" s="33"/>
      <c r="H144" s="33"/>
      <c r="I144" s="33"/>
      <c r="J144" s="33"/>
      <c r="K144" s="33"/>
      <c r="L144" s="33"/>
      <c r="M144" s="74"/>
      <c r="N144" s="74"/>
      <c r="O144" s="74"/>
      <c r="R144" s="165"/>
      <c r="S144" s="4"/>
      <c r="T144" s="4"/>
      <c r="U144" s="4"/>
      <c r="V144" s="4"/>
      <c r="W144" s="4"/>
      <c r="X144" s="4"/>
    </row>
    <row r="145" spans="1:24" customFormat="1">
      <c r="A145" s="178"/>
      <c r="B145" s="31"/>
      <c r="C145" s="74"/>
      <c r="D145" s="74"/>
      <c r="E145" s="74"/>
      <c r="F145" s="33"/>
      <c r="G145" s="33"/>
      <c r="H145" s="33"/>
      <c r="I145" s="33"/>
      <c r="J145" s="33"/>
      <c r="K145" s="33"/>
      <c r="L145" s="33"/>
      <c r="M145" s="74"/>
      <c r="N145" s="74"/>
      <c r="O145" s="74"/>
      <c r="R145" s="165"/>
      <c r="S145" s="4"/>
      <c r="T145" s="4"/>
      <c r="U145" s="4"/>
      <c r="V145" s="4"/>
      <c r="W145" s="4"/>
      <c r="X145" s="4"/>
    </row>
    <row r="146" spans="1:24" customFormat="1">
      <c r="A146" s="178"/>
      <c r="B146" s="31"/>
      <c r="C146" s="74"/>
      <c r="D146" s="74"/>
      <c r="E146" s="74"/>
      <c r="F146" s="33"/>
      <c r="G146" s="33"/>
      <c r="H146" s="33"/>
      <c r="I146" s="33"/>
      <c r="J146" s="33"/>
      <c r="K146" s="33"/>
      <c r="L146" s="33"/>
      <c r="M146" s="74"/>
      <c r="N146" s="74"/>
      <c r="O146" s="74"/>
      <c r="R146" s="165"/>
      <c r="S146" s="4"/>
      <c r="T146" s="4"/>
      <c r="U146" s="4"/>
      <c r="V146" s="4"/>
      <c r="W146" s="4"/>
      <c r="X146" s="4"/>
    </row>
    <row r="147" spans="1:24" customFormat="1">
      <c r="A147" s="178"/>
      <c r="B147" s="31"/>
      <c r="C147" s="74"/>
      <c r="D147" s="74"/>
      <c r="E147" s="74"/>
      <c r="F147" s="33"/>
      <c r="G147" s="33"/>
      <c r="H147" s="33"/>
      <c r="I147" s="33"/>
      <c r="J147" s="33"/>
      <c r="K147" s="33"/>
      <c r="L147" s="33"/>
      <c r="M147" s="74"/>
      <c r="N147" s="74"/>
      <c r="O147" s="74"/>
      <c r="R147" s="165"/>
      <c r="S147" s="4"/>
      <c r="T147" s="4"/>
      <c r="U147" s="4"/>
      <c r="V147" s="4"/>
      <c r="W147" s="4"/>
      <c r="X147" s="4"/>
    </row>
    <row r="148" spans="1:24" customFormat="1">
      <c r="A148" s="178"/>
      <c r="B148" s="31"/>
      <c r="C148" s="74"/>
      <c r="D148" s="74"/>
      <c r="E148" s="74"/>
      <c r="F148" s="33"/>
      <c r="G148" s="33"/>
      <c r="H148" s="33"/>
      <c r="I148" s="33"/>
      <c r="J148" s="33"/>
      <c r="K148" s="33"/>
      <c r="L148" s="33"/>
      <c r="M148" s="74"/>
      <c r="N148" s="74"/>
      <c r="O148" s="74"/>
      <c r="R148" s="165"/>
      <c r="S148" s="4"/>
      <c r="T148" s="4"/>
      <c r="U148" s="4"/>
      <c r="V148" s="4"/>
      <c r="W148" s="4"/>
      <c r="X148" s="4"/>
    </row>
    <row r="149" spans="1:24" customFormat="1">
      <c r="A149" s="178"/>
      <c r="B149" s="31"/>
      <c r="C149" s="74"/>
      <c r="D149" s="74"/>
      <c r="E149" s="74"/>
      <c r="F149" s="33"/>
      <c r="G149" s="33"/>
      <c r="H149" s="33"/>
      <c r="I149" s="33"/>
      <c r="J149" s="33"/>
      <c r="K149" s="33"/>
      <c r="L149" s="33"/>
      <c r="M149" s="74"/>
      <c r="N149" s="74"/>
      <c r="O149" s="74"/>
      <c r="R149" s="165"/>
      <c r="S149" s="4"/>
      <c r="T149" s="4"/>
      <c r="U149" s="4"/>
      <c r="V149" s="4"/>
      <c r="W149" s="4"/>
      <c r="X149" s="4"/>
    </row>
    <row r="150" spans="1:24" customFormat="1">
      <c r="A150" s="178"/>
      <c r="B150" s="31"/>
      <c r="C150" s="74"/>
      <c r="D150" s="74"/>
      <c r="E150" s="74"/>
      <c r="F150" s="33"/>
      <c r="G150" s="33"/>
      <c r="H150" s="33"/>
      <c r="I150" s="33"/>
      <c r="J150" s="33"/>
      <c r="K150" s="33"/>
      <c r="L150" s="33"/>
      <c r="M150" s="74"/>
      <c r="N150" s="74"/>
      <c r="O150" s="74"/>
      <c r="R150" s="165"/>
      <c r="S150" s="4"/>
      <c r="T150" s="4"/>
      <c r="U150" s="4"/>
      <c r="V150" s="4"/>
      <c r="W150" s="4"/>
      <c r="X150" s="4"/>
    </row>
    <row r="151" spans="1:24" customFormat="1">
      <c r="A151" s="178"/>
      <c r="B151" s="31"/>
      <c r="C151" s="74"/>
      <c r="D151" s="74"/>
      <c r="E151" s="74"/>
      <c r="F151" s="33"/>
      <c r="G151" s="33"/>
      <c r="H151" s="33"/>
      <c r="I151" s="33"/>
      <c r="J151" s="33"/>
      <c r="K151" s="33"/>
      <c r="L151" s="33"/>
      <c r="M151" s="74"/>
      <c r="N151" s="74"/>
      <c r="O151" s="74"/>
      <c r="R151" s="165"/>
      <c r="S151" s="4"/>
      <c r="T151" s="4"/>
      <c r="U151" s="4"/>
      <c r="V151" s="4"/>
      <c r="W151" s="4"/>
      <c r="X151" s="4"/>
    </row>
    <row r="152" spans="1:24" customFormat="1">
      <c r="A152" s="178"/>
      <c r="B152" s="31"/>
      <c r="C152" s="74"/>
      <c r="D152" s="74"/>
      <c r="E152" s="74"/>
      <c r="F152" s="33"/>
      <c r="G152" s="33"/>
      <c r="H152" s="33"/>
      <c r="I152" s="33"/>
      <c r="J152" s="33"/>
      <c r="K152" s="33"/>
      <c r="L152" s="33"/>
      <c r="M152" s="74"/>
      <c r="N152" s="74"/>
      <c r="O152" s="74"/>
      <c r="R152" s="165"/>
      <c r="S152" s="4"/>
      <c r="T152" s="4"/>
      <c r="U152" s="4"/>
      <c r="V152" s="4"/>
      <c r="W152" s="4"/>
      <c r="X152" s="4"/>
    </row>
    <row r="153" spans="1:24" customFormat="1">
      <c r="A153" s="178"/>
      <c r="B153" s="31"/>
      <c r="C153" s="74"/>
      <c r="D153" s="74"/>
      <c r="E153" s="74"/>
      <c r="F153" s="33"/>
      <c r="G153" s="33"/>
      <c r="H153" s="33"/>
      <c r="I153" s="33"/>
      <c r="J153" s="33"/>
      <c r="K153" s="33"/>
      <c r="L153" s="33"/>
      <c r="M153" s="74"/>
      <c r="N153" s="74"/>
      <c r="O153" s="74"/>
      <c r="R153" s="165"/>
      <c r="S153" s="4"/>
      <c r="T153" s="4"/>
      <c r="U153" s="4"/>
      <c r="V153" s="4"/>
      <c r="W153" s="4"/>
      <c r="X153" s="4"/>
    </row>
    <row r="154" spans="1:24" customFormat="1">
      <c r="A154" s="178"/>
      <c r="B154" s="31"/>
      <c r="C154" s="74"/>
      <c r="D154" s="74"/>
      <c r="E154" s="74"/>
      <c r="F154" s="33"/>
      <c r="G154" s="33"/>
      <c r="H154" s="33"/>
      <c r="I154" s="33"/>
      <c r="J154" s="33"/>
      <c r="K154" s="33"/>
      <c r="L154" s="33"/>
      <c r="M154" s="74"/>
      <c r="N154" s="74"/>
      <c r="O154" s="74"/>
      <c r="R154" s="165"/>
      <c r="S154" s="4"/>
      <c r="T154" s="4"/>
      <c r="U154" s="4"/>
      <c r="V154" s="4"/>
      <c r="W154" s="4"/>
      <c r="X154" s="4"/>
    </row>
    <row r="155" spans="1:24" customFormat="1">
      <c r="A155" s="178"/>
      <c r="B155" s="31"/>
      <c r="C155" s="74"/>
      <c r="D155" s="74"/>
      <c r="E155" s="74"/>
      <c r="F155" s="33"/>
      <c r="G155" s="33"/>
      <c r="H155" s="33"/>
      <c r="I155" s="33"/>
      <c r="J155" s="33"/>
      <c r="K155" s="33"/>
      <c r="L155" s="33"/>
      <c r="M155" s="74"/>
      <c r="N155" s="74"/>
      <c r="O155" s="74"/>
      <c r="R155" s="165"/>
      <c r="S155" s="4"/>
      <c r="T155" s="4"/>
      <c r="U155" s="4"/>
      <c r="V155" s="4"/>
      <c r="W155" s="4"/>
      <c r="X155" s="4"/>
    </row>
    <row r="156" spans="1:24" customFormat="1">
      <c r="A156" s="178"/>
      <c r="B156" s="31"/>
      <c r="C156" s="74"/>
      <c r="D156" s="74"/>
      <c r="E156" s="74"/>
      <c r="F156" s="33"/>
      <c r="G156" s="33"/>
      <c r="H156" s="33"/>
      <c r="I156" s="33"/>
      <c r="J156" s="33"/>
      <c r="K156" s="33"/>
      <c r="L156" s="33"/>
      <c r="M156" s="74"/>
      <c r="N156" s="74"/>
      <c r="O156" s="74"/>
      <c r="R156" s="165"/>
      <c r="S156" s="4"/>
      <c r="T156" s="4"/>
      <c r="U156" s="4"/>
      <c r="V156" s="4"/>
      <c r="W156" s="4"/>
      <c r="X156" s="4"/>
    </row>
    <row r="157" spans="1:24">
      <c r="P157" s="31"/>
      <c r="Q157" s="31"/>
      <c r="R157" s="165"/>
      <c r="S157" s="25"/>
      <c r="T157" s="25"/>
      <c r="U157" s="25"/>
      <c r="V157" s="25"/>
      <c r="W157" s="25"/>
      <c r="X157" s="25"/>
    </row>
    <row r="158" spans="1:24">
      <c r="P158" s="31"/>
      <c r="Q158" s="31"/>
      <c r="R158" s="165"/>
      <c r="S158" s="25"/>
      <c r="T158" s="25"/>
      <c r="U158" s="25"/>
      <c r="V158" s="25"/>
      <c r="W158" s="25"/>
      <c r="X158" s="25"/>
    </row>
    <row r="159" spans="1:24">
      <c r="P159" s="31"/>
      <c r="Q159" s="31"/>
      <c r="R159" s="165"/>
      <c r="S159" s="25"/>
      <c r="T159" s="25"/>
      <c r="U159" s="25"/>
      <c r="V159" s="25"/>
      <c r="W159" s="25"/>
      <c r="X159" s="25"/>
    </row>
    <row r="160" spans="1:24">
      <c r="P160" s="31"/>
      <c r="Q160" s="31"/>
      <c r="R160" s="165"/>
      <c r="S160" s="25"/>
      <c r="T160" s="25"/>
      <c r="U160" s="25"/>
      <c r="V160" s="25"/>
      <c r="W160" s="25"/>
      <c r="X160" s="25"/>
    </row>
    <row r="161" spans="1:245"/>
    <row r="162" spans="1:245" ht="16.5" customHeight="1">
      <c r="B162" s="118" t="s">
        <v>57</v>
      </c>
    </row>
    <row r="163" spans="1:245" ht="16.5" customHeight="1">
      <c r="B163" s="118" t="s">
        <v>58</v>
      </c>
    </row>
    <row r="164" spans="1:245"/>
    <row r="165" spans="1:245" ht="15">
      <c r="B165" s="70"/>
    </row>
    <row r="166" spans="1:245" s="16" customFormat="1">
      <c r="A166" s="125"/>
      <c r="B166" s="3"/>
      <c r="C166" s="3"/>
      <c r="D166" s="3"/>
      <c r="J166" s="3"/>
      <c r="K166" s="3"/>
      <c r="R166" s="125"/>
    </row>
    <row r="167" spans="1:245" s="16" customFormat="1" ht="14.25">
      <c r="A167" s="125"/>
      <c r="B167" s="303" t="s">
        <v>24</v>
      </c>
      <c r="C167" s="303"/>
      <c r="D167" s="303"/>
      <c r="E167" s="303"/>
      <c r="F167" s="303"/>
      <c r="G167" s="303"/>
      <c r="H167" s="303"/>
      <c r="I167" s="303"/>
      <c r="J167" s="303"/>
      <c r="K167" s="303"/>
      <c r="L167" s="303"/>
      <c r="M167" s="303"/>
      <c r="N167" s="303"/>
      <c r="O167" s="303"/>
      <c r="P167" s="303"/>
      <c r="Q167" s="303"/>
      <c r="R167" s="123"/>
      <c r="S167" s="2"/>
      <c r="T167" s="2"/>
      <c r="U167" s="2"/>
      <c r="V167" s="2"/>
      <c r="W167" s="2"/>
      <c r="X167" s="2"/>
      <c r="Y167" s="2"/>
      <c r="Z167" s="2"/>
      <c r="AA167" s="2"/>
      <c r="AB167" s="2"/>
      <c r="IG167" s="2"/>
      <c r="IH167" s="2"/>
      <c r="II167" s="2"/>
      <c r="IJ167" s="2"/>
      <c r="IK167" s="2"/>
    </row>
    <row r="168" spans="1:245" s="16" customFormat="1" ht="14.25">
      <c r="A168" s="125"/>
      <c r="B168" s="303" t="s">
        <v>22</v>
      </c>
      <c r="C168" s="303"/>
      <c r="D168" s="303"/>
      <c r="E168" s="303"/>
      <c r="F168" s="303"/>
      <c r="G168" s="303"/>
      <c r="H168" s="303"/>
      <c r="I168" s="303"/>
      <c r="J168" s="303"/>
      <c r="K168" s="303"/>
      <c r="L168" s="303"/>
      <c r="M168" s="303"/>
      <c r="N168" s="303"/>
      <c r="O168" s="303"/>
      <c r="P168" s="303"/>
      <c r="Q168" s="303"/>
      <c r="R168" s="123"/>
      <c r="S168" s="2"/>
      <c r="T168" s="2"/>
      <c r="U168" s="2"/>
      <c r="V168" s="2"/>
      <c r="W168" s="2"/>
      <c r="X168" s="2"/>
      <c r="Y168" s="2"/>
      <c r="Z168" s="2"/>
      <c r="AA168" s="2"/>
      <c r="AB168" s="2"/>
      <c r="IG168" s="2"/>
      <c r="IH168" s="2"/>
      <c r="II168" s="2"/>
      <c r="IJ168" s="2"/>
      <c r="IK168" s="2"/>
    </row>
    <row r="169" spans="1:245" s="16" customFormat="1" ht="15.75" customHeight="1">
      <c r="A169" s="125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123"/>
      <c r="S169" s="2"/>
      <c r="T169" s="2"/>
      <c r="U169" s="2"/>
      <c r="V169" s="2"/>
      <c r="W169" s="2"/>
      <c r="X169" s="2"/>
      <c r="Y169" s="2"/>
      <c r="Z169" s="2"/>
      <c r="AA169" s="2"/>
      <c r="AB169" s="2"/>
      <c r="IG169" s="2"/>
      <c r="IH169" s="2"/>
      <c r="II169" s="2"/>
      <c r="IJ169" s="2"/>
      <c r="IK169" s="2"/>
    </row>
    <row r="170" spans="1:245" s="6" customFormat="1" ht="15.75" customHeight="1">
      <c r="A170" s="179"/>
      <c r="B170" s="323" t="s">
        <v>8</v>
      </c>
      <c r="C170" s="323"/>
      <c r="D170" s="323"/>
      <c r="E170" s="323"/>
      <c r="F170" s="323"/>
      <c r="G170" s="323"/>
      <c r="H170" s="323"/>
      <c r="I170" s="323"/>
      <c r="J170" s="323"/>
      <c r="K170" s="323"/>
      <c r="L170" s="323"/>
      <c r="M170" s="323"/>
      <c r="N170" s="323"/>
      <c r="O170" s="323"/>
      <c r="P170" s="323"/>
      <c r="Q170" s="323"/>
      <c r="R170" s="179"/>
    </row>
    <row r="171" spans="1:245" s="16" customFormat="1">
      <c r="A171" s="192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79"/>
      <c r="M171" s="79"/>
      <c r="N171" s="79"/>
      <c r="O171" s="79"/>
      <c r="P171" s="79"/>
      <c r="Q171" s="79"/>
      <c r="R171" s="192"/>
      <c r="S171" s="79"/>
      <c r="T171" s="79"/>
      <c r="U171" s="79"/>
      <c r="V171" s="79"/>
      <c r="W171" s="79"/>
      <c r="X171" s="79"/>
      <c r="Y171" s="79"/>
      <c r="Z171" s="79"/>
      <c r="AA171" s="79"/>
      <c r="AB171" s="79"/>
      <c r="AC171" s="79"/>
      <c r="AD171" s="79"/>
      <c r="AE171" s="79"/>
      <c r="AF171" s="79"/>
      <c r="AG171" s="79"/>
      <c r="AH171" s="79"/>
      <c r="AI171" s="79"/>
      <c r="AJ171" s="79"/>
      <c r="AK171" s="79"/>
      <c r="AL171" s="79"/>
      <c r="AM171" s="79"/>
      <c r="AN171" s="79"/>
      <c r="AO171" s="79"/>
      <c r="AP171" s="79"/>
      <c r="AQ171" s="79"/>
      <c r="AR171" s="79"/>
      <c r="AS171" s="79"/>
      <c r="AT171" s="79"/>
      <c r="AU171" s="79"/>
      <c r="AV171" s="79"/>
      <c r="AW171" s="79"/>
      <c r="AX171" s="79"/>
      <c r="AY171" s="79"/>
      <c r="AZ171" s="79"/>
      <c r="BA171" s="79"/>
      <c r="BB171" s="79"/>
      <c r="BC171" s="79"/>
      <c r="BD171" s="79"/>
      <c r="BE171" s="79"/>
      <c r="BF171" s="79"/>
      <c r="BG171" s="79"/>
      <c r="BH171" s="79"/>
      <c r="BI171" s="79"/>
      <c r="BJ171" s="79"/>
      <c r="BK171" s="79"/>
      <c r="BL171" s="79"/>
      <c r="BM171" s="79"/>
      <c r="BN171" s="79"/>
      <c r="BO171" s="79"/>
      <c r="BP171" s="79"/>
      <c r="BQ171" s="79"/>
      <c r="BR171" s="79"/>
      <c r="BS171" s="79"/>
      <c r="BT171" s="79"/>
      <c r="BU171" s="79"/>
      <c r="BV171" s="79"/>
      <c r="BW171" s="79"/>
      <c r="BX171" s="79"/>
      <c r="BY171" s="79"/>
      <c r="BZ171" s="79"/>
      <c r="CA171" s="79"/>
      <c r="CB171" s="79"/>
      <c r="CC171" s="79"/>
      <c r="CD171" s="79"/>
      <c r="CE171" s="79"/>
      <c r="CF171" s="79"/>
      <c r="CG171" s="79"/>
      <c r="CH171" s="79"/>
      <c r="CI171" s="79"/>
      <c r="CJ171" s="79"/>
      <c r="CK171" s="79"/>
      <c r="CL171" s="79"/>
      <c r="CM171" s="79"/>
      <c r="CN171" s="79"/>
      <c r="CO171" s="79"/>
      <c r="CP171" s="79"/>
      <c r="CQ171" s="79"/>
      <c r="CR171" s="79"/>
      <c r="CS171" s="79"/>
      <c r="CT171" s="79"/>
      <c r="CU171" s="79"/>
      <c r="CV171" s="79"/>
      <c r="CW171" s="79"/>
      <c r="CX171" s="79"/>
      <c r="CY171" s="79"/>
      <c r="CZ171" s="79"/>
      <c r="DA171" s="79"/>
      <c r="DB171" s="79"/>
      <c r="DC171" s="79"/>
      <c r="DD171" s="79"/>
      <c r="DE171" s="79"/>
      <c r="DF171" s="79"/>
      <c r="DG171" s="79"/>
      <c r="DH171" s="79"/>
      <c r="DI171" s="79"/>
      <c r="DJ171" s="79"/>
      <c r="DK171" s="79"/>
      <c r="DL171" s="79"/>
      <c r="DM171" s="79"/>
      <c r="DN171" s="79"/>
      <c r="DO171" s="79"/>
      <c r="DP171" s="79"/>
      <c r="DQ171" s="79"/>
      <c r="DR171" s="79"/>
      <c r="DS171" s="79"/>
      <c r="DT171" s="79"/>
      <c r="DU171" s="79"/>
      <c r="DV171" s="79"/>
      <c r="DW171" s="79"/>
      <c r="DX171" s="79"/>
      <c r="DY171" s="79"/>
      <c r="DZ171" s="79"/>
      <c r="EA171" s="79"/>
      <c r="EB171" s="79"/>
      <c r="EC171" s="79"/>
      <c r="ED171" s="79"/>
      <c r="EE171" s="79"/>
      <c r="EF171" s="79"/>
      <c r="EG171" s="79"/>
      <c r="EH171" s="79"/>
      <c r="EI171" s="79"/>
      <c r="EJ171" s="79"/>
      <c r="EK171" s="79"/>
      <c r="EL171" s="79"/>
      <c r="EM171" s="79"/>
      <c r="EN171" s="79"/>
      <c r="EO171" s="79"/>
      <c r="EP171" s="79"/>
      <c r="EQ171" s="79"/>
      <c r="ER171" s="79"/>
      <c r="ES171" s="79"/>
      <c r="ET171" s="79"/>
      <c r="EU171" s="79"/>
      <c r="EV171" s="79"/>
      <c r="EW171" s="79"/>
      <c r="EX171" s="79"/>
      <c r="EY171" s="79"/>
      <c r="EZ171" s="79"/>
      <c r="FA171" s="79"/>
      <c r="FB171" s="79"/>
      <c r="FC171" s="79"/>
      <c r="FD171" s="79"/>
      <c r="FE171" s="79"/>
      <c r="FF171" s="79"/>
      <c r="FG171" s="79"/>
      <c r="FH171" s="79"/>
      <c r="FI171" s="79"/>
      <c r="FJ171" s="79"/>
      <c r="FK171" s="79"/>
      <c r="FL171" s="79"/>
      <c r="FM171" s="79"/>
      <c r="FN171" s="79"/>
      <c r="FO171" s="79"/>
      <c r="FP171" s="79"/>
      <c r="FQ171" s="79"/>
      <c r="FR171" s="79"/>
      <c r="FS171" s="79"/>
      <c r="FT171" s="79"/>
      <c r="FU171" s="79"/>
      <c r="FV171" s="79"/>
      <c r="FW171" s="79"/>
      <c r="FX171" s="79"/>
      <c r="FY171" s="79"/>
      <c r="FZ171" s="79"/>
      <c r="GA171" s="79"/>
      <c r="GB171" s="79"/>
      <c r="GC171" s="79"/>
      <c r="GD171" s="79"/>
      <c r="GE171" s="79"/>
      <c r="GF171" s="79"/>
      <c r="GG171" s="79"/>
      <c r="GH171" s="79"/>
      <c r="GI171" s="79"/>
      <c r="GJ171" s="79"/>
      <c r="GK171" s="79"/>
      <c r="GL171" s="79"/>
      <c r="GM171" s="79"/>
      <c r="GN171" s="79"/>
      <c r="GO171" s="79"/>
      <c r="GP171" s="79"/>
      <c r="GQ171" s="79"/>
      <c r="GR171" s="79"/>
      <c r="GS171" s="79"/>
      <c r="GT171" s="79"/>
      <c r="GU171" s="79"/>
      <c r="GV171" s="79"/>
      <c r="GW171" s="79"/>
      <c r="GX171" s="79"/>
      <c r="GY171" s="79"/>
      <c r="GZ171" s="79"/>
      <c r="HA171" s="79"/>
      <c r="HB171" s="79"/>
      <c r="HC171" s="79"/>
      <c r="HD171" s="79"/>
      <c r="HE171" s="79"/>
      <c r="HF171" s="79"/>
      <c r="HG171" s="79"/>
      <c r="HH171" s="79"/>
      <c r="HI171" s="79"/>
      <c r="HJ171" s="79"/>
      <c r="HK171" s="79"/>
      <c r="HL171" s="79"/>
      <c r="HM171" s="79"/>
      <c r="HN171" s="79"/>
      <c r="HO171" s="79"/>
      <c r="HP171" s="79"/>
      <c r="HQ171" s="79"/>
      <c r="HR171" s="79"/>
      <c r="HS171" s="79"/>
      <c r="HT171" s="79"/>
      <c r="HU171" s="79"/>
      <c r="HV171" s="79"/>
      <c r="HW171" s="79"/>
      <c r="HX171" s="79"/>
      <c r="HY171" s="79"/>
      <c r="HZ171" s="79"/>
      <c r="IA171" s="79"/>
      <c r="IB171" s="79"/>
      <c r="IC171" s="79"/>
      <c r="ID171" s="79"/>
      <c r="IE171" s="79"/>
      <c r="IF171" s="79"/>
      <c r="IG171" s="79"/>
      <c r="IH171" s="79"/>
      <c r="II171" s="79"/>
      <c r="IJ171" s="79"/>
      <c r="IK171" s="79"/>
    </row>
    <row r="172" spans="1:245" s="16" customFormat="1" ht="16.5" customHeight="1">
      <c r="A172" s="125"/>
      <c r="B172" s="80" t="s">
        <v>25</v>
      </c>
      <c r="C172" s="3"/>
      <c r="D172" s="3"/>
      <c r="J172" s="3"/>
      <c r="K172" s="3"/>
      <c r="R172" s="125"/>
    </row>
    <row r="173" spans="1:245" s="16" customFormat="1" ht="16.5" customHeight="1">
      <c r="A173" s="125"/>
      <c r="B173" s="80" t="s">
        <v>26</v>
      </c>
      <c r="C173" s="3"/>
      <c r="D173" s="3"/>
      <c r="J173" s="3"/>
      <c r="K173" s="3"/>
      <c r="R173" s="125"/>
    </row>
    <row r="174" spans="1:245" s="16" customFormat="1" ht="16.5" customHeight="1">
      <c r="A174" s="125"/>
      <c r="B174" s="80" t="s">
        <v>80</v>
      </c>
      <c r="C174" s="3"/>
      <c r="D174" s="3"/>
      <c r="J174" s="3"/>
      <c r="K174" s="3"/>
      <c r="R174" s="125"/>
    </row>
    <row r="175" spans="1:245" s="16" customFormat="1" ht="16.5" customHeight="1">
      <c r="A175" s="125"/>
      <c r="B175" s="80" t="s">
        <v>81</v>
      </c>
      <c r="C175" s="3"/>
      <c r="D175" s="3"/>
      <c r="J175" s="3"/>
      <c r="K175" s="3"/>
      <c r="R175" s="125"/>
    </row>
    <row r="176" spans="1:245" s="16" customFormat="1" ht="16.5" customHeight="1">
      <c r="A176" s="125"/>
      <c r="B176" s="80" t="s">
        <v>82</v>
      </c>
      <c r="C176" s="3"/>
      <c r="D176" s="3"/>
      <c r="J176" s="3"/>
      <c r="K176" s="3"/>
      <c r="R176" s="125"/>
    </row>
    <row r="177" spans="1:245" s="16" customFormat="1" ht="16.5" customHeight="1">
      <c r="A177" s="125"/>
      <c r="B177" s="80" t="s">
        <v>83</v>
      </c>
      <c r="C177" s="3"/>
      <c r="D177" s="3"/>
      <c r="J177" s="3"/>
      <c r="K177" s="3"/>
      <c r="R177" s="125"/>
    </row>
    <row r="178" spans="1:245" s="16" customFormat="1" ht="16.5" customHeight="1">
      <c r="A178" s="125"/>
      <c r="B178" s="80" t="s">
        <v>84</v>
      </c>
      <c r="C178" s="3"/>
      <c r="D178" s="3"/>
      <c r="J178" s="3"/>
      <c r="K178" s="3"/>
      <c r="R178" s="125"/>
    </row>
    <row r="179" spans="1:245" s="16" customFormat="1" ht="16.5" customHeight="1">
      <c r="A179" s="125"/>
      <c r="B179" s="80" t="s">
        <v>85</v>
      </c>
      <c r="C179" s="3"/>
      <c r="D179" s="3"/>
      <c r="J179" s="3"/>
      <c r="K179" s="3"/>
      <c r="R179" s="125"/>
    </row>
    <row r="180" spans="1:245" s="16" customFormat="1" ht="24" customHeight="1">
      <c r="A180" s="125"/>
      <c r="B180" s="77" t="s">
        <v>11</v>
      </c>
      <c r="C180" s="3"/>
      <c r="D180" s="3"/>
      <c r="J180" s="3"/>
      <c r="K180" s="3"/>
      <c r="R180" s="125"/>
    </row>
    <row r="181" spans="1:245" s="16" customFormat="1" ht="16.5" customHeight="1">
      <c r="A181" s="192"/>
      <c r="B181" s="59" t="s">
        <v>27</v>
      </c>
      <c r="C181" s="31"/>
      <c r="D181" s="31"/>
      <c r="E181" s="79"/>
      <c r="F181" s="79"/>
      <c r="G181" s="79"/>
      <c r="H181" s="79"/>
      <c r="I181" s="79"/>
      <c r="J181" s="31"/>
      <c r="K181" s="31"/>
      <c r="L181" s="79"/>
      <c r="M181" s="79"/>
      <c r="N181" s="79"/>
      <c r="O181" s="79"/>
      <c r="P181" s="79"/>
      <c r="Q181" s="79"/>
      <c r="R181" s="192"/>
      <c r="S181" s="79"/>
      <c r="T181" s="79"/>
      <c r="U181" s="79"/>
      <c r="V181" s="79"/>
      <c r="W181" s="79"/>
      <c r="X181" s="79"/>
      <c r="Y181" s="79"/>
      <c r="Z181" s="79"/>
      <c r="AA181" s="79"/>
      <c r="AB181" s="79"/>
      <c r="AC181" s="79"/>
      <c r="AD181" s="79"/>
      <c r="AE181" s="79"/>
      <c r="AF181" s="79"/>
      <c r="AG181" s="79"/>
      <c r="AH181" s="79"/>
      <c r="AI181" s="79"/>
      <c r="AJ181" s="79"/>
      <c r="AK181" s="79"/>
      <c r="AL181" s="79"/>
      <c r="AM181" s="79"/>
      <c r="AN181" s="79"/>
      <c r="AO181" s="79"/>
      <c r="AP181" s="79"/>
      <c r="AQ181" s="79"/>
      <c r="AR181" s="79"/>
      <c r="AS181" s="79"/>
      <c r="AT181" s="79"/>
      <c r="AU181" s="79"/>
      <c r="AV181" s="79"/>
      <c r="AW181" s="79"/>
      <c r="AX181" s="79"/>
      <c r="AY181" s="79"/>
      <c r="AZ181" s="79"/>
      <c r="BA181" s="79"/>
      <c r="BB181" s="79"/>
      <c r="BC181" s="79"/>
      <c r="BD181" s="79"/>
      <c r="BE181" s="79"/>
      <c r="BF181" s="79"/>
      <c r="BG181" s="79"/>
      <c r="BH181" s="79"/>
      <c r="BI181" s="79"/>
      <c r="BJ181" s="79"/>
      <c r="BK181" s="79"/>
      <c r="BL181" s="79"/>
      <c r="BM181" s="79"/>
      <c r="BN181" s="79"/>
      <c r="BO181" s="79"/>
      <c r="BP181" s="79"/>
      <c r="BQ181" s="79"/>
      <c r="BR181" s="79"/>
      <c r="BS181" s="79"/>
      <c r="BT181" s="79"/>
      <c r="BU181" s="79"/>
      <c r="BV181" s="79"/>
      <c r="BW181" s="79"/>
      <c r="BX181" s="79"/>
      <c r="BY181" s="79"/>
      <c r="BZ181" s="79"/>
      <c r="CA181" s="79"/>
      <c r="CB181" s="79"/>
      <c r="CC181" s="79"/>
      <c r="CD181" s="79"/>
      <c r="CE181" s="79"/>
      <c r="CF181" s="79"/>
      <c r="CG181" s="79"/>
      <c r="CH181" s="79"/>
      <c r="CI181" s="79"/>
      <c r="CJ181" s="79"/>
      <c r="CK181" s="79"/>
      <c r="CL181" s="79"/>
      <c r="CM181" s="79"/>
      <c r="CN181" s="79"/>
      <c r="CO181" s="79"/>
      <c r="CP181" s="79"/>
      <c r="CQ181" s="79"/>
      <c r="CR181" s="79"/>
      <c r="CS181" s="79"/>
      <c r="CT181" s="79"/>
      <c r="CU181" s="79"/>
      <c r="CV181" s="79"/>
      <c r="CW181" s="79"/>
      <c r="CX181" s="79"/>
      <c r="CY181" s="79"/>
      <c r="CZ181" s="79"/>
      <c r="DA181" s="79"/>
      <c r="DB181" s="79"/>
      <c r="DC181" s="79"/>
      <c r="DD181" s="79"/>
      <c r="DE181" s="79"/>
      <c r="DF181" s="79"/>
      <c r="DG181" s="79"/>
      <c r="DH181" s="79"/>
      <c r="DI181" s="79"/>
      <c r="DJ181" s="79"/>
      <c r="DK181" s="79"/>
      <c r="DL181" s="79"/>
      <c r="DM181" s="79"/>
      <c r="DN181" s="79"/>
      <c r="DO181" s="79"/>
      <c r="DP181" s="79"/>
      <c r="DQ181" s="79"/>
      <c r="DR181" s="79"/>
      <c r="DS181" s="79"/>
      <c r="DT181" s="79"/>
      <c r="DU181" s="79"/>
      <c r="DV181" s="79"/>
      <c r="DW181" s="79"/>
      <c r="DX181" s="79"/>
      <c r="DY181" s="79"/>
      <c r="DZ181" s="79"/>
      <c r="EA181" s="79"/>
      <c r="EB181" s="79"/>
      <c r="EC181" s="79"/>
      <c r="ED181" s="79"/>
      <c r="EE181" s="79"/>
      <c r="EF181" s="79"/>
      <c r="EG181" s="79"/>
      <c r="EH181" s="79"/>
      <c r="EI181" s="79"/>
      <c r="EJ181" s="79"/>
      <c r="EK181" s="79"/>
      <c r="EL181" s="79"/>
      <c r="EM181" s="79"/>
      <c r="EN181" s="79"/>
      <c r="EO181" s="79"/>
      <c r="EP181" s="79"/>
      <c r="EQ181" s="79"/>
      <c r="ER181" s="79"/>
      <c r="ES181" s="79"/>
      <c r="ET181" s="79"/>
      <c r="EU181" s="79"/>
      <c r="EV181" s="79"/>
      <c r="EW181" s="79"/>
      <c r="EX181" s="79"/>
      <c r="EY181" s="79"/>
      <c r="EZ181" s="79"/>
      <c r="FA181" s="79"/>
      <c r="FB181" s="79"/>
      <c r="FC181" s="79"/>
      <c r="FD181" s="79"/>
      <c r="FE181" s="79"/>
      <c r="FF181" s="79"/>
      <c r="FG181" s="79"/>
      <c r="FH181" s="79"/>
      <c r="FI181" s="79"/>
      <c r="FJ181" s="79"/>
      <c r="FK181" s="79"/>
      <c r="FL181" s="79"/>
      <c r="FM181" s="79"/>
      <c r="FN181" s="79"/>
      <c r="FO181" s="79"/>
      <c r="FP181" s="79"/>
      <c r="FQ181" s="79"/>
      <c r="FR181" s="79"/>
      <c r="FS181" s="79"/>
      <c r="FT181" s="79"/>
      <c r="FU181" s="79"/>
      <c r="FV181" s="79"/>
      <c r="FW181" s="79"/>
      <c r="FX181" s="79"/>
      <c r="FY181" s="79"/>
      <c r="FZ181" s="79"/>
      <c r="GA181" s="79"/>
      <c r="GB181" s="79"/>
      <c r="GC181" s="79"/>
      <c r="GD181" s="79"/>
      <c r="GE181" s="79"/>
      <c r="GF181" s="79"/>
      <c r="GG181" s="79"/>
      <c r="GH181" s="79"/>
      <c r="GI181" s="79"/>
      <c r="GJ181" s="79"/>
      <c r="GK181" s="79"/>
      <c r="GL181" s="79"/>
      <c r="GM181" s="79"/>
      <c r="GN181" s="79"/>
      <c r="GO181" s="79"/>
      <c r="GP181" s="79"/>
      <c r="GQ181" s="79"/>
      <c r="GR181" s="79"/>
      <c r="GS181" s="79"/>
      <c r="GT181" s="79"/>
      <c r="GU181" s="79"/>
      <c r="GV181" s="79"/>
      <c r="GW181" s="79"/>
      <c r="GX181" s="79"/>
      <c r="GY181" s="79"/>
      <c r="GZ181" s="79"/>
      <c r="HA181" s="79"/>
      <c r="HB181" s="79"/>
      <c r="HC181" s="79"/>
      <c r="HD181" s="79"/>
      <c r="HE181" s="79"/>
      <c r="HF181" s="79"/>
      <c r="HG181" s="79"/>
      <c r="HH181" s="79"/>
      <c r="HI181" s="79"/>
      <c r="HJ181" s="79"/>
      <c r="HK181" s="79"/>
      <c r="HL181" s="79"/>
      <c r="HM181" s="79"/>
      <c r="HN181" s="79"/>
      <c r="HO181" s="79"/>
      <c r="HP181" s="79"/>
      <c r="HQ181" s="79"/>
      <c r="HR181" s="79"/>
      <c r="HS181" s="79"/>
      <c r="HT181" s="79"/>
      <c r="HU181" s="79"/>
      <c r="HV181" s="79"/>
      <c r="HW181" s="79"/>
      <c r="HX181" s="79"/>
      <c r="HY181" s="79"/>
      <c r="HZ181" s="79"/>
      <c r="IA181" s="79"/>
      <c r="IB181" s="79"/>
      <c r="IC181" s="79"/>
      <c r="ID181" s="79"/>
      <c r="IE181" s="79"/>
      <c r="IF181" s="79"/>
      <c r="IG181" s="79"/>
      <c r="IH181" s="79"/>
      <c r="II181" s="79"/>
      <c r="IJ181" s="79"/>
      <c r="IK181" s="79"/>
    </row>
    <row r="182" spans="1:245" s="16" customFormat="1" ht="16.5" customHeight="1">
      <c r="A182" s="192"/>
      <c r="B182" s="80" t="s">
        <v>28</v>
      </c>
      <c r="C182" s="31"/>
      <c r="D182" s="31"/>
      <c r="E182" s="79"/>
      <c r="F182" s="79"/>
      <c r="G182" s="79"/>
      <c r="H182" s="79"/>
      <c r="I182" s="79"/>
      <c r="J182" s="31"/>
      <c r="K182" s="31"/>
      <c r="L182" s="79"/>
      <c r="M182" s="79"/>
      <c r="N182" s="79"/>
      <c r="O182" s="79"/>
      <c r="P182" s="79"/>
      <c r="Q182" s="79"/>
      <c r="R182" s="192"/>
      <c r="S182" s="79"/>
      <c r="T182" s="79"/>
      <c r="U182" s="79"/>
      <c r="V182" s="79"/>
      <c r="W182" s="79"/>
      <c r="X182" s="79"/>
      <c r="Y182" s="79"/>
      <c r="Z182" s="79"/>
      <c r="AA182" s="79"/>
      <c r="AB182" s="79"/>
      <c r="AC182" s="79"/>
      <c r="AD182" s="79"/>
      <c r="AE182" s="79"/>
      <c r="AF182" s="79"/>
      <c r="AG182" s="79"/>
      <c r="AH182" s="79"/>
      <c r="AI182" s="79"/>
      <c r="AJ182" s="79"/>
      <c r="AK182" s="79"/>
      <c r="AL182" s="79"/>
      <c r="AM182" s="79"/>
      <c r="AN182" s="79"/>
      <c r="AO182" s="79"/>
      <c r="AP182" s="79"/>
      <c r="AQ182" s="79"/>
      <c r="AR182" s="79"/>
      <c r="AS182" s="79"/>
      <c r="AT182" s="79"/>
      <c r="AU182" s="79"/>
      <c r="AV182" s="79"/>
      <c r="AW182" s="79"/>
      <c r="AX182" s="79"/>
      <c r="AY182" s="79"/>
      <c r="AZ182" s="79"/>
      <c r="BA182" s="79"/>
      <c r="BB182" s="79"/>
      <c r="BC182" s="79"/>
      <c r="BD182" s="79"/>
      <c r="BE182" s="79"/>
      <c r="BF182" s="79"/>
      <c r="BG182" s="79"/>
      <c r="BH182" s="79"/>
      <c r="BI182" s="79"/>
      <c r="BJ182" s="79"/>
      <c r="BK182" s="79"/>
      <c r="BL182" s="79"/>
      <c r="BM182" s="79"/>
      <c r="BN182" s="79"/>
      <c r="BO182" s="79"/>
      <c r="BP182" s="79"/>
      <c r="BQ182" s="79"/>
      <c r="BR182" s="79"/>
      <c r="BS182" s="79"/>
      <c r="BT182" s="79"/>
      <c r="BU182" s="79"/>
      <c r="BV182" s="79"/>
      <c r="BW182" s="79"/>
      <c r="BX182" s="79"/>
      <c r="BY182" s="79"/>
      <c r="BZ182" s="79"/>
      <c r="CA182" s="79"/>
      <c r="CB182" s="79"/>
      <c r="CC182" s="79"/>
      <c r="CD182" s="79"/>
      <c r="CE182" s="79"/>
      <c r="CF182" s="79"/>
      <c r="CG182" s="79"/>
      <c r="CH182" s="79"/>
      <c r="CI182" s="79"/>
      <c r="CJ182" s="79"/>
      <c r="CK182" s="79"/>
      <c r="CL182" s="79"/>
      <c r="CM182" s="79"/>
      <c r="CN182" s="79"/>
      <c r="CO182" s="79"/>
      <c r="CP182" s="79"/>
      <c r="CQ182" s="79"/>
      <c r="CR182" s="79"/>
      <c r="CS182" s="79"/>
      <c r="CT182" s="79"/>
      <c r="CU182" s="79"/>
      <c r="CV182" s="79"/>
      <c r="CW182" s="79"/>
      <c r="CX182" s="79"/>
      <c r="CY182" s="79"/>
      <c r="CZ182" s="79"/>
      <c r="DA182" s="79"/>
      <c r="DB182" s="79"/>
      <c r="DC182" s="79"/>
      <c r="DD182" s="79"/>
      <c r="DE182" s="79"/>
      <c r="DF182" s="79"/>
      <c r="DG182" s="79"/>
      <c r="DH182" s="79"/>
      <c r="DI182" s="79"/>
      <c r="DJ182" s="79"/>
      <c r="DK182" s="79"/>
      <c r="DL182" s="79"/>
      <c r="DM182" s="79"/>
      <c r="DN182" s="79"/>
      <c r="DO182" s="79"/>
      <c r="DP182" s="79"/>
      <c r="DQ182" s="79"/>
      <c r="DR182" s="79"/>
      <c r="DS182" s="79"/>
      <c r="DT182" s="79"/>
      <c r="DU182" s="79"/>
      <c r="DV182" s="79"/>
      <c r="DW182" s="79"/>
      <c r="DX182" s="79"/>
      <c r="DY182" s="79"/>
      <c r="DZ182" s="79"/>
      <c r="EA182" s="79"/>
      <c r="EB182" s="79"/>
      <c r="EC182" s="79"/>
      <c r="ED182" s="79"/>
      <c r="EE182" s="79"/>
      <c r="EF182" s="79"/>
      <c r="EG182" s="79"/>
      <c r="EH182" s="79"/>
      <c r="EI182" s="79"/>
      <c r="EJ182" s="79"/>
      <c r="EK182" s="79"/>
      <c r="EL182" s="79"/>
      <c r="EM182" s="79"/>
      <c r="EN182" s="79"/>
      <c r="EO182" s="79"/>
      <c r="EP182" s="79"/>
      <c r="EQ182" s="79"/>
      <c r="ER182" s="79"/>
      <c r="ES182" s="79"/>
      <c r="ET182" s="79"/>
      <c r="EU182" s="79"/>
      <c r="EV182" s="79"/>
      <c r="EW182" s="79"/>
      <c r="EX182" s="79"/>
      <c r="EY182" s="79"/>
      <c r="EZ182" s="79"/>
      <c r="FA182" s="79"/>
      <c r="FB182" s="79"/>
      <c r="FC182" s="79"/>
      <c r="FD182" s="79"/>
      <c r="FE182" s="79"/>
      <c r="FF182" s="79"/>
      <c r="FG182" s="79"/>
      <c r="FH182" s="79"/>
      <c r="FI182" s="79"/>
      <c r="FJ182" s="79"/>
      <c r="FK182" s="79"/>
      <c r="FL182" s="79"/>
      <c r="FM182" s="79"/>
      <c r="FN182" s="79"/>
      <c r="FO182" s="79"/>
      <c r="FP182" s="79"/>
      <c r="FQ182" s="79"/>
      <c r="FR182" s="79"/>
      <c r="FS182" s="79"/>
      <c r="FT182" s="79"/>
      <c r="FU182" s="79"/>
      <c r="FV182" s="79"/>
      <c r="FW182" s="79"/>
      <c r="FX182" s="79"/>
      <c r="FY182" s="79"/>
      <c r="FZ182" s="79"/>
      <c r="GA182" s="79"/>
      <c r="GB182" s="79"/>
      <c r="GC182" s="79"/>
      <c r="GD182" s="79"/>
      <c r="GE182" s="79"/>
      <c r="GF182" s="79"/>
      <c r="GG182" s="79"/>
      <c r="GH182" s="79"/>
      <c r="GI182" s="79"/>
      <c r="GJ182" s="79"/>
      <c r="GK182" s="79"/>
      <c r="GL182" s="79"/>
      <c r="GM182" s="79"/>
      <c r="GN182" s="79"/>
      <c r="GO182" s="79"/>
      <c r="GP182" s="79"/>
      <c r="GQ182" s="79"/>
      <c r="GR182" s="79"/>
      <c r="GS182" s="79"/>
      <c r="GT182" s="79"/>
      <c r="GU182" s="79"/>
      <c r="GV182" s="79"/>
      <c r="GW182" s="79"/>
      <c r="GX182" s="79"/>
      <c r="GY182" s="79"/>
      <c r="GZ182" s="79"/>
      <c r="HA182" s="79"/>
      <c r="HB182" s="79"/>
      <c r="HC182" s="79"/>
      <c r="HD182" s="79"/>
      <c r="HE182" s="79"/>
      <c r="HF182" s="79"/>
      <c r="HG182" s="79"/>
      <c r="HH182" s="79"/>
      <c r="HI182" s="79"/>
      <c r="HJ182" s="79"/>
      <c r="HK182" s="79"/>
      <c r="HL182" s="79"/>
      <c r="HM182" s="79"/>
      <c r="HN182" s="79"/>
      <c r="HO182" s="79"/>
      <c r="HP182" s="79"/>
      <c r="HQ182" s="79"/>
      <c r="HR182" s="79"/>
      <c r="HS182" s="79"/>
      <c r="HT182" s="79"/>
      <c r="HU182" s="79"/>
      <c r="HV182" s="79"/>
      <c r="HW182" s="79"/>
      <c r="HX182" s="79"/>
      <c r="HY182" s="79"/>
      <c r="HZ182" s="79"/>
      <c r="IA182" s="79"/>
      <c r="IB182" s="79"/>
      <c r="IC182" s="79"/>
      <c r="ID182" s="79"/>
      <c r="IE182" s="79"/>
      <c r="IF182" s="79"/>
      <c r="IG182" s="79"/>
      <c r="IH182" s="79"/>
      <c r="II182" s="79"/>
      <c r="IJ182" s="79"/>
      <c r="IK182" s="79"/>
    </row>
    <row r="183" spans="1:245" s="16" customFormat="1" ht="16.5" customHeight="1">
      <c r="A183" s="192"/>
      <c r="B183" s="59" t="s">
        <v>29</v>
      </c>
      <c r="C183" s="31"/>
      <c r="D183" s="31"/>
      <c r="E183" s="79"/>
      <c r="F183" s="79"/>
      <c r="G183" s="79"/>
      <c r="H183" s="79"/>
      <c r="I183" s="79"/>
      <c r="J183" s="31"/>
      <c r="K183" s="31"/>
      <c r="L183" s="79"/>
      <c r="M183" s="79"/>
      <c r="N183" s="79"/>
      <c r="O183" s="79"/>
      <c r="P183" s="79"/>
      <c r="Q183" s="79"/>
      <c r="R183" s="192"/>
      <c r="S183" s="79"/>
      <c r="T183" s="79"/>
      <c r="U183" s="79"/>
      <c r="V183" s="79"/>
      <c r="W183" s="79"/>
      <c r="X183" s="79"/>
      <c r="Y183" s="79"/>
      <c r="Z183" s="79"/>
      <c r="AA183" s="79"/>
      <c r="AB183" s="79"/>
      <c r="AC183" s="79"/>
      <c r="AD183" s="79"/>
      <c r="AE183" s="79"/>
      <c r="AF183" s="79"/>
      <c r="AG183" s="79"/>
      <c r="AH183" s="79"/>
      <c r="AI183" s="79"/>
      <c r="AJ183" s="79"/>
      <c r="AK183" s="79"/>
      <c r="AL183" s="79"/>
      <c r="AM183" s="79"/>
      <c r="AN183" s="79"/>
      <c r="AO183" s="79"/>
      <c r="AP183" s="79"/>
      <c r="AQ183" s="79"/>
      <c r="AR183" s="79"/>
      <c r="AS183" s="79"/>
      <c r="AT183" s="79"/>
      <c r="AU183" s="79"/>
      <c r="AV183" s="79"/>
      <c r="AW183" s="79"/>
      <c r="AX183" s="79"/>
      <c r="AY183" s="79"/>
      <c r="AZ183" s="79"/>
      <c r="BA183" s="79"/>
      <c r="BB183" s="79"/>
      <c r="BC183" s="79"/>
      <c r="BD183" s="79"/>
      <c r="BE183" s="79"/>
      <c r="BF183" s="79"/>
      <c r="BG183" s="79"/>
      <c r="BH183" s="79"/>
      <c r="BI183" s="79"/>
      <c r="BJ183" s="79"/>
      <c r="BK183" s="79"/>
      <c r="BL183" s="79"/>
      <c r="BM183" s="79"/>
      <c r="BN183" s="79"/>
      <c r="BO183" s="79"/>
      <c r="BP183" s="79"/>
      <c r="BQ183" s="79"/>
      <c r="BR183" s="79"/>
      <c r="BS183" s="79"/>
      <c r="BT183" s="79"/>
      <c r="BU183" s="79"/>
      <c r="BV183" s="79"/>
      <c r="BW183" s="79"/>
      <c r="BX183" s="79"/>
      <c r="BY183" s="79"/>
      <c r="BZ183" s="79"/>
      <c r="CA183" s="79"/>
      <c r="CB183" s="79"/>
      <c r="CC183" s="79"/>
      <c r="CD183" s="79"/>
      <c r="CE183" s="79"/>
      <c r="CF183" s="79"/>
      <c r="CG183" s="79"/>
      <c r="CH183" s="79"/>
      <c r="CI183" s="79"/>
      <c r="CJ183" s="79"/>
      <c r="CK183" s="79"/>
      <c r="CL183" s="79"/>
      <c r="CM183" s="79"/>
      <c r="CN183" s="79"/>
      <c r="CO183" s="79"/>
      <c r="CP183" s="79"/>
      <c r="CQ183" s="79"/>
      <c r="CR183" s="79"/>
      <c r="CS183" s="79"/>
      <c r="CT183" s="79"/>
      <c r="CU183" s="79"/>
      <c r="CV183" s="79"/>
      <c r="CW183" s="79"/>
      <c r="CX183" s="79"/>
      <c r="CY183" s="79"/>
      <c r="CZ183" s="79"/>
      <c r="DA183" s="79"/>
      <c r="DB183" s="79"/>
      <c r="DC183" s="79"/>
      <c r="DD183" s="79"/>
      <c r="DE183" s="79"/>
      <c r="DF183" s="79"/>
      <c r="DG183" s="79"/>
      <c r="DH183" s="79"/>
      <c r="DI183" s="79"/>
      <c r="DJ183" s="79"/>
      <c r="DK183" s="79"/>
      <c r="DL183" s="79"/>
      <c r="DM183" s="79"/>
      <c r="DN183" s="79"/>
      <c r="DO183" s="79"/>
      <c r="DP183" s="79"/>
      <c r="DQ183" s="79"/>
      <c r="DR183" s="79"/>
      <c r="DS183" s="79"/>
      <c r="DT183" s="79"/>
      <c r="DU183" s="79"/>
      <c r="DV183" s="79"/>
      <c r="DW183" s="79"/>
      <c r="DX183" s="79"/>
      <c r="DY183" s="79"/>
      <c r="DZ183" s="79"/>
      <c r="EA183" s="79"/>
      <c r="EB183" s="79"/>
      <c r="EC183" s="79"/>
      <c r="ED183" s="79"/>
      <c r="EE183" s="79"/>
      <c r="EF183" s="79"/>
      <c r="EG183" s="79"/>
      <c r="EH183" s="79"/>
      <c r="EI183" s="79"/>
      <c r="EJ183" s="79"/>
      <c r="EK183" s="79"/>
      <c r="EL183" s="79"/>
      <c r="EM183" s="79"/>
      <c r="EN183" s="79"/>
      <c r="EO183" s="79"/>
      <c r="EP183" s="79"/>
      <c r="EQ183" s="79"/>
      <c r="ER183" s="79"/>
      <c r="ES183" s="79"/>
      <c r="ET183" s="79"/>
      <c r="EU183" s="79"/>
      <c r="EV183" s="79"/>
      <c r="EW183" s="79"/>
      <c r="EX183" s="79"/>
      <c r="EY183" s="79"/>
      <c r="EZ183" s="79"/>
      <c r="FA183" s="79"/>
      <c r="FB183" s="79"/>
      <c r="FC183" s="79"/>
      <c r="FD183" s="79"/>
      <c r="FE183" s="79"/>
      <c r="FF183" s="79"/>
      <c r="FG183" s="79"/>
      <c r="FH183" s="79"/>
      <c r="FI183" s="79"/>
      <c r="FJ183" s="79"/>
      <c r="FK183" s="79"/>
      <c r="FL183" s="79"/>
      <c r="FM183" s="79"/>
      <c r="FN183" s="79"/>
      <c r="FO183" s="79"/>
      <c r="FP183" s="79"/>
      <c r="FQ183" s="79"/>
      <c r="FR183" s="79"/>
      <c r="FS183" s="79"/>
      <c r="FT183" s="79"/>
      <c r="FU183" s="79"/>
      <c r="FV183" s="79"/>
      <c r="FW183" s="79"/>
      <c r="FX183" s="79"/>
      <c r="FY183" s="79"/>
      <c r="FZ183" s="79"/>
      <c r="GA183" s="79"/>
      <c r="GB183" s="79"/>
      <c r="GC183" s="79"/>
      <c r="GD183" s="79"/>
      <c r="GE183" s="79"/>
      <c r="GF183" s="79"/>
      <c r="GG183" s="79"/>
      <c r="GH183" s="79"/>
      <c r="GI183" s="79"/>
      <c r="GJ183" s="79"/>
      <c r="GK183" s="79"/>
      <c r="GL183" s="79"/>
      <c r="GM183" s="79"/>
      <c r="GN183" s="79"/>
      <c r="GO183" s="79"/>
      <c r="GP183" s="79"/>
      <c r="GQ183" s="79"/>
      <c r="GR183" s="79"/>
      <c r="GS183" s="79"/>
      <c r="GT183" s="79"/>
      <c r="GU183" s="79"/>
      <c r="GV183" s="79"/>
      <c r="GW183" s="79"/>
      <c r="GX183" s="79"/>
      <c r="GY183" s="79"/>
      <c r="GZ183" s="79"/>
      <c r="HA183" s="79"/>
      <c r="HB183" s="79"/>
      <c r="HC183" s="79"/>
      <c r="HD183" s="79"/>
      <c r="HE183" s="79"/>
      <c r="HF183" s="79"/>
      <c r="HG183" s="79"/>
      <c r="HH183" s="79"/>
      <c r="HI183" s="79"/>
      <c r="HJ183" s="79"/>
      <c r="HK183" s="79"/>
      <c r="HL183" s="79"/>
      <c r="HM183" s="79"/>
      <c r="HN183" s="79"/>
      <c r="HO183" s="79"/>
      <c r="HP183" s="79"/>
      <c r="HQ183" s="79"/>
      <c r="HR183" s="79"/>
      <c r="HS183" s="79"/>
      <c r="HT183" s="79"/>
      <c r="HU183" s="79"/>
      <c r="HV183" s="79"/>
      <c r="HW183" s="79"/>
      <c r="HX183" s="79"/>
      <c r="HY183" s="79"/>
      <c r="HZ183" s="79"/>
      <c r="IA183" s="79"/>
      <c r="IB183" s="79"/>
      <c r="IC183" s="79"/>
      <c r="ID183" s="79"/>
      <c r="IE183" s="79"/>
      <c r="IF183" s="79"/>
      <c r="IG183" s="79"/>
      <c r="IH183" s="79"/>
      <c r="II183" s="79"/>
      <c r="IJ183" s="79"/>
      <c r="IK183" s="79"/>
    </row>
    <row r="184" spans="1:245" s="16" customFormat="1" ht="16.5" customHeight="1">
      <c r="A184" s="192"/>
      <c r="B184" s="59" t="s">
        <v>30</v>
      </c>
      <c r="C184" s="31"/>
      <c r="D184" s="31"/>
      <c r="E184" s="79"/>
      <c r="F184" s="79"/>
      <c r="G184" s="79"/>
      <c r="H184" s="79"/>
      <c r="I184" s="79"/>
      <c r="J184" s="31"/>
      <c r="K184" s="31"/>
      <c r="L184" s="79"/>
      <c r="M184" s="79"/>
      <c r="N184" s="79"/>
      <c r="O184" s="79"/>
      <c r="P184" s="79"/>
      <c r="Q184" s="79"/>
      <c r="R184" s="192"/>
      <c r="S184" s="79"/>
      <c r="T184" s="79"/>
      <c r="U184" s="79"/>
      <c r="V184" s="79"/>
      <c r="W184" s="79"/>
      <c r="X184" s="79"/>
      <c r="Y184" s="79"/>
      <c r="Z184" s="79"/>
      <c r="AA184" s="79"/>
      <c r="AB184" s="79"/>
      <c r="AC184" s="79"/>
      <c r="AD184" s="79"/>
      <c r="AE184" s="79"/>
      <c r="AF184" s="79"/>
      <c r="AG184" s="79"/>
      <c r="AH184" s="79"/>
      <c r="AI184" s="79"/>
      <c r="AJ184" s="79"/>
      <c r="AK184" s="79"/>
      <c r="AL184" s="79"/>
      <c r="AM184" s="79"/>
      <c r="AN184" s="79"/>
      <c r="AO184" s="79"/>
      <c r="AP184" s="79"/>
      <c r="AQ184" s="79"/>
      <c r="AR184" s="79"/>
      <c r="AS184" s="79"/>
      <c r="AT184" s="79"/>
      <c r="AU184" s="79"/>
      <c r="AV184" s="79"/>
      <c r="AW184" s="79"/>
      <c r="AX184" s="79"/>
      <c r="AY184" s="79"/>
      <c r="AZ184" s="79"/>
      <c r="BA184" s="79"/>
      <c r="BB184" s="79"/>
      <c r="BC184" s="79"/>
      <c r="BD184" s="79"/>
      <c r="BE184" s="79"/>
      <c r="BF184" s="79"/>
      <c r="BG184" s="79"/>
      <c r="BH184" s="79"/>
      <c r="BI184" s="79"/>
      <c r="BJ184" s="79"/>
      <c r="BK184" s="79"/>
      <c r="BL184" s="79"/>
      <c r="BM184" s="79"/>
      <c r="BN184" s="79"/>
      <c r="BO184" s="79"/>
      <c r="BP184" s="79"/>
      <c r="BQ184" s="79"/>
      <c r="BR184" s="79"/>
      <c r="BS184" s="79"/>
      <c r="BT184" s="79"/>
      <c r="BU184" s="79"/>
      <c r="BV184" s="79"/>
      <c r="BW184" s="79"/>
      <c r="BX184" s="79"/>
      <c r="BY184" s="79"/>
      <c r="BZ184" s="79"/>
      <c r="CA184" s="79"/>
      <c r="CB184" s="79"/>
      <c r="CC184" s="79"/>
      <c r="CD184" s="79"/>
      <c r="CE184" s="79"/>
      <c r="CF184" s="79"/>
      <c r="CG184" s="79"/>
      <c r="CH184" s="79"/>
      <c r="CI184" s="79"/>
      <c r="CJ184" s="79"/>
      <c r="CK184" s="79"/>
      <c r="CL184" s="79"/>
      <c r="CM184" s="79"/>
      <c r="CN184" s="79"/>
      <c r="CO184" s="79"/>
      <c r="CP184" s="79"/>
      <c r="CQ184" s="79"/>
      <c r="CR184" s="79"/>
      <c r="CS184" s="79"/>
      <c r="CT184" s="79"/>
      <c r="CU184" s="79"/>
      <c r="CV184" s="79"/>
      <c r="CW184" s="79"/>
      <c r="CX184" s="79"/>
      <c r="CY184" s="79"/>
      <c r="CZ184" s="79"/>
      <c r="DA184" s="79"/>
      <c r="DB184" s="79"/>
      <c r="DC184" s="79"/>
      <c r="DD184" s="79"/>
      <c r="DE184" s="79"/>
      <c r="DF184" s="79"/>
      <c r="DG184" s="79"/>
      <c r="DH184" s="79"/>
      <c r="DI184" s="79"/>
      <c r="DJ184" s="79"/>
      <c r="DK184" s="79"/>
      <c r="DL184" s="79"/>
      <c r="DM184" s="79"/>
      <c r="DN184" s="79"/>
      <c r="DO184" s="79"/>
      <c r="DP184" s="79"/>
      <c r="DQ184" s="79"/>
      <c r="DR184" s="79"/>
      <c r="DS184" s="79"/>
      <c r="DT184" s="79"/>
      <c r="DU184" s="79"/>
      <c r="DV184" s="79"/>
      <c r="DW184" s="79"/>
      <c r="DX184" s="79"/>
      <c r="DY184" s="79"/>
      <c r="DZ184" s="79"/>
      <c r="EA184" s="79"/>
      <c r="EB184" s="79"/>
      <c r="EC184" s="79"/>
      <c r="ED184" s="79"/>
      <c r="EE184" s="79"/>
      <c r="EF184" s="79"/>
      <c r="EG184" s="79"/>
      <c r="EH184" s="79"/>
      <c r="EI184" s="79"/>
      <c r="EJ184" s="79"/>
      <c r="EK184" s="79"/>
      <c r="EL184" s="79"/>
      <c r="EM184" s="79"/>
      <c r="EN184" s="79"/>
      <c r="EO184" s="79"/>
      <c r="EP184" s="79"/>
      <c r="EQ184" s="79"/>
      <c r="ER184" s="79"/>
      <c r="ES184" s="79"/>
      <c r="ET184" s="79"/>
      <c r="EU184" s="79"/>
      <c r="EV184" s="79"/>
      <c r="EW184" s="79"/>
      <c r="EX184" s="79"/>
      <c r="EY184" s="79"/>
      <c r="EZ184" s="79"/>
      <c r="FA184" s="79"/>
      <c r="FB184" s="79"/>
      <c r="FC184" s="79"/>
      <c r="FD184" s="79"/>
      <c r="FE184" s="79"/>
      <c r="FF184" s="79"/>
      <c r="FG184" s="79"/>
      <c r="FH184" s="79"/>
      <c r="FI184" s="79"/>
      <c r="FJ184" s="79"/>
      <c r="FK184" s="79"/>
      <c r="FL184" s="79"/>
      <c r="FM184" s="79"/>
      <c r="FN184" s="79"/>
      <c r="FO184" s="79"/>
      <c r="FP184" s="79"/>
      <c r="FQ184" s="79"/>
      <c r="FR184" s="79"/>
      <c r="FS184" s="79"/>
      <c r="FT184" s="79"/>
      <c r="FU184" s="79"/>
      <c r="FV184" s="79"/>
      <c r="FW184" s="79"/>
      <c r="FX184" s="79"/>
      <c r="FY184" s="79"/>
      <c r="FZ184" s="79"/>
      <c r="GA184" s="79"/>
      <c r="GB184" s="79"/>
      <c r="GC184" s="79"/>
      <c r="GD184" s="79"/>
      <c r="GE184" s="79"/>
      <c r="GF184" s="79"/>
      <c r="GG184" s="79"/>
      <c r="GH184" s="79"/>
      <c r="GI184" s="79"/>
      <c r="GJ184" s="79"/>
      <c r="GK184" s="79"/>
      <c r="GL184" s="79"/>
      <c r="GM184" s="79"/>
      <c r="GN184" s="79"/>
      <c r="GO184" s="79"/>
      <c r="GP184" s="79"/>
      <c r="GQ184" s="79"/>
      <c r="GR184" s="79"/>
      <c r="GS184" s="79"/>
      <c r="GT184" s="79"/>
      <c r="GU184" s="79"/>
      <c r="GV184" s="79"/>
      <c r="GW184" s="79"/>
      <c r="GX184" s="79"/>
      <c r="GY184" s="79"/>
      <c r="GZ184" s="79"/>
      <c r="HA184" s="79"/>
      <c r="HB184" s="79"/>
      <c r="HC184" s="79"/>
      <c r="HD184" s="79"/>
      <c r="HE184" s="79"/>
      <c r="HF184" s="79"/>
      <c r="HG184" s="79"/>
      <c r="HH184" s="79"/>
      <c r="HI184" s="79"/>
      <c r="HJ184" s="79"/>
      <c r="HK184" s="79"/>
      <c r="HL184" s="79"/>
      <c r="HM184" s="79"/>
      <c r="HN184" s="79"/>
      <c r="HO184" s="79"/>
      <c r="HP184" s="79"/>
      <c r="HQ184" s="79"/>
      <c r="HR184" s="79"/>
      <c r="HS184" s="79"/>
      <c r="HT184" s="79"/>
      <c r="HU184" s="79"/>
      <c r="HV184" s="79"/>
      <c r="HW184" s="79"/>
      <c r="HX184" s="79"/>
      <c r="HY184" s="79"/>
      <c r="HZ184" s="79"/>
      <c r="IA184" s="79"/>
      <c r="IB184" s="79"/>
      <c r="IC184" s="79"/>
      <c r="ID184" s="79"/>
      <c r="IE184" s="79"/>
      <c r="IF184" s="79"/>
      <c r="IG184" s="79"/>
      <c r="IH184" s="79"/>
      <c r="II184" s="79"/>
      <c r="IJ184" s="79"/>
      <c r="IK184" s="79"/>
    </row>
    <row r="185" spans="1:245" s="16" customFormat="1" ht="24" customHeight="1">
      <c r="A185" s="192"/>
      <c r="B185" s="77" t="s">
        <v>31</v>
      </c>
      <c r="C185" s="31"/>
      <c r="D185" s="31"/>
      <c r="E185" s="79"/>
      <c r="F185" s="79"/>
      <c r="G185" s="79"/>
      <c r="H185" s="79"/>
      <c r="I185" s="79"/>
      <c r="J185" s="31"/>
      <c r="K185" s="31"/>
      <c r="L185" s="79"/>
      <c r="M185" s="79"/>
      <c r="N185" s="79"/>
      <c r="O185" s="79"/>
      <c r="P185" s="79"/>
      <c r="Q185" s="79"/>
      <c r="R185" s="192"/>
      <c r="S185" s="79"/>
      <c r="T185" s="79"/>
      <c r="U185" s="79"/>
      <c r="V185" s="79"/>
      <c r="W185" s="79"/>
      <c r="X185" s="79"/>
      <c r="Y185" s="79"/>
      <c r="Z185" s="79"/>
      <c r="AA185" s="79"/>
      <c r="AB185" s="79"/>
      <c r="AC185" s="79"/>
      <c r="AD185" s="79"/>
      <c r="AE185" s="79"/>
      <c r="AF185" s="79"/>
      <c r="AG185" s="79"/>
      <c r="AH185" s="79"/>
      <c r="AI185" s="79"/>
      <c r="AJ185" s="79"/>
      <c r="AK185" s="79"/>
      <c r="AL185" s="79"/>
      <c r="AM185" s="79"/>
      <c r="AN185" s="79"/>
      <c r="AO185" s="79"/>
      <c r="AP185" s="79"/>
      <c r="AQ185" s="79"/>
      <c r="AR185" s="79"/>
      <c r="AS185" s="79"/>
      <c r="AT185" s="79"/>
      <c r="AU185" s="79"/>
      <c r="AV185" s="79"/>
      <c r="AW185" s="79"/>
      <c r="AX185" s="79"/>
      <c r="AY185" s="79"/>
      <c r="AZ185" s="79"/>
      <c r="BA185" s="79"/>
      <c r="BB185" s="79"/>
      <c r="BC185" s="79"/>
      <c r="BD185" s="79"/>
      <c r="BE185" s="79"/>
      <c r="BF185" s="79"/>
      <c r="BG185" s="79"/>
      <c r="BH185" s="79"/>
      <c r="BI185" s="79"/>
      <c r="BJ185" s="79"/>
      <c r="BK185" s="79"/>
      <c r="BL185" s="79"/>
      <c r="BM185" s="79"/>
      <c r="BN185" s="79"/>
      <c r="BO185" s="79"/>
      <c r="BP185" s="79"/>
      <c r="BQ185" s="79"/>
      <c r="BR185" s="79"/>
      <c r="BS185" s="79"/>
      <c r="BT185" s="79"/>
      <c r="BU185" s="79"/>
      <c r="BV185" s="79"/>
      <c r="BW185" s="79"/>
      <c r="BX185" s="79"/>
      <c r="BY185" s="79"/>
      <c r="BZ185" s="79"/>
      <c r="CA185" s="79"/>
      <c r="CB185" s="79"/>
      <c r="CC185" s="79"/>
      <c r="CD185" s="79"/>
      <c r="CE185" s="79"/>
      <c r="CF185" s="79"/>
      <c r="CG185" s="79"/>
      <c r="CH185" s="79"/>
      <c r="CI185" s="79"/>
      <c r="CJ185" s="79"/>
      <c r="CK185" s="79"/>
      <c r="CL185" s="79"/>
      <c r="CM185" s="79"/>
      <c r="CN185" s="79"/>
      <c r="CO185" s="79"/>
      <c r="CP185" s="79"/>
      <c r="CQ185" s="79"/>
      <c r="CR185" s="79"/>
      <c r="CS185" s="79"/>
      <c r="CT185" s="79"/>
      <c r="CU185" s="79"/>
      <c r="CV185" s="79"/>
      <c r="CW185" s="79"/>
      <c r="CX185" s="79"/>
      <c r="CY185" s="79"/>
      <c r="CZ185" s="79"/>
      <c r="DA185" s="79"/>
      <c r="DB185" s="79"/>
      <c r="DC185" s="79"/>
      <c r="DD185" s="79"/>
      <c r="DE185" s="79"/>
      <c r="DF185" s="79"/>
      <c r="DG185" s="79"/>
      <c r="DH185" s="79"/>
      <c r="DI185" s="79"/>
      <c r="DJ185" s="79"/>
      <c r="DK185" s="79"/>
      <c r="DL185" s="79"/>
      <c r="DM185" s="79"/>
      <c r="DN185" s="79"/>
      <c r="DO185" s="79"/>
      <c r="DP185" s="79"/>
      <c r="DQ185" s="79"/>
      <c r="DR185" s="79"/>
      <c r="DS185" s="79"/>
      <c r="DT185" s="79"/>
      <c r="DU185" s="79"/>
      <c r="DV185" s="79"/>
      <c r="DW185" s="79"/>
      <c r="DX185" s="79"/>
      <c r="DY185" s="79"/>
      <c r="DZ185" s="79"/>
      <c r="EA185" s="79"/>
      <c r="EB185" s="79"/>
      <c r="EC185" s="79"/>
      <c r="ED185" s="79"/>
      <c r="EE185" s="79"/>
      <c r="EF185" s="79"/>
      <c r="EG185" s="79"/>
      <c r="EH185" s="79"/>
      <c r="EI185" s="79"/>
      <c r="EJ185" s="79"/>
      <c r="EK185" s="79"/>
      <c r="EL185" s="79"/>
      <c r="EM185" s="79"/>
      <c r="EN185" s="79"/>
      <c r="EO185" s="79"/>
      <c r="EP185" s="79"/>
      <c r="EQ185" s="79"/>
      <c r="ER185" s="79"/>
      <c r="ES185" s="79"/>
      <c r="ET185" s="79"/>
      <c r="EU185" s="79"/>
      <c r="EV185" s="79"/>
      <c r="EW185" s="79"/>
      <c r="EX185" s="79"/>
      <c r="EY185" s="79"/>
      <c r="EZ185" s="79"/>
      <c r="FA185" s="79"/>
      <c r="FB185" s="79"/>
      <c r="FC185" s="79"/>
      <c r="FD185" s="79"/>
      <c r="FE185" s="79"/>
      <c r="FF185" s="79"/>
      <c r="FG185" s="79"/>
      <c r="FH185" s="79"/>
      <c r="FI185" s="79"/>
      <c r="FJ185" s="79"/>
      <c r="FK185" s="79"/>
      <c r="FL185" s="79"/>
      <c r="FM185" s="79"/>
      <c r="FN185" s="79"/>
      <c r="FO185" s="79"/>
      <c r="FP185" s="79"/>
      <c r="FQ185" s="79"/>
      <c r="FR185" s="79"/>
      <c r="FS185" s="79"/>
      <c r="FT185" s="79"/>
      <c r="FU185" s="79"/>
      <c r="FV185" s="79"/>
      <c r="FW185" s="79"/>
      <c r="FX185" s="79"/>
      <c r="FY185" s="79"/>
      <c r="FZ185" s="79"/>
      <c r="GA185" s="79"/>
      <c r="GB185" s="79"/>
      <c r="GC185" s="79"/>
      <c r="GD185" s="79"/>
      <c r="GE185" s="79"/>
      <c r="GF185" s="79"/>
      <c r="GG185" s="79"/>
      <c r="GH185" s="79"/>
      <c r="GI185" s="79"/>
      <c r="GJ185" s="79"/>
      <c r="GK185" s="79"/>
      <c r="GL185" s="79"/>
      <c r="GM185" s="79"/>
      <c r="GN185" s="79"/>
      <c r="GO185" s="79"/>
      <c r="GP185" s="79"/>
      <c r="GQ185" s="79"/>
      <c r="GR185" s="79"/>
      <c r="GS185" s="79"/>
      <c r="GT185" s="79"/>
      <c r="GU185" s="79"/>
      <c r="GV185" s="79"/>
      <c r="GW185" s="79"/>
      <c r="GX185" s="79"/>
      <c r="GY185" s="79"/>
      <c r="GZ185" s="79"/>
      <c r="HA185" s="79"/>
      <c r="HB185" s="79"/>
      <c r="HC185" s="79"/>
      <c r="HD185" s="79"/>
      <c r="HE185" s="79"/>
      <c r="HF185" s="79"/>
      <c r="HG185" s="79"/>
      <c r="HH185" s="79"/>
      <c r="HI185" s="79"/>
      <c r="HJ185" s="79"/>
      <c r="HK185" s="79"/>
      <c r="HL185" s="79"/>
      <c r="HM185" s="79"/>
      <c r="HN185" s="79"/>
      <c r="HO185" s="79"/>
      <c r="HP185" s="79"/>
      <c r="HQ185" s="79"/>
      <c r="HR185" s="79"/>
      <c r="HS185" s="79"/>
      <c r="HT185" s="79"/>
      <c r="HU185" s="79"/>
      <c r="HV185" s="79"/>
      <c r="HW185" s="79"/>
      <c r="HX185" s="79"/>
      <c r="HY185" s="79"/>
      <c r="HZ185" s="79"/>
      <c r="IA185" s="79"/>
      <c r="IB185" s="79"/>
      <c r="IC185" s="79"/>
      <c r="ID185" s="79"/>
      <c r="IE185" s="79"/>
      <c r="IF185" s="79"/>
      <c r="IG185" s="79"/>
      <c r="IH185" s="79"/>
      <c r="II185" s="79"/>
      <c r="IJ185" s="79"/>
      <c r="IK185" s="79"/>
    </row>
    <row r="186" spans="1:245" s="28" customFormat="1" ht="6" customHeight="1">
      <c r="A186" s="181"/>
      <c r="B186" s="9"/>
      <c r="C186" s="11"/>
      <c r="D186" s="11"/>
      <c r="E186" s="11"/>
      <c r="F186" s="1"/>
      <c r="G186" s="1"/>
      <c r="H186" s="1"/>
      <c r="I186" s="1"/>
      <c r="J186" s="1"/>
      <c r="K186" s="1"/>
      <c r="L186" s="1"/>
      <c r="M186" s="11"/>
      <c r="N186" s="11"/>
      <c r="O186" s="1"/>
      <c r="P186" s="1"/>
      <c r="Q186" s="1"/>
      <c r="R186" s="168"/>
      <c r="S186" s="27"/>
      <c r="T186" s="27"/>
      <c r="U186" s="27"/>
      <c r="V186" s="27"/>
      <c r="W186" s="27"/>
      <c r="X186" s="27"/>
      <c r="Y186" s="27"/>
    </row>
    <row r="187" spans="1:245" s="28" customFormat="1" ht="6" customHeight="1">
      <c r="A187" s="181"/>
      <c r="B187" s="9"/>
      <c r="C187" s="11"/>
      <c r="D187" s="11"/>
      <c r="E187" s="11"/>
      <c r="F187" s="1"/>
      <c r="G187" s="1"/>
      <c r="H187" s="1"/>
      <c r="I187" s="1"/>
      <c r="J187" s="1"/>
      <c r="K187" s="1"/>
      <c r="L187" s="1"/>
      <c r="M187" s="11"/>
      <c r="N187" s="11"/>
      <c r="O187" s="1"/>
      <c r="P187" s="1"/>
      <c r="Q187" s="1"/>
      <c r="R187" s="168"/>
      <c r="S187" s="27"/>
      <c r="T187" s="27"/>
      <c r="U187" s="27"/>
      <c r="V187" s="27"/>
      <c r="W187" s="27"/>
      <c r="X187" s="27"/>
      <c r="Y187" s="27"/>
    </row>
    <row r="188" spans="1:245" s="162" customFormat="1" ht="15.75" customHeight="1">
      <c r="A188" s="180"/>
      <c r="B188" s="313" t="s">
        <v>1</v>
      </c>
      <c r="C188" s="314"/>
      <c r="D188" s="156" t="s">
        <v>6</v>
      </c>
      <c r="E188" s="317" t="s">
        <v>7</v>
      </c>
      <c r="F188" s="318"/>
      <c r="G188" s="318"/>
      <c r="H188" s="318"/>
      <c r="I188" s="318"/>
      <c r="J188" s="318"/>
      <c r="K188" s="318"/>
      <c r="L188" s="318"/>
      <c r="M188" s="318"/>
      <c r="N188" s="319"/>
      <c r="O188" s="157" t="s">
        <v>3</v>
      </c>
      <c r="P188" s="156" t="s">
        <v>4</v>
      </c>
      <c r="Q188" s="156" t="s">
        <v>2</v>
      </c>
      <c r="R188" s="172"/>
    </row>
    <row r="189" spans="1:245" ht="17.25" customHeight="1">
      <c r="A189" s="171"/>
      <c r="B189" s="320">
        <v>1</v>
      </c>
      <c r="C189" s="320"/>
      <c r="D189" s="87">
        <v>1</v>
      </c>
      <c r="E189" s="321" t="s">
        <v>32</v>
      </c>
      <c r="F189" s="321"/>
      <c r="G189" s="321"/>
      <c r="H189" s="321"/>
      <c r="I189" s="321"/>
      <c r="J189" s="321"/>
      <c r="K189" s="321"/>
      <c r="L189" s="321"/>
      <c r="M189" s="321"/>
      <c r="N189" s="321"/>
      <c r="O189" s="103">
        <v>500</v>
      </c>
      <c r="P189" s="160">
        <f>(O189*D189)</f>
        <v>500</v>
      </c>
      <c r="Q189" s="37"/>
      <c r="R189" s="165"/>
      <c r="S189" s="25"/>
      <c r="T189" s="25"/>
      <c r="U189" s="25"/>
      <c r="V189" s="25"/>
      <c r="W189" s="25"/>
      <c r="X189" s="25"/>
      <c r="IH189" s="32" t="e">
        <f>#REF!</f>
        <v>#REF!</v>
      </c>
      <c r="II189" s="33" t="e">
        <f>IF(IH189&lt;&gt;0,IH189,"")</f>
        <v>#REF!</v>
      </c>
    </row>
    <row r="190" spans="1:245" ht="17.25" customHeight="1">
      <c r="A190" s="171"/>
      <c r="B190" s="320">
        <v>2</v>
      </c>
      <c r="C190" s="320"/>
      <c r="D190" s="87">
        <v>2</v>
      </c>
      <c r="E190" s="321" t="s">
        <v>33</v>
      </c>
      <c r="F190" s="321"/>
      <c r="G190" s="321"/>
      <c r="H190" s="321"/>
      <c r="I190" s="321"/>
      <c r="J190" s="321"/>
      <c r="K190" s="321"/>
      <c r="L190" s="321"/>
      <c r="M190" s="321"/>
      <c r="N190" s="321"/>
      <c r="O190" s="103">
        <v>200</v>
      </c>
      <c r="P190" s="160">
        <f>(O190*D190)</f>
        <v>400</v>
      </c>
      <c r="Q190" s="37"/>
      <c r="R190" s="165"/>
      <c r="S190" s="25"/>
      <c r="T190" s="25"/>
      <c r="U190" s="25"/>
      <c r="V190" s="25"/>
      <c r="W190" s="25"/>
      <c r="X190" s="25"/>
      <c r="IH190" s="32" t="e">
        <f>#REF!</f>
        <v>#REF!</v>
      </c>
      <c r="II190" s="33" t="e">
        <f>IF(IH190&lt;&gt;0,IH190,"")</f>
        <v>#REF!</v>
      </c>
    </row>
    <row r="191" spans="1:245" ht="17.25" customHeight="1">
      <c r="A191" s="171"/>
      <c r="B191" s="320">
        <v>3</v>
      </c>
      <c r="C191" s="320"/>
      <c r="D191" s="87">
        <v>1</v>
      </c>
      <c r="E191" s="321" t="s">
        <v>34</v>
      </c>
      <c r="F191" s="321"/>
      <c r="G191" s="321"/>
      <c r="H191" s="321"/>
      <c r="I191" s="321"/>
      <c r="J191" s="321"/>
      <c r="K191" s="321"/>
      <c r="L191" s="321"/>
      <c r="M191" s="321"/>
      <c r="N191" s="321"/>
      <c r="O191" s="103">
        <v>2000</v>
      </c>
      <c r="P191" s="160">
        <f>(O191*D191)</f>
        <v>2000</v>
      </c>
      <c r="Q191" s="37"/>
      <c r="R191" s="165"/>
      <c r="S191" s="25"/>
      <c r="T191" s="25"/>
      <c r="U191" s="25"/>
      <c r="V191" s="25"/>
      <c r="W191" s="25"/>
      <c r="X191" s="25"/>
      <c r="IH191" s="33" t="e">
        <f>#REF!</f>
        <v>#REF!</v>
      </c>
      <c r="II191" s="33" t="e">
        <f>IF(IH191&lt;&gt;0,IH191,"")</f>
        <v>#REF!</v>
      </c>
    </row>
    <row r="192" spans="1:245" ht="17.25" customHeight="1">
      <c r="A192" s="171"/>
      <c r="B192" s="320">
        <v>4</v>
      </c>
      <c r="C192" s="320"/>
      <c r="D192" s="87">
        <v>1</v>
      </c>
      <c r="E192" s="321" t="s">
        <v>35</v>
      </c>
      <c r="F192" s="321"/>
      <c r="G192" s="321"/>
      <c r="H192" s="321"/>
      <c r="I192" s="321"/>
      <c r="J192" s="321"/>
      <c r="K192" s="321"/>
      <c r="L192" s="321"/>
      <c r="M192" s="321"/>
      <c r="N192" s="321"/>
      <c r="O192" s="103">
        <v>2000</v>
      </c>
      <c r="P192" s="160">
        <f>(O192*D192)</f>
        <v>2000</v>
      </c>
      <c r="Q192" s="37"/>
      <c r="R192" s="165"/>
      <c r="S192" s="25"/>
      <c r="T192" s="25"/>
      <c r="U192" s="25"/>
      <c r="V192" s="25"/>
      <c r="W192" s="25"/>
      <c r="X192" s="25"/>
      <c r="IH192" s="33" t="e">
        <f>#REF!</f>
        <v>#REF!</v>
      </c>
      <c r="II192" s="33" t="e">
        <f>IF(IH192&lt;&gt;0,IH192,"")</f>
        <v>#REF!</v>
      </c>
    </row>
    <row r="193" spans="1:242" ht="17.25" customHeight="1">
      <c r="A193" s="171"/>
      <c r="B193" s="294"/>
      <c r="C193" s="295"/>
      <c r="D193" s="87"/>
      <c r="E193" s="108"/>
      <c r="F193" s="109"/>
      <c r="G193" s="109"/>
      <c r="H193" s="109"/>
      <c r="I193" s="109"/>
      <c r="J193" s="109"/>
      <c r="K193" s="109"/>
      <c r="L193" s="109"/>
      <c r="M193" s="109"/>
      <c r="N193" s="109"/>
      <c r="O193" s="110" t="s">
        <v>5</v>
      </c>
      <c r="P193" s="119">
        <f>SUM(P189:Q192)</f>
        <v>4900</v>
      </c>
      <c r="Q193" s="37"/>
      <c r="R193" s="165"/>
      <c r="S193" s="25"/>
      <c r="T193" s="25"/>
      <c r="U193" s="25"/>
      <c r="V193" s="25"/>
      <c r="W193" s="25"/>
      <c r="X193" s="25"/>
      <c r="IH193" s="31" t="str">
        <f>IF(IG193&lt;&gt;0,IG193,"")</f>
        <v/>
      </c>
    </row>
    <row r="194" spans="1:242" s="67" customFormat="1" ht="6" customHeight="1">
      <c r="A194" s="171"/>
      <c r="B194" s="111"/>
      <c r="C194" s="102"/>
      <c r="D194" s="102"/>
      <c r="E194" s="102"/>
      <c r="F194" s="98"/>
      <c r="G194" s="98"/>
      <c r="H194" s="98"/>
      <c r="I194" s="98"/>
      <c r="J194" s="98"/>
      <c r="K194" s="98"/>
      <c r="L194" s="98"/>
      <c r="M194" s="102"/>
      <c r="N194" s="102"/>
      <c r="O194" s="102"/>
      <c r="P194" s="112"/>
      <c r="Q194" s="138"/>
      <c r="R194" s="177"/>
      <c r="S194" s="48"/>
      <c r="T194" s="48"/>
      <c r="U194" s="48"/>
      <c r="V194" s="48"/>
      <c r="W194" s="48"/>
      <c r="X194" s="48"/>
    </row>
    <row r="195" spans="1:242" s="55" customFormat="1" ht="21.75" customHeight="1">
      <c r="A195" s="175"/>
      <c r="B195" s="113" t="s">
        <v>23</v>
      </c>
      <c r="C195" s="114"/>
      <c r="D195" s="114"/>
      <c r="E195" s="114"/>
      <c r="F195" s="114"/>
      <c r="G195" s="114"/>
      <c r="H195" s="114"/>
      <c r="I195" s="114"/>
      <c r="J195" s="114"/>
      <c r="K195" s="114"/>
      <c r="L195" s="114"/>
      <c r="M195" s="114"/>
      <c r="N195" s="114"/>
      <c r="O195" s="114"/>
      <c r="P195" s="114"/>
      <c r="Q195" s="197"/>
      <c r="R195" s="191"/>
      <c r="S195" s="72"/>
      <c r="T195" s="72"/>
      <c r="U195" s="72"/>
      <c r="V195" s="73"/>
      <c r="W195" s="29"/>
      <c r="X195" s="60"/>
    </row>
    <row r="196" spans="1:242">
      <c r="B196" s="77" t="str">
        <f>B111</f>
        <v>FAPESP, MAIO DE 2015</v>
      </c>
    </row>
    <row r="197" spans="1:242"/>
    <row r="198" spans="1:242"/>
    <row r="199" spans="1:242"/>
    <row r="200" spans="1:242"/>
    <row r="201" spans="1:242"/>
    <row r="202" spans="1:242"/>
    <row r="203" spans="1:242"/>
    <row r="204" spans="1:242"/>
    <row r="205" spans="1:242"/>
    <row r="206" spans="1:242"/>
    <row r="207" spans="1:242"/>
    <row r="208" spans="1:242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</sheetData>
  <sheetProtection algorithmName="SHA-512" hashValue="Bi+TWllsauVgKbKGLWrWof12JoJLRINXXpLnAAymCYEDQRrOx+qiI03UjfBAFop9rIyKTRpx5nqOBtPLG4cimw==" saltValue="aiFXvdgn9w0D6lGDqSap3g==" spinCount="100000" sheet="1" objects="1" scenarios="1"/>
  <mergeCells count="199">
    <mergeCell ref="E10:G10"/>
    <mergeCell ref="B15:C15"/>
    <mergeCell ref="E15:N15"/>
    <mergeCell ref="F8:Q8"/>
    <mergeCell ref="B16:C16"/>
    <mergeCell ref="B17:C17"/>
    <mergeCell ref="B21:C21"/>
    <mergeCell ref="E21:N21"/>
    <mergeCell ref="B24:C24"/>
    <mergeCell ref="B20:C20"/>
    <mergeCell ref="E20:N20"/>
    <mergeCell ref="B13:C13"/>
    <mergeCell ref="D13:G13"/>
    <mergeCell ref="E16:N16"/>
    <mergeCell ref="E17:N17"/>
    <mergeCell ref="E18:N18"/>
    <mergeCell ref="E19:N19"/>
    <mergeCell ref="B18:C18"/>
    <mergeCell ref="B19:C19"/>
    <mergeCell ref="E25:N25"/>
    <mergeCell ref="E26:N26"/>
    <mergeCell ref="B52:C52"/>
    <mergeCell ref="B22:C22"/>
    <mergeCell ref="B23:C23"/>
    <mergeCell ref="B26:C26"/>
    <mergeCell ref="E22:N22"/>
    <mergeCell ref="E23:N23"/>
    <mergeCell ref="B25:C25"/>
    <mergeCell ref="E24:N24"/>
    <mergeCell ref="B27:C27"/>
    <mergeCell ref="E27:N27"/>
    <mergeCell ref="E52:N52"/>
    <mergeCell ref="B48:C48"/>
    <mergeCell ref="E48:N48"/>
    <mergeCell ref="B49:C49"/>
    <mergeCell ref="E49:N49"/>
    <mergeCell ref="B50:C50"/>
    <mergeCell ref="E50:N50"/>
    <mergeCell ref="B51:C51"/>
    <mergeCell ref="E51:N51"/>
    <mergeCell ref="B28:C28"/>
    <mergeCell ref="E28:N28"/>
    <mergeCell ref="B29:C29"/>
    <mergeCell ref="B111:E111"/>
    <mergeCell ref="B168:Q168"/>
    <mergeCell ref="B170:Q170"/>
    <mergeCell ref="B167:Q167"/>
    <mergeCell ref="B69:C69"/>
    <mergeCell ref="E69:N69"/>
    <mergeCell ref="B70:C70"/>
    <mergeCell ref="E70:N70"/>
    <mergeCell ref="B71:C71"/>
    <mergeCell ref="E80:N80"/>
    <mergeCell ref="B75:C75"/>
    <mergeCell ref="E75:N75"/>
    <mergeCell ref="E77:N77"/>
    <mergeCell ref="B72:C72"/>
    <mergeCell ref="B76:C76"/>
    <mergeCell ref="E76:N76"/>
    <mergeCell ref="B77:C77"/>
    <mergeCell ref="B79:C79"/>
    <mergeCell ref="E79:N79"/>
    <mergeCell ref="B80:C80"/>
    <mergeCell ref="B85:C85"/>
    <mergeCell ref="E85:N85"/>
    <mergeCell ref="E72:N72"/>
    <mergeCell ref="B73:C73"/>
    <mergeCell ref="B191:C191"/>
    <mergeCell ref="B192:C192"/>
    <mergeCell ref="B193:C193"/>
    <mergeCell ref="E189:N189"/>
    <mergeCell ref="E190:N190"/>
    <mergeCell ref="E191:N191"/>
    <mergeCell ref="E192:N192"/>
    <mergeCell ref="B188:C188"/>
    <mergeCell ref="B189:C189"/>
    <mergeCell ref="B190:C190"/>
    <mergeCell ref="E188:N188"/>
    <mergeCell ref="B95:C95"/>
    <mergeCell ref="E95:N95"/>
    <mergeCell ref="B96:C96"/>
    <mergeCell ref="E96:N96"/>
    <mergeCell ref="E53:N53"/>
    <mergeCell ref="E54:N54"/>
    <mergeCell ref="E55:N55"/>
    <mergeCell ref="B56:C56"/>
    <mergeCell ref="B57:C57"/>
    <mergeCell ref="E57:N57"/>
    <mergeCell ref="B61:E61"/>
    <mergeCell ref="B53:C53"/>
    <mergeCell ref="B54:C54"/>
    <mergeCell ref="E58:N58"/>
    <mergeCell ref="B58:C58"/>
    <mergeCell ref="E56:N56"/>
    <mergeCell ref="B55:C55"/>
    <mergeCell ref="B66:C66"/>
    <mergeCell ref="B67:C67"/>
    <mergeCell ref="E67:N67"/>
    <mergeCell ref="B65:C65"/>
    <mergeCell ref="E65:N65"/>
    <mergeCell ref="E64:N64"/>
    <mergeCell ref="B90:C90"/>
    <mergeCell ref="E90:N90"/>
    <mergeCell ref="B91:C91"/>
    <mergeCell ref="E91:N91"/>
    <mergeCell ref="B92:C92"/>
    <mergeCell ref="E92:N92"/>
    <mergeCell ref="B93:C93"/>
    <mergeCell ref="E93:N93"/>
    <mergeCell ref="B94:C94"/>
    <mergeCell ref="E94:N94"/>
    <mergeCell ref="B46:C46"/>
    <mergeCell ref="E46:N46"/>
    <mergeCell ref="B47:C47"/>
    <mergeCell ref="E47:N47"/>
    <mergeCell ref="B86:C86"/>
    <mergeCell ref="B78:C78"/>
    <mergeCell ref="E78:N78"/>
    <mergeCell ref="B83:C83"/>
    <mergeCell ref="E83:N83"/>
    <mergeCell ref="B82:C82"/>
    <mergeCell ref="E82:N82"/>
    <mergeCell ref="B81:C81"/>
    <mergeCell ref="E66:N66"/>
    <mergeCell ref="B64:C64"/>
    <mergeCell ref="E73:N73"/>
    <mergeCell ref="B74:C74"/>
    <mergeCell ref="E74:N74"/>
    <mergeCell ref="E71:N71"/>
    <mergeCell ref="B68:C68"/>
    <mergeCell ref="E68:N68"/>
    <mergeCell ref="B60:Q60"/>
    <mergeCell ref="E29:N29"/>
    <mergeCell ref="B30:C30"/>
    <mergeCell ref="E30:N30"/>
    <mergeCell ref="B31:C31"/>
    <mergeCell ref="E31:N31"/>
    <mergeCell ref="B32:C32"/>
    <mergeCell ref="E32:N32"/>
    <mergeCell ref="B33:C33"/>
    <mergeCell ref="E33:N33"/>
    <mergeCell ref="B34:C34"/>
    <mergeCell ref="E34:N34"/>
    <mergeCell ref="B35:C35"/>
    <mergeCell ref="E35:N35"/>
    <mergeCell ref="B36:C36"/>
    <mergeCell ref="E36:N36"/>
    <mergeCell ref="B37:C37"/>
    <mergeCell ref="E37:N37"/>
    <mergeCell ref="B38:C38"/>
    <mergeCell ref="E38:N38"/>
    <mergeCell ref="B39:C39"/>
    <mergeCell ref="E39:N39"/>
    <mergeCell ref="B87:C87"/>
    <mergeCell ref="E87:N87"/>
    <mergeCell ref="B88:C88"/>
    <mergeCell ref="E88:N88"/>
    <mergeCell ref="B89:C89"/>
    <mergeCell ref="E89:N89"/>
    <mergeCell ref="E86:N86"/>
    <mergeCell ref="E81:N81"/>
    <mergeCell ref="E84:N84"/>
    <mergeCell ref="B84:C84"/>
    <mergeCell ref="B40:C40"/>
    <mergeCell ref="E40:N40"/>
    <mergeCell ref="B41:C41"/>
    <mergeCell ref="E41:N41"/>
    <mergeCell ref="B42:C42"/>
    <mergeCell ref="E42:N42"/>
    <mergeCell ref="B43:C43"/>
    <mergeCell ref="E43:N43"/>
    <mergeCell ref="B44:C44"/>
    <mergeCell ref="E44:N44"/>
    <mergeCell ref="B45:C45"/>
    <mergeCell ref="E45:N45"/>
    <mergeCell ref="B107:C107"/>
    <mergeCell ref="E107:N107"/>
    <mergeCell ref="B108:C108"/>
    <mergeCell ref="E108:N108"/>
    <mergeCell ref="B102:C102"/>
    <mergeCell ref="E102:N102"/>
    <mergeCell ref="B103:C103"/>
    <mergeCell ref="E103:N103"/>
    <mergeCell ref="B104:C104"/>
    <mergeCell ref="E104:N104"/>
    <mergeCell ref="B105:C105"/>
    <mergeCell ref="E105:N105"/>
    <mergeCell ref="B106:C106"/>
    <mergeCell ref="E106:N106"/>
    <mergeCell ref="B97:C97"/>
    <mergeCell ref="E97:N97"/>
    <mergeCell ref="B98:C98"/>
    <mergeCell ref="E98:N98"/>
    <mergeCell ref="B99:C99"/>
    <mergeCell ref="E99:N99"/>
    <mergeCell ref="B100:C100"/>
    <mergeCell ref="E100:N100"/>
    <mergeCell ref="B101:C101"/>
    <mergeCell ref="E101:N101"/>
  </mergeCells>
  <conditionalFormatting sqref="P59">
    <cfRule type="cellIs" dxfId="28" priority="54" stopIfTrue="1" operator="equal">
      <formula>"INDIQUE A MOEDA"</formula>
    </cfRule>
  </conditionalFormatting>
  <conditionalFormatting sqref="O65:O108 O17:O58">
    <cfRule type="cellIs" dxfId="27" priority="52" stopIfTrue="1" operator="equal">
      <formula>0</formula>
    </cfRule>
  </conditionalFormatting>
  <conditionalFormatting sqref="P193">
    <cfRule type="cellIs" dxfId="26" priority="51" stopIfTrue="1" operator="equal">
      <formula>0</formula>
    </cfRule>
  </conditionalFormatting>
  <conditionalFormatting sqref="P189:P192">
    <cfRule type="cellIs" dxfId="25" priority="49" stopIfTrue="1" operator="equal">
      <formula>0</formula>
    </cfRule>
  </conditionalFormatting>
  <conditionalFormatting sqref="P65:P108 P16:P58 D13 F13">
    <cfRule type="cellIs" dxfId="24" priority="46" stopIfTrue="1" operator="equal">
      <formula>""</formula>
    </cfRule>
  </conditionalFormatting>
  <conditionalFormatting sqref="D65:D108 D17:D58">
    <cfRule type="cellIs" dxfId="23" priority="45" stopIfTrue="1" operator="equal">
      <formula>0</formula>
    </cfRule>
  </conditionalFormatting>
  <conditionalFormatting sqref="O16">
    <cfRule type="cellIs" dxfId="22" priority="3" stopIfTrue="1" operator="equal">
      <formula>0</formula>
    </cfRule>
  </conditionalFormatting>
  <conditionalFormatting sqref="D16">
    <cfRule type="cellIs" dxfId="21" priority="2" stopIfTrue="1" operator="equal">
      <formula>0</formula>
    </cfRule>
  </conditionalFormatting>
  <dataValidations count="7">
    <dataValidation allowBlank="1" showErrorMessage="1" sqref="A189:A194 A65:A109 A16:A59"/>
    <dataValidation type="whole" allowBlank="1" showInputMessage="1" showErrorMessage="1" errorTitle="ATENÇÃO" error="ESTE CAMPO SÓ ACEITA NÚMEROS INTEIROS" sqref="D189:D193 D65:D108 D16:D58">
      <formula1>1</formula1>
      <formula2>1000000000</formula2>
    </dataValidation>
    <dataValidation type="decimal" allowBlank="1" showInputMessage="1" showErrorMessage="1" errorTitle="ATENÇÃO!" error="Esse campo só aceita NÚMEROS." sqref="O65:O108 O16:O58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M12:N12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F9:O9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74803149606299213" right="0.27559055118110237" top="0.39370078740157483" bottom="0.39370078740157483" header="0" footer="0"/>
  <pageSetup paperSize="9" scale="64" fitToHeight="2" orientation="portrait" r:id="rId1"/>
  <headerFooter alignWithMargins="0"/>
  <rowBreaks count="1" manualBreakCount="1">
    <brk id="61" min="1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L296"/>
  <sheetViews>
    <sheetView showGridLines="0" showRowColHeaders="0" zoomScaleSheetLayoutView="100" workbookViewId="0"/>
  </sheetViews>
  <sheetFormatPr defaultColWidth="0" defaultRowHeight="12.75" customHeight="1" zeroHeight="1"/>
  <cols>
    <col min="1" max="1" width="2.28515625" style="125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6" customWidth="1"/>
    <col min="6" max="6" width="7.85546875" style="16" customWidth="1"/>
    <col min="7" max="7" width="4" style="16" customWidth="1"/>
    <col min="8" max="8" width="7.5703125" style="16" customWidth="1"/>
    <col min="9" max="9" width="7" style="16" customWidth="1"/>
    <col min="10" max="10" width="6.42578125" style="3" customWidth="1"/>
    <col min="11" max="11" width="5" style="16" customWidth="1"/>
    <col min="12" max="12" width="7.7109375" style="16" customWidth="1"/>
    <col min="13" max="13" width="10.5703125" style="130" customWidth="1"/>
    <col min="14" max="14" width="15.140625" style="16" customWidth="1"/>
    <col min="15" max="15" width="13.42578125" style="16" customWidth="1"/>
    <col min="16" max="16" width="13.85546875" style="130" customWidth="1"/>
    <col min="17" max="17" width="11" style="16" customWidth="1"/>
    <col min="18" max="18" width="2" style="125" customWidth="1"/>
    <col min="19" max="16384" width="9.140625" style="16" hidden="1"/>
  </cols>
  <sheetData>
    <row r="1" spans="1:243" s="25" customFormat="1" ht="31.5" customHeight="1">
      <c r="A1" s="170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3"/>
      <c r="O1" s="2"/>
      <c r="P1" s="128"/>
      <c r="Q1" s="2"/>
      <c r="R1" s="165"/>
    </row>
    <row r="2" spans="1:243" s="25" customFormat="1" ht="12.75" customHeight="1">
      <c r="A2" s="173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"/>
      <c r="O2" s="344"/>
      <c r="P2" s="344"/>
      <c r="Q2" s="344"/>
      <c r="R2" s="165"/>
    </row>
    <row r="3" spans="1:243" s="25" customFormat="1" ht="12.75" customHeight="1">
      <c r="A3" s="173"/>
      <c r="B3" s="3"/>
      <c r="C3" s="3"/>
      <c r="D3" s="3"/>
      <c r="E3" s="2"/>
      <c r="F3" s="2"/>
      <c r="G3" s="2"/>
      <c r="H3" s="2"/>
      <c r="I3" s="2"/>
      <c r="J3" s="2"/>
      <c r="K3" s="3"/>
      <c r="Q3" s="2"/>
      <c r="R3" s="165"/>
    </row>
    <row r="4" spans="1:243" s="25" customFormat="1" ht="12.75" customHeight="1">
      <c r="A4" s="173"/>
      <c r="B4" s="3"/>
      <c r="C4" s="3"/>
      <c r="D4" s="3"/>
      <c r="E4" s="2"/>
      <c r="F4" s="2"/>
      <c r="G4" s="2"/>
      <c r="H4" s="2"/>
      <c r="I4" s="2"/>
      <c r="J4" s="2"/>
      <c r="K4" s="3"/>
      <c r="Q4" s="2"/>
      <c r="R4" s="165"/>
    </row>
    <row r="5" spans="1:243" s="25" customFormat="1" ht="12.75" customHeight="1">
      <c r="A5" s="173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3"/>
      <c r="N5" s="3"/>
      <c r="O5" s="2"/>
      <c r="P5" s="128"/>
      <c r="Q5" s="2"/>
      <c r="R5" s="165"/>
    </row>
    <row r="6" spans="1:243" s="4" customFormat="1" ht="19.5" customHeight="1">
      <c r="A6" s="174"/>
      <c r="B6" s="155" t="s">
        <v>91</v>
      </c>
      <c r="C6" s="121"/>
      <c r="D6" s="121"/>
      <c r="E6" s="121"/>
      <c r="F6" s="121"/>
      <c r="G6" s="121"/>
      <c r="H6" s="121"/>
      <c r="I6" s="121"/>
      <c r="Q6" s="39"/>
      <c r="S6" s="35"/>
      <c r="T6" s="35"/>
      <c r="U6" s="35"/>
      <c r="V6" s="35"/>
      <c r="W6" s="35"/>
      <c r="X6" s="35"/>
      <c r="Y6" s="39"/>
    </row>
    <row r="7" spans="1:243" s="25" customFormat="1" ht="6.75" customHeight="1">
      <c r="A7" s="173"/>
      <c r="B7" s="39"/>
      <c r="C7" s="46"/>
      <c r="D7" s="46"/>
      <c r="E7" s="47"/>
      <c r="F7" s="47"/>
      <c r="G7" s="47"/>
      <c r="H7" s="47"/>
      <c r="I7" s="47"/>
      <c r="J7" s="47"/>
      <c r="K7" s="46"/>
      <c r="L7" s="46"/>
      <c r="M7" s="46"/>
      <c r="N7" s="47"/>
      <c r="O7" s="47"/>
      <c r="P7" s="47"/>
      <c r="Q7" s="47"/>
      <c r="R7" s="165"/>
    </row>
    <row r="8" spans="1:243" s="25" customFormat="1" ht="21" customHeight="1">
      <c r="A8" s="173"/>
      <c r="B8" s="335" t="s">
        <v>59</v>
      </c>
      <c r="C8" s="335"/>
      <c r="D8" s="335"/>
      <c r="E8" s="336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182"/>
    </row>
    <row r="9" spans="1:243" s="25" customFormat="1" ht="6.75" customHeight="1">
      <c r="A9" s="173"/>
      <c r="B9" s="39"/>
      <c r="C9" s="46"/>
      <c r="D9" s="46"/>
      <c r="E9" s="47"/>
      <c r="F9" s="47"/>
      <c r="G9" s="47"/>
      <c r="H9" s="47"/>
      <c r="I9" s="47"/>
      <c r="J9" s="47"/>
      <c r="K9" s="46"/>
      <c r="L9" s="46"/>
      <c r="M9" s="46"/>
      <c r="N9" s="47"/>
      <c r="O9" s="47"/>
      <c r="P9" s="47"/>
      <c r="Q9" s="47"/>
      <c r="R9" s="165"/>
    </row>
    <row r="10" spans="1:243" s="25" customFormat="1" ht="18.75" customHeight="1">
      <c r="A10" s="173"/>
      <c r="B10" s="338" t="s">
        <v>0</v>
      </c>
      <c r="C10" s="338"/>
      <c r="D10" s="310"/>
      <c r="E10" s="310"/>
      <c r="F10" s="310"/>
      <c r="G10" s="141"/>
      <c r="H10" s="141"/>
      <c r="I10" s="141"/>
      <c r="J10" s="141"/>
      <c r="K10" s="3"/>
      <c r="L10" s="3"/>
      <c r="M10" s="3"/>
      <c r="N10" s="3"/>
      <c r="O10" s="141"/>
      <c r="P10" s="141"/>
      <c r="Q10" s="141"/>
      <c r="R10" s="165"/>
    </row>
    <row r="11" spans="1:243" s="25" customFormat="1" ht="6.75" customHeight="1">
      <c r="A11" s="173"/>
      <c r="B11" s="3"/>
      <c r="C11" s="3"/>
      <c r="D11" s="3"/>
      <c r="E11" s="141"/>
      <c r="F11" s="141"/>
      <c r="G11" s="141"/>
      <c r="H11" s="141"/>
      <c r="I11" s="141"/>
      <c r="J11" s="141"/>
      <c r="K11" s="3"/>
      <c r="L11" s="3"/>
      <c r="M11" s="3"/>
      <c r="N11" s="3"/>
      <c r="O11" s="141"/>
      <c r="P11" s="141"/>
      <c r="Q11" s="141"/>
      <c r="R11" s="165"/>
    </row>
    <row r="12" spans="1:243" s="25" customFormat="1" ht="19.5" customHeight="1">
      <c r="A12" s="173"/>
      <c r="B12" s="340" t="s">
        <v>73</v>
      </c>
      <c r="C12" s="340"/>
      <c r="D12" s="281" t="str">
        <f>IF(SUM(O15:O57,O63:O103)=0,"",SUM(O15:O57,O63:O103))</f>
        <v/>
      </c>
      <c r="E12" s="281"/>
      <c r="F12" s="281"/>
      <c r="G12" s="66"/>
      <c r="H12" s="340" t="s">
        <v>65</v>
      </c>
      <c r="I12" s="340"/>
      <c r="J12" s="340"/>
      <c r="K12" s="339" t="str">
        <f>IF(SUM(P15:P57,P63:P103)=0,"",SUM(P15:P57,P63:P103))</f>
        <v/>
      </c>
      <c r="L12" s="339"/>
      <c r="M12" s="339"/>
      <c r="N12" s="66"/>
      <c r="O12" s="66"/>
      <c r="P12" s="66"/>
      <c r="Q12" s="66"/>
      <c r="R12" s="165"/>
    </row>
    <row r="13" spans="1:243" s="28" customFormat="1" ht="6.75" customHeight="1">
      <c r="A13" s="181"/>
      <c r="B13" s="11"/>
      <c r="C13" s="11"/>
      <c r="D13" s="11"/>
      <c r="E13" s="1"/>
      <c r="F13" s="1"/>
      <c r="G13" s="1"/>
      <c r="H13" s="1"/>
      <c r="I13" s="1"/>
      <c r="J13" s="1"/>
      <c r="K13" s="11"/>
      <c r="L13" s="11"/>
      <c r="M13" s="11"/>
      <c r="N13" s="11"/>
      <c r="O13" s="1"/>
      <c r="P13" s="1"/>
      <c r="Q13" s="1"/>
      <c r="R13" s="168"/>
      <c r="S13" s="27"/>
      <c r="T13" s="27"/>
      <c r="U13" s="27"/>
      <c r="V13" s="27"/>
      <c r="W13" s="27"/>
      <c r="X13" s="27"/>
    </row>
    <row r="14" spans="1:243" s="30" customFormat="1" ht="32.25" customHeight="1">
      <c r="A14" s="175"/>
      <c r="B14" s="139" t="s">
        <v>1</v>
      </c>
      <c r="C14" s="139" t="s">
        <v>6</v>
      </c>
      <c r="D14" s="317" t="s">
        <v>7</v>
      </c>
      <c r="E14" s="318"/>
      <c r="F14" s="318"/>
      <c r="G14" s="318"/>
      <c r="H14" s="318"/>
      <c r="I14" s="318"/>
      <c r="J14" s="318"/>
      <c r="K14" s="318"/>
      <c r="L14" s="319"/>
      <c r="M14" s="151" t="s">
        <v>72</v>
      </c>
      <c r="N14" s="140" t="s">
        <v>3</v>
      </c>
      <c r="O14" s="199" t="s">
        <v>64</v>
      </c>
      <c r="P14" s="199" t="s">
        <v>66</v>
      </c>
      <c r="Q14" s="139" t="s">
        <v>2</v>
      </c>
      <c r="R14" s="184"/>
      <c r="T14" s="29"/>
      <c r="U14" s="29"/>
      <c r="V14" s="29"/>
      <c r="W14" s="29"/>
      <c r="X14" s="29"/>
    </row>
    <row r="15" spans="1:243" s="31" customFormat="1" ht="23.65" customHeight="1">
      <c r="A15" s="126"/>
      <c r="B15" s="97"/>
      <c r="C15" s="97"/>
      <c r="D15" s="312"/>
      <c r="E15" s="312"/>
      <c r="F15" s="312"/>
      <c r="G15" s="312"/>
      <c r="H15" s="312"/>
      <c r="I15" s="312"/>
      <c r="J15" s="312"/>
      <c r="K15" s="312"/>
      <c r="L15" s="312"/>
      <c r="M15" s="275"/>
      <c r="N15" s="149"/>
      <c r="O15" s="148" t="str">
        <f t="shared" ref="O15:O57" si="0">IF(M15="DIP",C15*N15,"")</f>
        <v/>
      </c>
      <c r="P15" s="150" t="str">
        <f t="shared" ref="P15:P32" si="1">IF(M15="DIE",C15*N15,"")</f>
        <v/>
      </c>
      <c r="Q15" s="37"/>
      <c r="R15" s="165"/>
      <c r="S15" s="205" t="s">
        <v>67</v>
      </c>
      <c r="T15" s="25"/>
      <c r="U15" s="25"/>
      <c r="V15" s="25"/>
      <c r="W15" s="25"/>
      <c r="X15" s="25"/>
      <c r="IH15" s="32"/>
      <c r="II15" s="33"/>
    </row>
    <row r="16" spans="1:243" s="31" customFormat="1" ht="23.65" customHeight="1">
      <c r="A16" s="126"/>
      <c r="B16" s="97"/>
      <c r="C16" s="97"/>
      <c r="D16" s="312"/>
      <c r="E16" s="312"/>
      <c r="F16" s="312"/>
      <c r="G16" s="312"/>
      <c r="H16" s="312"/>
      <c r="I16" s="312"/>
      <c r="J16" s="312"/>
      <c r="K16" s="312"/>
      <c r="L16" s="312"/>
      <c r="M16" s="275"/>
      <c r="N16" s="149"/>
      <c r="O16" s="148" t="str">
        <f t="shared" si="0"/>
        <v/>
      </c>
      <c r="P16" s="150" t="str">
        <f t="shared" si="1"/>
        <v/>
      </c>
      <c r="Q16" s="37"/>
      <c r="R16" s="165"/>
      <c r="S16" s="206" t="s">
        <v>68</v>
      </c>
      <c r="T16" s="25"/>
      <c r="U16" s="25"/>
      <c r="V16" s="25"/>
      <c r="W16" s="25"/>
      <c r="X16" s="25"/>
      <c r="IH16" s="33"/>
      <c r="II16" s="33"/>
    </row>
    <row r="17" spans="1:243" s="31" customFormat="1" ht="23.65" customHeight="1">
      <c r="A17" s="126"/>
      <c r="B17" s="97"/>
      <c r="C17" s="97"/>
      <c r="D17" s="312"/>
      <c r="E17" s="312"/>
      <c r="F17" s="312"/>
      <c r="G17" s="312"/>
      <c r="H17" s="312"/>
      <c r="I17" s="312"/>
      <c r="J17" s="312"/>
      <c r="K17" s="312"/>
      <c r="L17" s="312"/>
      <c r="M17" s="203"/>
      <c r="N17" s="149"/>
      <c r="O17" s="148" t="str">
        <f t="shared" si="0"/>
        <v/>
      </c>
      <c r="P17" s="150" t="str">
        <f t="shared" si="1"/>
        <v/>
      </c>
      <c r="Q17" s="37"/>
      <c r="R17" s="165"/>
      <c r="S17" s="25"/>
      <c r="T17" s="25"/>
      <c r="U17" s="25"/>
      <c r="V17" s="25"/>
      <c r="W17" s="25"/>
      <c r="X17" s="25"/>
      <c r="IH17" s="33"/>
      <c r="II17" s="33"/>
    </row>
    <row r="18" spans="1:243" s="31" customFormat="1" ht="23.65" customHeight="1">
      <c r="A18" s="126"/>
      <c r="B18" s="97"/>
      <c r="C18" s="97"/>
      <c r="D18" s="312"/>
      <c r="E18" s="312"/>
      <c r="F18" s="312"/>
      <c r="G18" s="312"/>
      <c r="H18" s="312"/>
      <c r="I18" s="312"/>
      <c r="J18" s="312"/>
      <c r="K18" s="312"/>
      <c r="L18" s="312"/>
      <c r="M18" s="203"/>
      <c r="N18" s="149"/>
      <c r="O18" s="148" t="str">
        <f t="shared" si="0"/>
        <v/>
      </c>
      <c r="P18" s="150" t="str">
        <f t="shared" si="1"/>
        <v/>
      </c>
      <c r="Q18" s="37"/>
      <c r="R18" s="165"/>
      <c r="S18" s="25"/>
      <c r="T18" s="25"/>
      <c r="U18" s="25"/>
      <c r="V18" s="25"/>
      <c r="W18" s="25"/>
      <c r="X18" s="25"/>
    </row>
    <row r="19" spans="1:243" s="31" customFormat="1" ht="23.65" customHeight="1">
      <c r="A19" s="126"/>
      <c r="B19" s="97"/>
      <c r="C19" s="97"/>
      <c r="D19" s="312"/>
      <c r="E19" s="312"/>
      <c r="F19" s="312"/>
      <c r="G19" s="312"/>
      <c r="H19" s="312"/>
      <c r="I19" s="312"/>
      <c r="J19" s="312"/>
      <c r="K19" s="312"/>
      <c r="L19" s="312"/>
      <c r="M19" s="203"/>
      <c r="N19" s="149"/>
      <c r="O19" s="148" t="str">
        <f t="shared" si="0"/>
        <v/>
      </c>
      <c r="P19" s="150" t="str">
        <f t="shared" si="1"/>
        <v/>
      </c>
      <c r="Q19" s="37"/>
      <c r="R19" s="165"/>
      <c r="S19" s="25"/>
      <c r="T19" s="25"/>
      <c r="U19" s="25"/>
      <c r="V19" s="25"/>
      <c r="W19" s="25"/>
      <c r="X19" s="25"/>
      <c r="IH19" s="32"/>
      <c r="II19" s="33"/>
    </row>
    <row r="20" spans="1:243" s="31" customFormat="1" ht="23.65" customHeight="1">
      <c r="A20" s="126"/>
      <c r="B20" s="97"/>
      <c r="C20" s="97"/>
      <c r="D20" s="312"/>
      <c r="E20" s="312"/>
      <c r="F20" s="312"/>
      <c r="G20" s="312"/>
      <c r="H20" s="312"/>
      <c r="I20" s="312"/>
      <c r="J20" s="312"/>
      <c r="K20" s="312"/>
      <c r="L20" s="312"/>
      <c r="M20" s="203"/>
      <c r="N20" s="149"/>
      <c r="O20" s="148" t="str">
        <f t="shared" si="0"/>
        <v/>
      </c>
      <c r="P20" s="150" t="str">
        <f t="shared" si="1"/>
        <v/>
      </c>
      <c r="Q20" s="37"/>
      <c r="R20" s="165"/>
      <c r="S20" s="25"/>
      <c r="T20" s="25"/>
      <c r="U20" s="25"/>
      <c r="V20" s="25"/>
      <c r="W20" s="25"/>
      <c r="X20" s="25"/>
      <c r="IH20" s="33"/>
      <c r="II20" s="33"/>
    </row>
    <row r="21" spans="1:243" s="31" customFormat="1" ht="23.65" customHeight="1">
      <c r="A21" s="126"/>
      <c r="B21" s="97"/>
      <c r="C21" s="97"/>
      <c r="D21" s="312"/>
      <c r="E21" s="312"/>
      <c r="F21" s="312"/>
      <c r="G21" s="312"/>
      <c r="H21" s="312"/>
      <c r="I21" s="312"/>
      <c r="J21" s="312"/>
      <c r="K21" s="312"/>
      <c r="L21" s="312"/>
      <c r="M21" s="203"/>
      <c r="N21" s="149"/>
      <c r="O21" s="148" t="str">
        <f t="shared" si="0"/>
        <v/>
      </c>
      <c r="P21" s="150" t="str">
        <f t="shared" si="1"/>
        <v/>
      </c>
      <c r="Q21" s="37"/>
      <c r="R21" s="165"/>
      <c r="S21" s="25"/>
      <c r="T21" s="25"/>
      <c r="U21" s="25"/>
      <c r="V21" s="25"/>
      <c r="W21" s="25"/>
      <c r="X21" s="25"/>
      <c r="IH21" s="33"/>
      <c r="II21" s="33"/>
    </row>
    <row r="22" spans="1:243" s="31" customFormat="1" ht="23.65" customHeight="1">
      <c r="A22" s="126"/>
      <c r="B22" s="97"/>
      <c r="C22" s="97"/>
      <c r="D22" s="312"/>
      <c r="E22" s="312"/>
      <c r="F22" s="312"/>
      <c r="G22" s="312"/>
      <c r="H22" s="312"/>
      <c r="I22" s="312"/>
      <c r="J22" s="312"/>
      <c r="K22" s="312"/>
      <c r="L22" s="312"/>
      <c r="M22" s="203"/>
      <c r="N22" s="149"/>
      <c r="O22" s="148" t="str">
        <f t="shared" si="0"/>
        <v/>
      </c>
      <c r="P22" s="150" t="str">
        <f t="shared" si="1"/>
        <v/>
      </c>
      <c r="Q22" s="37"/>
      <c r="R22" s="165"/>
      <c r="S22" s="25"/>
      <c r="T22" s="25"/>
      <c r="U22" s="25"/>
      <c r="V22" s="25"/>
      <c r="W22" s="25"/>
      <c r="X22" s="25"/>
    </row>
    <row r="23" spans="1:243" s="31" customFormat="1" ht="23.65" customHeight="1">
      <c r="A23" s="126"/>
      <c r="B23" s="97"/>
      <c r="C23" s="97"/>
      <c r="D23" s="312"/>
      <c r="E23" s="312"/>
      <c r="F23" s="312"/>
      <c r="G23" s="312"/>
      <c r="H23" s="312"/>
      <c r="I23" s="312"/>
      <c r="J23" s="312"/>
      <c r="K23" s="312"/>
      <c r="L23" s="312"/>
      <c r="M23" s="203"/>
      <c r="N23" s="149"/>
      <c r="O23" s="148" t="str">
        <f t="shared" si="0"/>
        <v/>
      </c>
      <c r="P23" s="150" t="str">
        <f t="shared" si="1"/>
        <v/>
      </c>
      <c r="Q23" s="37"/>
      <c r="R23" s="165"/>
      <c r="S23" s="25"/>
      <c r="T23" s="25"/>
      <c r="U23" s="25"/>
      <c r="V23" s="25"/>
      <c r="W23" s="25"/>
      <c r="X23" s="25"/>
    </row>
    <row r="24" spans="1:243" s="31" customFormat="1" ht="23.65" customHeight="1">
      <c r="A24" s="126"/>
      <c r="B24" s="97"/>
      <c r="C24" s="97"/>
      <c r="D24" s="312"/>
      <c r="E24" s="312"/>
      <c r="F24" s="312"/>
      <c r="G24" s="312"/>
      <c r="H24" s="312"/>
      <c r="I24" s="312"/>
      <c r="J24" s="312"/>
      <c r="K24" s="312"/>
      <c r="L24" s="312"/>
      <c r="M24" s="203"/>
      <c r="N24" s="149"/>
      <c r="O24" s="148" t="str">
        <f t="shared" si="0"/>
        <v/>
      </c>
      <c r="P24" s="150" t="str">
        <f t="shared" si="1"/>
        <v/>
      </c>
      <c r="Q24" s="37"/>
      <c r="R24" s="165"/>
      <c r="S24" s="25"/>
      <c r="T24" s="25"/>
      <c r="U24" s="25"/>
      <c r="V24" s="25"/>
      <c r="W24" s="25"/>
      <c r="X24" s="25"/>
    </row>
    <row r="25" spans="1:243" s="31" customFormat="1" ht="23.65" customHeight="1">
      <c r="A25" s="126"/>
      <c r="B25" s="97"/>
      <c r="C25" s="97"/>
      <c r="D25" s="312"/>
      <c r="E25" s="312"/>
      <c r="F25" s="312"/>
      <c r="G25" s="312"/>
      <c r="H25" s="312"/>
      <c r="I25" s="312"/>
      <c r="J25" s="312"/>
      <c r="K25" s="312"/>
      <c r="L25" s="312"/>
      <c r="M25" s="203"/>
      <c r="N25" s="149"/>
      <c r="O25" s="148" t="str">
        <f t="shared" si="0"/>
        <v/>
      </c>
      <c r="P25" s="150" t="str">
        <f t="shared" si="1"/>
        <v/>
      </c>
      <c r="Q25" s="37"/>
      <c r="R25" s="165"/>
      <c r="S25" s="25"/>
      <c r="T25" s="25"/>
      <c r="U25" s="25"/>
      <c r="V25" s="25"/>
      <c r="W25" s="25"/>
      <c r="X25" s="25"/>
    </row>
    <row r="26" spans="1:243" s="31" customFormat="1" ht="23.65" customHeight="1">
      <c r="A26" s="126"/>
      <c r="B26" s="97"/>
      <c r="C26" s="97"/>
      <c r="D26" s="312"/>
      <c r="E26" s="312"/>
      <c r="F26" s="312"/>
      <c r="G26" s="312"/>
      <c r="H26" s="312"/>
      <c r="I26" s="312"/>
      <c r="J26" s="312"/>
      <c r="K26" s="312"/>
      <c r="L26" s="312"/>
      <c r="M26" s="203"/>
      <c r="N26" s="149"/>
      <c r="O26" s="148" t="str">
        <f t="shared" si="0"/>
        <v/>
      </c>
      <c r="P26" s="150" t="str">
        <f t="shared" si="1"/>
        <v/>
      </c>
      <c r="Q26" s="37"/>
      <c r="R26" s="165"/>
      <c r="S26" s="25"/>
      <c r="T26" s="25"/>
      <c r="U26" s="25"/>
      <c r="V26" s="25"/>
      <c r="W26" s="25"/>
      <c r="X26" s="25"/>
    </row>
    <row r="27" spans="1:243" s="31" customFormat="1" ht="23.65" customHeight="1">
      <c r="A27" s="126"/>
      <c r="B27" s="97"/>
      <c r="C27" s="97"/>
      <c r="D27" s="312"/>
      <c r="E27" s="312"/>
      <c r="F27" s="312"/>
      <c r="G27" s="312"/>
      <c r="H27" s="312"/>
      <c r="I27" s="312"/>
      <c r="J27" s="312"/>
      <c r="K27" s="312"/>
      <c r="L27" s="312"/>
      <c r="M27" s="203"/>
      <c r="N27" s="149"/>
      <c r="O27" s="148" t="str">
        <f t="shared" si="0"/>
        <v/>
      </c>
      <c r="P27" s="150" t="str">
        <f t="shared" si="1"/>
        <v/>
      </c>
      <c r="Q27" s="37"/>
      <c r="R27" s="165"/>
      <c r="S27" s="25"/>
      <c r="T27" s="25"/>
      <c r="U27" s="25"/>
      <c r="V27" s="25"/>
      <c r="W27" s="25"/>
      <c r="X27" s="25"/>
    </row>
    <row r="28" spans="1:243" s="31" customFormat="1" ht="23.65" customHeight="1">
      <c r="A28" s="126"/>
      <c r="B28" s="97"/>
      <c r="C28" s="97"/>
      <c r="D28" s="312"/>
      <c r="E28" s="312"/>
      <c r="F28" s="312"/>
      <c r="G28" s="312"/>
      <c r="H28" s="312"/>
      <c r="I28" s="312"/>
      <c r="J28" s="312"/>
      <c r="K28" s="312"/>
      <c r="L28" s="312"/>
      <c r="M28" s="203"/>
      <c r="N28" s="149"/>
      <c r="O28" s="148" t="str">
        <f t="shared" si="0"/>
        <v/>
      </c>
      <c r="P28" s="150" t="str">
        <f t="shared" si="1"/>
        <v/>
      </c>
      <c r="Q28" s="37"/>
      <c r="R28" s="165"/>
      <c r="S28" s="25"/>
      <c r="T28" s="25"/>
      <c r="U28" s="25"/>
      <c r="V28" s="25"/>
      <c r="W28" s="25"/>
      <c r="X28" s="25"/>
    </row>
    <row r="29" spans="1:243" s="31" customFormat="1" ht="23.65" customHeight="1">
      <c r="A29" s="126"/>
      <c r="B29" s="97"/>
      <c r="C29" s="97"/>
      <c r="D29" s="312"/>
      <c r="E29" s="312"/>
      <c r="F29" s="312"/>
      <c r="G29" s="312"/>
      <c r="H29" s="312"/>
      <c r="I29" s="312"/>
      <c r="J29" s="312"/>
      <c r="K29" s="312"/>
      <c r="L29" s="312"/>
      <c r="M29" s="203"/>
      <c r="N29" s="149"/>
      <c r="O29" s="148" t="str">
        <f t="shared" si="0"/>
        <v/>
      </c>
      <c r="P29" s="150" t="str">
        <f t="shared" si="1"/>
        <v/>
      </c>
      <c r="Q29" s="37"/>
      <c r="R29" s="165"/>
      <c r="S29" s="25"/>
      <c r="T29" s="25"/>
      <c r="U29" s="25"/>
      <c r="V29" s="25"/>
      <c r="W29" s="25"/>
      <c r="X29" s="25"/>
    </row>
    <row r="30" spans="1:243" s="31" customFormat="1" ht="23.65" customHeight="1">
      <c r="A30" s="126"/>
      <c r="B30" s="97"/>
      <c r="C30" s="97"/>
      <c r="D30" s="312"/>
      <c r="E30" s="312"/>
      <c r="F30" s="312"/>
      <c r="G30" s="312"/>
      <c r="H30" s="312"/>
      <c r="I30" s="312"/>
      <c r="J30" s="312"/>
      <c r="K30" s="312"/>
      <c r="L30" s="312"/>
      <c r="M30" s="203"/>
      <c r="N30" s="149"/>
      <c r="O30" s="148" t="str">
        <f t="shared" si="0"/>
        <v/>
      </c>
      <c r="P30" s="150" t="str">
        <f t="shared" si="1"/>
        <v/>
      </c>
      <c r="Q30" s="37"/>
      <c r="R30" s="165"/>
      <c r="S30" s="25"/>
      <c r="T30" s="25"/>
      <c r="U30" s="25"/>
      <c r="V30" s="25"/>
      <c r="W30" s="25"/>
      <c r="X30" s="25"/>
    </row>
    <row r="31" spans="1:243" s="31" customFormat="1" ht="23.65" customHeight="1">
      <c r="A31" s="126"/>
      <c r="B31" s="97"/>
      <c r="C31" s="97"/>
      <c r="D31" s="312"/>
      <c r="E31" s="312"/>
      <c r="F31" s="312"/>
      <c r="G31" s="312"/>
      <c r="H31" s="312"/>
      <c r="I31" s="312"/>
      <c r="J31" s="312"/>
      <c r="K31" s="312"/>
      <c r="L31" s="312"/>
      <c r="M31" s="203"/>
      <c r="N31" s="149"/>
      <c r="O31" s="148" t="str">
        <f t="shared" si="0"/>
        <v/>
      </c>
      <c r="P31" s="150" t="str">
        <f t="shared" si="1"/>
        <v/>
      </c>
      <c r="Q31" s="37"/>
      <c r="R31" s="165"/>
      <c r="S31" s="25"/>
      <c r="T31" s="25"/>
      <c r="U31" s="25"/>
      <c r="V31" s="25"/>
      <c r="W31" s="25"/>
      <c r="X31" s="25"/>
    </row>
    <row r="32" spans="1:243" s="31" customFormat="1" ht="23.65" customHeight="1">
      <c r="A32" s="126"/>
      <c r="B32" s="97"/>
      <c r="C32" s="97"/>
      <c r="D32" s="312"/>
      <c r="E32" s="312"/>
      <c r="F32" s="312"/>
      <c r="G32" s="312"/>
      <c r="H32" s="312"/>
      <c r="I32" s="312"/>
      <c r="J32" s="312"/>
      <c r="K32" s="312"/>
      <c r="L32" s="312"/>
      <c r="M32" s="203"/>
      <c r="N32" s="149"/>
      <c r="O32" s="148" t="str">
        <f t="shared" si="0"/>
        <v/>
      </c>
      <c r="P32" s="150" t="str">
        <f t="shared" si="1"/>
        <v/>
      </c>
      <c r="Q32" s="37"/>
      <c r="R32" s="165"/>
      <c r="S32" s="25"/>
      <c r="T32" s="25"/>
      <c r="U32" s="25"/>
      <c r="V32" s="25"/>
      <c r="W32" s="25"/>
      <c r="X32" s="25"/>
    </row>
    <row r="33" spans="1:243" s="31" customFormat="1" ht="23.65" customHeight="1">
      <c r="A33" s="126"/>
      <c r="B33" s="97"/>
      <c r="C33" s="97"/>
      <c r="D33" s="312"/>
      <c r="E33" s="312"/>
      <c r="F33" s="312"/>
      <c r="G33" s="312"/>
      <c r="H33" s="312"/>
      <c r="I33" s="312"/>
      <c r="J33" s="312"/>
      <c r="K33" s="312"/>
      <c r="L33" s="312"/>
      <c r="M33" s="203"/>
      <c r="N33" s="149"/>
      <c r="O33" s="148" t="str">
        <f t="shared" ref="O33:O54" si="2">IF(M33="DIP",C33*N33,"")</f>
        <v/>
      </c>
      <c r="P33" s="150" t="str">
        <f t="shared" ref="P33:P55" si="3">IF(M33="DIE",C33*N33,"")</f>
        <v/>
      </c>
      <c r="Q33" s="37"/>
      <c r="R33" s="165"/>
      <c r="S33" s="78"/>
      <c r="T33" s="25"/>
      <c r="U33" s="25"/>
      <c r="V33" s="25"/>
      <c r="W33" s="25"/>
      <c r="X33" s="25"/>
      <c r="IH33" s="32"/>
      <c r="II33" s="33"/>
    </row>
    <row r="34" spans="1:243" s="31" customFormat="1" ht="23.65" customHeight="1">
      <c r="A34" s="126"/>
      <c r="B34" s="97"/>
      <c r="C34" s="97"/>
      <c r="D34" s="312"/>
      <c r="E34" s="312"/>
      <c r="F34" s="312"/>
      <c r="G34" s="312"/>
      <c r="H34" s="312"/>
      <c r="I34" s="312"/>
      <c r="J34" s="312"/>
      <c r="K34" s="312"/>
      <c r="L34" s="312"/>
      <c r="M34" s="203"/>
      <c r="N34" s="149"/>
      <c r="O34" s="148" t="str">
        <f t="shared" si="2"/>
        <v/>
      </c>
      <c r="P34" s="150" t="str">
        <f t="shared" si="3"/>
        <v/>
      </c>
      <c r="Q34" s="37"/>
      <c r="R34" s="165"/>
      <c r="S34" s="25"/>
      <c r="T34" s="25"/>
      <c r="U34" s="25"/>
      <c r="V34" s="25"/>
      <c r="W34" s="25"/>
      <c r="X34" s="25"/>
      <c r="IH34" s="32"/>
      <c r="II34" s="33"/>
    </row>
    <row r="35" spans="1:243" s="31" customFormat="1" ht="23.65" customHeight="1">
      <c r="A35" s="126"/>
      <c r="B35" s="97"/>
      <c r="C35" s="97"/>
      <c r="D35" s="312"/>
      <c r="E35" s="312"/>
      <c r="F35" s="312"/>
      <c r="G35" s="312"/>
      <c r="H35" s="312"/>
      <c r="I35" s="312"/>
      <c r="J35" s="312"/>
      <c r="K35" s="312"/>
      <c r="L35" s="312"/>
      <c r="M35" s="203"/>
      <c r="N35" s="149"/>
      <c r="O35" s="148" t="str">
        <f t="shared" si="2"/>
        <v/>
      </c>
      <c r="P35" s="150" t="str">
        <f t="shared" si="3"/>
        <v/>
      </c>
      <c r="Q35" s="37"/>
      <c r="R35" s="165"/>
      <c r="S35" s="25"/>
      <c r="T35" s="25"/>
      <c r="U35" s="25"/>
      <c r="V35" s="25"/>
      <c r="W35" s="25"/>
      <c r="X35" s="25"/>
      <c r="IH35" s="33"/>
      <c r="II35" s="33"/>
    </row>
    <row r="36" spans="1:243" s="31" customFormat="1" ht="23.65" customHeight="1">
      <c r="A36" s="126"/>
      <c r="B36" s="97"/>
      <c r="C36" s="97"/>
      <c r="D36" s="312"/>
      <c r="E36" s="312"/>
      <c r="F36" s="312"/>
      <c r="G36" s="312"/>
      <c r="H36" s="312"/>
      <c r="I36" s="312"/>
      <c r="J36" s="312"/>
      <c r="K36" s="312"/>
      <c r="L36" s="312"/>
      <c r="M36" s="203"/>
      <c r="N36" s="149"/>
      <c r="O36" s="148" t="str">
        <f t="shared" si="2"/>
        <v/>
      </c>
      <c r="P36" s="150" t="str">
        <f t="shared" si="3"/>
        <v/>
      </c>
      <c r="Q36" s="37"/>
      <c r="R36" s="165"/>
      <c r="S36" s="25"/>
      <c r="T36" s="25"/>
      <c r="U36" s="25"/>
      <c r="V36" s="25"/>
      <c r="W36" s="25"/>
      <c r="X36" s="25"/>
      <c r="IH36" s="33"/>
      <c r="II36" s="33"/>
    </row>
    <row r="37" spans="1:243" s="31" customFormat="1" ht="23.65" customHeight="1">
      <c r="A37" s="126"/>
      <c r="B37" s="97"/>
      <c r="C37" s="97"/>
      <c r="D37" s="312"/>
      <c r="E37" s="312"/>
      <c r="F37" s="312"/>
      <c r="G37" s="312"/>
      <c r="H37" s="312"/>
      <c r="I37" s="312"/>
      <c r="J37" s="312"/>
      <c r="K37" s="312"/>
      <c r="L37" s="312"/>
      <c r="M37" s="203"/>
      <c r="N37" s="149"/>
      <c r="O37" s="148" t="str">
        <f t="shared" si="2"/>
        <v/>
      </c>
      <c r="P37" s="150" t="str">
        <f t="shared" si="3"/>
        <v/>
      </c>
      <c r="Q37" s="37"/>
      <c r="R37" s="165"/>
      <c r="S37" s="25"/>
      <c r="T37" s="25"/>
      <c r="U37" s="25"/>
      <c r="V37" s="25"/>
      <c r="W37" s="25"/>
      <c r="X37" s="25"/>
    </row>
    <row r="38" spans="1:243" s="31" customFormat="1" ht="23.65" customHeight="1">
      <c r="A38" s="126"/>
      <c r="B38" s="97"/>
      <c r="C38" s="97"/>
      <c r="D38" s="312"/>
      <c r="E38" s="312"/>
      <c r="F38" s="312"/>
      <c r="G38" s="312"/>
      <c r="H38" s="312"/>
      <c r="I38" s="312"/>
      <c r="J38" s="312"/>
      <c r="K38" s="312"/>
      <c r="L38" s="312"/>
      <c r="M38" s="203"/>
      <c r="N38" s="149"/>
      <c r="O38" s="148" t="str">
        <f t="shared" si="2"/>
        <v/>
      </c>
      <c r="P38" s="150" t="str">
        <f t="shared" si="3"/>
        <v/>
      </c>
      <c r="Q38" s="37"/>
      <c r="R38" s="165"/>
      <c r="S38" s="25"/>
      <c r="T38" s="25"/>
      <c r="U38" s="25"/>
      <c r="V38" s="25"/>
      <c r="W38" s="25"/>
      <c r="X38" s="25"/>
      <c r="IH38" s="32"/>
      <c r="II38" s="33"/>
    </row>
    <row r="39" spans="1:243" s="31" customFormat="1" ht="23.65" customHeight="1">
      <c r="A39" s="126"/>
      <c r="B39" s="97"/>
      <c r="C39" s="97"/>
      <c r="D39" s="312"/>
      <c r="E39" s="312"/>
      <c r="F39" s="312"/>
      <c r="G39" s="312"/>
      <c r="H39" s="312"/>
      <c r="I39" s="312"/>
      <c r="J39" s="312"/>
      <c r="K39" s="312"/>
      <c r="L39" s="312"/>
      <c r="M39" s="203"/>
      <c r="N39" s="149"/>
      <c r="O39" s="148" t="str">
        <f t="shared" si="2"/>
        <v/>
      </c>
      <c r="P39" s="150" t="str">
        <f t="shared" si="3"/>
        <v/>
      </c>
      <c r="Q39" s="37"/>
      <c r="R39" s="165"/>
      <c r="S39" s="25"/>
      <c r="T39" s="25"/>
      <c r="U39" s="25"/>
      <c r="V39" s="25"/>
      <c r="W39" s="25"/>
      <c r="X39" s="25"/>
      <c r="IH39" s="33"/>
      <c r="II39" s="33"/>
    </row>
    <row r="40" spans="1:243" s="31" customFormat="1" ht="23.65" customHeight="1">
      <c r="A40" s="126"/>
      <c r="B40" s="97"/>
      <c r="C40" s="97"/>
      <c r="D40" s="312"/>
      <c r="E40" s="312"/>
      <c r="F40" s="312"/>
      <c r="G40" s="312"/>
      <c r="H40" s="312"/>
      <c r="I40" s="312"/>
      <c r="J40" s="312"/>
      <c r="K40" s="312"/>
      <c r="L40" s="312"/>
      <c r="M40" s="203"/>
      <c r="N40" s="149"/>
      <c r="O40" s="148" t="str">
        <f t="shared" si="2"/>
        <v/>
      </c>
      <c r="P40" s="150" t="str">
        <f t="shared" si="3"/>
        <v/>
      </c>
      <c r="Q40" s="37"/>
      <c r="R40" s="165"/>
      <c r="S40" s="25"/>
      <c r="T40" s="25"/>
      <c r="U40" s="25"/>
      <c r="V40" s="25"/>
      <c r="W40" s="25"/>
      <c r="X40" s="25"/>
      <c r="IH40" s="33"/>
      <c r="II40" s="33"/>
    </row>
    <row r="41" spans="1:243" s="31" customFormat="1" ht="23.65" customHeight="1">
      <c r="A41" s="126"/>
      <c r="B41" s="97"/>
      <c r="C41" s="97"/>
      <c r="D41" s="312"/>
      <c r="E41" s="312"/>
      <c r="F41" s="312"/>
      <c r="G41" s="312"/>
      <c r="H41" s="312"/>
      <c r="I41" s="312"/>
      <c r="J41" s="312"/>
      <c r="K41" s="312"/>
      <c r="L41" s="312"/>
      <c r="M41" s="203"/>
      <c r="N41" s="149"/>
      <c r="O41" s="148" t="str">
        <f t="shared" si="2"/>
        <v/>
      </c>
      <c r="P41" s="150" t="str">
        <f t="shared" si="3"/>
        <v/>
      </c>
      <c r="Q41" s="37"/>
      <c r="R41" s="165"/>
      <c r="S41" s="25"/>
      <c r="T41" s="25"/>
      <c r="U41" s="25"/>
      <c r="V41" s="25"/>
      <c r="W41" s="25"/>
      <c r="X41" s="25"/>
    </row>
    <row r="42" spans="1:243" s="31" customFormat="1" ht="23.65" customHeight="1">
      <c r="A42" s="126"/>
      <c r="B42" s="97"/>
      <c r="C42" s="97"/>
      <c r="D42" s="312"/>
      <c r="E42" s="312"/>
      <c r="F42" s="312"/>
      <c r="G42" s="312"/>
      <c r="H42" s="312"/>
      <c r="I42" s="312"/>
      <c r="J42" s="312"/>
      <c r="K42" s="312"/>
      <c r="L42" s="312"/>
      <c r="M42" s="203"/>
      <c r="N42" s="149"/>
      <c r="O42" s="148" t="str">
        <f t="shared" si="2"/>
        <v/>
      </c>
      <c r="P42" s="150" t="str">
        <f t="shared" si="3"/>
        <v/>
      </c>
      <c r="Q42" s="37"/>
      <c r="R42" s="165"/>
      <c r="S42" s="25"/>
      <c r="T42" s="25"/>
      <c r="U42" s="25"/>
      <c r="V42" s="25"/>
      <c r="W42" s="25"/>
      <c r="X42" s="25"/>
    </row>
    <row r="43" spans="1:243" s="31" customFormat="1" ht="23.65" customHeight="1">
      <c r="A43" s="126"/>
      <c r="B43" s="97"/>
      <c r="C43" s="97"/>
      <c r="D43" s="312"/>
      <c r="E43" s="312"/>
      <c r="F43" s="312"/>
      <c r="G43" s="312"/>
      <c r="H43" s="312"/>
      <c r="I43" s="312"/>
      <c r="J43" s="312"/>
      <c r="K43" s="312"/>
      <c r="L43" s="312"/>
      <c r="M43" s="203"/>
      <c r="N43" s="149"/>
      <c r="O43" s="148" t="str">
        <f t="shared" si="2"/>
        <v/>
      </c>
      <c r="P43" s="150" t="str">
        <f t="shared" si="3"/>
        <v/>
      </c>
      <c r="Q43" s="37"/>
      <c r="R43" s="165"/>
      <c r="S43" s="25"/>
      <c r="T43" s="25"/>
      <c r="U43" s="25"/>
      <c r="V43" s="25"/>
      <c r="W43" s="25"/>
      <c r="X43" s="25"/>
    </row>
    <row r="44" spans="1:243" s="31" customFormat="1" ht="23.65" customHeight="1">
      <c r="A44" s="126"/>
      <c r="B44" s="97"/>
      <c r="C44" s="97"/>
      <c r="D44" s="312"/>
      <c r="E44" s="312"/>
      <c r="F44" s="312"/>
      <c r="G44" s="312"/>
      <c r="H44" s="312"/>
      <c r="I44" s="312"/>
      <c r="J44" s="312"/>
      <c r="K44" s="312"/>
      <c r="L44" s="312"/>
      <c r="M44" s="203"/>
      <c r="N44" s="149"/>
      <c r="O44" s="148" t="str">
        <f t="shared" si="2"/>
        <v/>
      </c>
      <c r="P44" s="150" t="str">
        <f t="shared" si="3"/>
        <v/>
      </c>
      <c r="Q44" s="37"/>
      <c r="R44" s="165"/>
      <c r="S44" s="25"/>
      <c r="T44" s="25"/>
      <c r="U44" s="25"/>
      <c r="V44" s="25"/>
      <c r="W44" s="25"/>
      <c r="X44" s="25"/>
    </row>
    <row r="45" spans="1:243" s="31" customFormat="1" ht="23.65" customHeight="1">
      <c r="A45" s="126"/>
      <c r="B45" s="97"/>
      <c r="C45" s="97"/>
      <c r="D45" s="312"/>
      <c r="E45" s="312"/>
      <c r="F45" s="312"/>
      <c r="G45" s="312"/>
      <c r="H45" s="312"/>
      <c r="I45" s="312"/>
      <c r="J45" s="312"/>
      <c r="K45" s="312"/>
      <c r="L45" s="312"/>
      <c r="M45" s="203"/>
      <c r="N45" s="149"/>
      <c r="O45" s="148" t="str">
        <f t="shared" si="2"/>
        <v/>
      </c>
      <c r="P45" s="150" t="str">
        <f t="shared" si="3"/>
        <v/>
      </c>
      <c r="Q45" s="37"/>
      <c r="R45" s="165"/>
      <c r="S45" s="25"/>
      <c r="T45" s="25"/>
      <c r="U45" s="25"/>
      <c r="V45" s="25"/>
      <c r="W45" s="25"/>
      <c r="X45" s="25"/>
    </row>
    <row r="46" spans="1:243" s="31" customFormat="1" ht="23.65" customHeight="1">
      <c r="A46" s="126"/>
      <c r="B46" s="97"/>
      <c r="C46" s="97"/>
      <c r="D46" s="312"/>
      <c r="E46" s="312"/>
      <c r="F46" s="312"/>
      <c r="G46" s="312"/>
      <c r="H46" s="312"/>
      <c r="I46" s="312"/>
      <c r="J46" s="312"/>
      <c r="K46" s="312"/>
      <c r="L46" s="312"/>
      <c r="M46" s="203"/>
      <c r="N46" s="149"/>
      <c r="O46" s="148" t="str">
        <f t="shared" si="2"/>
        <v/>
      </c>
      <c r="P46" s="150" t="str">
        <f t="shared" si="3"/>
        <v/>
      </c>
      <c r="Q46" s="37"/>
      <c r="R46" s="165"/>
      <c r="S46" s="25"/>
      <c r="T46" s="25"/>
      <c r="U46" s="25"/>
      <c r="V46" s="25"/>
      <c r="W46" s="25"/>
      <c r="X46" s="25"/>
    </row>
    <row r="47" spans="1:243" s="31" customFormat="1" ht="23.65" customHeight="1">
      <c r="A47" s="126"/>
      <c r="B47" s="97"/>
      <c r="C47" s="97"/>
      <c r="D47" s="312"/>
      <c r="E47" s="312"/>
      <c r="F47" s="312"/>
      <c r="G47" s="312"/>
      <c r="H47" s="312"/>
      <c r="I47" s="312"/>
      <c r="J47" s="312"/>
      <c r="K47" s="312"/>
      <c r="L47" s="312"/>
      <c r="M47" s="203"/>
      <c r="N47" s="149"/>
      <c r="O47" s="148" t="str">
        <f t="shared" si="2"/>
        <v/>
      </c>
      <c r="P47" s="150" t="str">
        <f t="shared" si="3"/>
        <v/>
      </c>
      <c r="Q47" s="37"/>
      <c r="R47" s="165"/>
      <c r="S47" s="25"/>
      <c r="T47" s="25"/>
      <c r="U47" s="25"/>
      <c r="V47" s="25"/>
      <c r="W47" s="25"/>
      <c r="X47" s="25"/>
    </row>
    <row r="48" spans="1:243" s="31" customFormat="1" ht="23.65" customHeight="1">
      <c r="A48" s="126"/>
      <c r="B48" s="97"/>
      <c r="C48" s="97"/>
      <c r="D48" s="312"/>
      <c r="E48" s="312"/>
      <c r="F48" s="312"/>
      <c r="G48" s="312"/>
      <c r="H48" s="312"/>
      <c r="I48" s="312"/>
      <c r="J48" s="312"/>
      <c r="K48" s="312"/>
      <c r="L48" s="312"/>
      <c r="M48" s="203"/>
      <c r="N48" s="149"/>
      <c r="O48" s="148" t="str">
        <f t="shared" si="2"/>
        <v/>
      </c>
      <c r="P48" s="150" t="str">
        <f t="shared" si="3"/>
        <v/>
      </c>
      <c r="Q48" s="37"/>
      <c r="R48" s="165"/>
      <c r="S48" s="25"/>
      <c r="T48" s="25"/>
      <c r="U48" s="25"/>
      <c r="V48" s="25"/>
      <c r="W48" s="25"/>
      <c r="X48" s="25"/>
    </row>
    <row r="49" spans="1:243" s="31" customFormat="1" ht="23.65" customHeight="1">
      <c r="A49" s="126"/>
      <c r="B49" s="97"/>
      <c r="C49" s="97"/>
      <c r="D49" s="312"/>
      <c r="E49" s="312"/>
      <c r="F49" s="312"/>
      <c r="G49" s="312"/>
      <c r="H49" s="312"/>
      <c r="I49" s="312"/>
      <c r="J49" s="312"/>
      <c r="K49" s="312"/>
      <c r="L49" s="312"/>
      <c r="M49" s="203"/>
      <c r="N49" s="149"/>
      <c r="O49" s="148" t="str">
        <f t="shared" si="2"/>
        <v/>
      </c>
      <c r="P49" s="150" t="str">
        <f t="shared" si="3"/>
        <v/>
      </c>
      <c r="Q49" s="37"/>
      <c r="R49" s="165"/>
      <c r="S49" s="25"/>
      <c r="T49" s="25"/>
      <c r="U49" s="25"/>
      <c r="V49" s="25"/>
      <c r="W49" s="25"/>
      <c r="X49" s="25"/>
    </row>
    <row r="50" spans="1:243" s="31" customFormat="1" ht="23.65" customHeight="1">
      <c r="A50" s="126"/>
      <c r="B50" s="97"/>
      <c r="C50" s="97"/>
      <c r="D50" s="312"/>
      <c r="E50" s="312"/>
      <c r="F50" s="312"/>
      <c r="G50" s="312"/>
      <c r="H50" s="312"/>
      <c r="I50" s="312"/>
      <c r="J50" s="312"/>
      <c r="K50" s="312"/>
      <c r="L50" s="312"/>
      <c r="M50" s="203"/>
      <c r="N50" s="149"/>
      <c r="O50" s="148" t="str">
        <f t="shared" si="2"/>
        <v/>
      </c>
      <c r="P50" s="150" t="str">
        <f t="shared" si="3"/>
        <v/>
      </c>
      <c r="Q50" s="37"/>
      <c r="R50" s="165"/>
      <c r="S50" s="25"/>
      <c r="T50" s="25"/>
      <c r="U50" s="25"/>
      <c r="V50" s="25"/>
      <c r="W50" s="25"/>
      <c r="X50" s="25"/>
    </row>
    <row r="51" spans="1:243" s="31" customFormat="1" ht="23.65" customHeight="1">
      <c r="A51" s="126"/>
      <c r="B51" s="97"/>
      <c r="C51" s="97"/>
      <c r="D51" s="312"/>
      <c r="E51" s="312"/>
      <c r="F51" s="312"/>
      <c r="G51" s="312"/>
      <c r="H51" s="312"/>
      <c r="I51" s="312"/>
      <c r="J51" s="312"/>
      <c r="K51" s="312"/>
      <c r="L51" s="312"/>
      <c r="M51" s="203"/>
      <c r="N51" s="149"/>
      <c r="O51" s="148" t="str">
        <f t="shared" si="2"/>
        <v/>
      </c>
      <c r="P51" s="150" t="str">
        <f t="shared" si="3"/>
        <v/>
      </c>
      <c r="Q51" s="37"/>
      <c r="R51" s="165"/>
      <c r="S51" s="25"/>
      <c r="T51" s="25"/>
      <c r="U51" s="25"/>
      <c r="V51" s="25"/>
      <c r="W51" s="25"/>
      <c r="X51" s="25"/>
    </row>
    <row r="52" spans="1:243" s="31" customFormat="1" ht="23.65" customHeight="1">
      <c r="A52" s="126"/>
      <c r="B52" s="97"/>
      <c r="C52" s="97"/>
      <c r="D52" s="312"/>
      <c r="E52" s="312"/>
      <c r="F52" s="312"/>
      <c r="G52" s="312"/>
      <c r="H52" s="312"/>
      <c r="I52" s="312"/>
      <c r="J52" s="312"/>
      <c r="K52" s="312"/>
      <c r="L52" s="312"/>
      <c r="M52" s="203"/>
      <c r="N52" s="149"/>
      <c r="O52" s="148" t="str">
        <f t="shared" si="2"/>
        <v/>
      </c>
      <c r="P52" s="150" t="str">
        <f t="shared" si="3"/>
        <v/>
      </c>
      <c r="Q52" s="37"/>
      <c r="R52" s="165"/>
      <c r="S52" s="25"/>
      <c r="T52" s="25"/>
      <c r="U52" s="25"/>
      <c r="V52" s="25"/>
      <c r="W52" s="25"/>
      <c r="X52" s="25"/>
    </row>
    <row r="53" spans="1:243" s="31" customFormat="1" ht="23.65" customHeight="1">
      <c r="A53" s="126"/>
      <c r="B53" s="97"/>
      <c r="C53" s="97"/>
      <c r="D53" s="312"/>
      <c r="E53" s="312"/>
      <c r="F53" s="312"/>
      <c r="G53" s="312"/>
      <c r="H53" s="312"/>
      <c r="I53" s="312"/>
      <c r="J53" s="312"/>
      <c r="K53" s="312"/>
      <c r="L53" s="312"/>
      <c r="M53" s="203"/>
      <c r="N53" s="149"/>
      <c r="O53" s="148" t="str">
        <f t="shared" si="2"/>
        <v/>
      </c>
      <c r="P53" s="150" t="str">
        <f t="shared" si="3"/>
        <v/>
      </c>
      <c r="Q53" s="37"/>
      <c r="R53" s="165"/>
      <c r="S53" s="25"/>
      <c r="T53" s="25"/>
      <c r="U53" s="25"/>
      <c r="V53" s="25"/>
      <c r="W53" s="25"/>
      <c r="X53" s="25"/>
    </row>
    <row r="54" spans="1:243" s="31" customFormat="1" ht="23.65" customHeight="1">
      <c r="A54" s="126"/>
      <c r="B54" s="97"/>
      <c r="C54" s="97"/>
      <c r="D54" s="312"/>
      <c r="E54" s="312"/>
      <c r="F54" s="312"/>
      <c r="G54" s="312"/>
      <c r="H54" s="312"/>
      <c r="I54" s="312"/>
      <c r="J54" s="312"/>
      <c r="K54" s="312"/>
      <c r="L54" s="312"/>
      <c r="M54" s="203"/>
      <c r="N54" s="149"/>
      <c r="O54" s="148" t="str">
        <f t="shared" si="2"/>
        <v/>
      </c>
      <c r="P54" s="150" t="str">
        <f t="shared" si="3"/>
        <v/>
      </c>
      <c r="Q54" s="37"/>
      <c r="R54" s="165"/>
      <c r="S54" s="25"/>
      <c r="T54" s="25"/>
      <c r="U54" s="25"/>
      <c r="V54" s="25"/>
      <c r="W54" s="25"/>
      <c r="X54" s="25"/>
    </row>
    <row r="55" spans="1:243" s="31" customFormat="1" ht="23.65" customHeight="1">
      <c r="A55" s="126"/>
      <c r="B55" s="97"/>
      <c r="C55" s="97"/>
      <c r="D55" s="312"/>
      <c r="E55" s="312"/>
      <c r="F55" s="312"/>
      <c r="G55" s="312"/>
      <c r="H55" s="312"/>
      <c r="I55" s="312"/>
      <c r="J55" s="312"/>
      <c r="K55" s="312"/>
      <c r="L55" s="312"/>
      <c r="M55" s="203"/>
      <c r="N55" s="149"/>
      <c r="O55" s="148" t="str">
        <f t="shared" si="0"/>
        <v/>
      </c>
      <c r="P55" s="150" t="str">
        <f t="shared" si="3"/>
        <v/>
      </c>
      <c r="Q55" s="37"/>
      <c r="R55" s="165"/>
      <c r="S55" s="25"/>
      <c r="T55" s="25"/>
      <c r="U55" s="25"/>
      <c r="V55" s="25"/>
      <c r="W55" s="25"/>
      <c r="X55" s="25"/>
    </row>
    <row r="56" spans="1:243" s="31" customFormat="1" ht="23.65" customHeight="1">
      <c r="A56" s="126"/>
      <c r="B56" s="97"/>
      <c r="C56" s="97"/>
      <c r="D56" s="312"/>
      <c r="E56" s="312"/>
      <c r="F56" s="312"/>
      <c r="G56" s="312"/>
      <c r="H56" s="312"/>
      <c r="I56" s="312"/>
      <c r="J56" s="312"/>
      <c r="K56" s="312"/>
      <c r="L56" s="312"/>
      <c r="M56" s="203"/>
      <c r="N56" s="149"/>
      <c r="O56" s="148" t="str">
        <f t="shared" si="0"/>
        <v/>
      </c>
      <c r="P56" s="150" t="str">
        <f>IF(M56="DIE",C56*N56,"")</f>
        <v/>
      </c>
      <c r="Q56" s="37"/>
      <c r="R56" s="165"/>
      <c r="S56" s="25"/>
      <c r="T56" s="25"/>
      <c r="U56" s="25"/>
      <c r="V56" s="25"/>
      <c r="W56" s="25"/>
      <c r="X56" s="25"/>
    </row>
    <row r="57" spans="1:243" s="31" customFormat="1" ht="23.65" customHeight="1">
      <c r="A57" s="126"/>
      <c r="B57" s="97"/>
      <c r="C57" s="97"/>
      <c r="D57" s="312"/>
      <c r="E57" s="312"/>
      <c r="F57" s="312"/>
      <c r="G57" s="312"/>
      <c r="H57" s="312"/>
      <c r="I57" s="312"/>
      <c r="J57" s="312"/>
      <c r="K57" s="312"/>
      <c r="L57" s="312"/>
      <c r="M57" s="203"/>
      <c r="N57" s="149"/>
      <c r="O57" s="148" t="str">
        <f t="shared" si="0"/>
        <v/>
      </c>
      <c r="P57" s="150" t="str">
        <f>IF(M57="DIE",C57*N57,"")</f>
        <v/>
      </c>
      <c r="Q57" s="37"/>
      <c r="R57" s="165"/>
      <c r="S57" s="25"/>
      <c r="T57" s="25"/>
      <c r="U57" s="25"/>
      <c r="V57" s="25"/>
      <c r="W57" s="25"/>
      <c r="X57" s="25"/>
    </row>
    <row r="58" spans="1:243" s="34" customFormat="1" ht="6" customHeight="1">
      <c r="A58" s="171"/>
      <c r="B58" s="11"/>
      <c r="C58" s="11"/>
      <c r="D58" s="11"/>
      <c r="E58" s="1"/>
      <c r="F58" s="1"/>
      <c r="G58" s="1"/>
      <c r="H58" s="1"/>
      <c r="I58" s="1"/>
      <c r="J58" s="1"/>
      <c r="K58" s="11"/>
      <c r="L58" s="11"/>
      <c r="M58" s="11"/>
      <c r="N58" s="11"/>
      <c r="O58"/>
      <c r="P58" s="131"/>
      <c r="Q58" s="1"/>
      <c r="R58" s="177"/>
      <c r="S58" s="26"/>
      <c r="T58" s="26"/>
      <c r="U58" s="26"/>
      <c r="V58" s="26"/>
      <c r="W58" s="26"/>
      <c r="X58" s="26"/>
    </row>
    <row r="59" spans="1:243" s="30" customFormat="1" ht="21" customHeight="1">
      <c r="A59" s="175"/>
      <c r="B59" s="341" t="s">
        <v>23</v>
      </c>
      <c r="C59" s="342"/>
      <c r="D59" s="342"/>
      <c r="E59" s="342"/>
      <c r="F59" s="342"/>
      <c r="G59" s="342"/>
      <c r="H59" s="342"/>
      <c r="I59" s="342"/>
      <c r="J59" s="342"/>
      <c r="K59" s="342"/>
      <c r="L59" s="342"/>
      <c r="M59" s="342"/>
      <c r="N59" s="342"/>
      <c r="O59" s="342"/>
      <c r="P59" s="342"/>
      <c r="Q59" s="343"/>
      <c r="R59" s="184"/>
      <c r="S59" s="29"/>
      <c r="T59" s="29"/>
      <c r="U59" s="29"/>
      <c r="V59" s="29"/>
      <c r="W59" s="29"/>
      <c r="X59" s="29"/>
    </row>
    <row r="60" spans="1:243" s="31" customFormat="1" ht="12.75" customHeight="1">
      <c r="A60" s="171"/>
      <c r="B60" s="22" t="str">
        <f>'7-TRAN'!B61:E61</f>
        <v>FAPESP, MAIO DE 2015</v>
      </c>
      <c r="C60" s="3"/>
      <c r="D60" s="3"/>
      <c r="E60" s="16"/>
      <c r="F60" s="16"/>
      <c r="G60" s="16"/>
      <c r="H60" s="16"/>
      <c r="I60" s="16"/>
      <c r="J60" s="16"/>
      <c r="K60" s="3"/>
      <c r="L60" s="3"/>
      <c r="M60" s="3"/>
      <c r="N60" s="3"/>
      <c r="O60" s="71"/>
      <c r="P60" s="71"/>
      <c r="Q60" s="71">
        <v>1</v>
      </c>
      <c r="R60" s="176"/>
      <c r="S60" s="25"/>
      <c r="T60" s="25"/>
      <c r="U60" s="25"/>
      <c r="V60" s="25"/>
      <c r="W60" s="25"/>
      <c r="X60" s="25"/>
    </row>
    <row r="61" spans="1:243" s="40" customFormat="1" ht="18">
      <c r="A61" s="125"/>
      <c r="B61" s="155" t="str">
        <f>B6</f>
        <v>8- DESPESAS COM DIÁRIAS NO PAÍS E NO EXTERIOR</v>
      </c>
      <c r="C61" s="45"/>
      <c r="D61" s="45"/>
      <c r="J61" s="45"/>
      <c r="R61" s="125"/>
    </row>
    <row r="62" spans="1:243" s="30" customFormat="1" ht="31.5" customHeight="1">
      <c r="A62" s="175"/>
      <c r="B62" s="139" t="s">
        <v>1</v>
      </c>
      <c r="C62" s="139" t="s">
        <v>6</v>
      </c>
      <c r="D62" s="337" t="s">
        <v>7</v>
      </c>
      <c r="E62" s="337"/>
      <c r="F62" s="337"/>
      <c r="G62" s="337"/>
      <c r="H62" s="337"/>
      <c r="I62" s="337"/>
      <c r="J62" s="337"/>
      <c r="K62" s="337"/>
      <c r="L62" s="337"/>
      <c r="M62" s="151" t="s">
        <v>72</v>
      </c>
      <c r="N62" s="140" t="s">
        <v>3</v>
      </c>
      <c r="O62" s="199" t="s">
        <v>64</v>
      </c>
      <c r="P62" s="199" t="s">
        <v>66</v>
      </c>
      <c r="Q62" s="139" t="s">
        <v>2</v>
      </c>
      <c r="R62" s="184"/>
      <c r="S62" s="29"/>
      <c r="T62" s="29"/>
      <c r="U62" s="29"/>
      <c r="V62" s="29"/>
      <c r="W62" s="29"/>
      <c r="X62" s="29"/>
    </row>
    <row r="63" spans="1:243" s="31" customFormat="1" ht="23.65" customHeight="1">
      <c r="A63" s="126"/>
      <c r="B63" s="97"/>
      <c r="C63" s="97"/>
      <c r="D63" s="312"/>
      <c r="E63" s="312"/>
      <c r="F63" s="312"/>
      <c r="G63" s="312"/>
      <c r="H63" s="312"/>
      <c r="I63" s="312"/>
      <c r="J63" s="312"/>
      <c r="K63" s="312"/>
      <c r="L63" s="312"/>
      <c r="M63" s="132"/>
      <c r="N63" s="149"/>
      <c r="O63" s="148" t="str">
        <f t="shared" ref="O63:O103" si="4">IF(M63="DIP",C63*N63,"")</f>
        <v/>
      </c>
      <c r="P63" s="150" t="str">
        <f t="shared" ref="P63:P103" si="5">IF(M63="DIE",C63*N63,"")</f>
        <v/>
      </c>
      <c r="Q63" s="37"/>
      <c r="R63" s="165"/>
      <c r="S63" s="25"/>
      <c r="T63" s="25"/>
      <c r="U63" s="25"/>
      <c r="V63" s="25"/>
      <c r="W63" s="25"/>
      <c r="X63" s="25"/>
      <c r="IH63" s="32"/>
      <c r="II63" s="33"/>
    </row>
    <row r="64" spans="1:243" s="31" customFormat="1" ht="23.65" customHeight="1">
      <c r="A64" s="126"/>
      <c r="B64" s="97"/>
      <c r="C64" s="97"/>
      <c r="D64" s="312"/>
      <c r="E64" s="312"/>
      <c r="F64" s="312"/>
      <c r="G64" s="312"/>
      <c r="H64" s="312"/>
      <c r="I64" s="312"/>
      <c r="J64" s="312"/>
      <c r="K64" s="312"/>
      <c r="L64" s="312"/>
      <c r="M64" s="132"/>
      <c r="N64" s="149"/>
      <c r="O64" s="148" t="str">
        <f t="shared" si="4"/>
        <v/>
      </c>
      <c r="P64" s="150" t="str">
        <f t="shared" si="5"/>
        <v/>
      </c>
      <c r="Q64" s="37"/>
      <c r="R64" s="165"/>
      <c r="S64" s="25"/>
      <c r="T64" s="25"/>
      <c r="U64" s="25"/>
      <c r="V64" s="25"/>
      <c r="W64" s="25"/>
      <c r="X64" s="25"/>
      <c r="IH64" s="32"/>
      <c r="II64" s="33"/>
    </row>
    <row r="65" spans="1:243" s="31" customFormat="1" ht="23.65" customHeight="1">
      <c r="A65" s="126"/>
      <c r="B65" s="97"/>
      <c r="C65" s="97"/>
      <c r="D65" s="312"/>
      <c r="E65" s="312"/>
      <c r="F65" s="312"/>
      <c r="G65" s="312"/>
      <c r="H65" s="312"/>
      <c r="I65" s="312"/>
      <c r="J65" s="312"/>
      <c r="K65" s="312"/>
      <c r="L65" s="312"/>
      <c r="M65" s="132"/>
      <c r="N65" s="149"/>
      <c r="O65" s="148" t="str">
        <f t="shared" si="4"/>
        <v/>
      </c>
      <c r="P65" s="150" t="str">
        <f t="shared" si="5"/>
        <v/>
      </c>
      <c r="Q65" s="37"/>
      <c r="R65" s="165"/>
      <c r="S65" s="25"/>
      <c r="T65" s="25"/>
      <c r="U65" s="25"/>
      <c r="V65" s="25"/>
      <c r="W65" s="25"/>
      <c r="X65" s="25"/>
      <c r="IH65" s="33"/>
      <c r="II65" s="33"/>
    </row>
    <row r="66" spans="1:243" s="31" customFormat="1" ht="23.65" customHeight="1">
      <c r="A66" s="126"/>
      <c r="B66" s="97"/>
      <c r="C66" s="97"/>
      <c r="D66" s="312"/>
      <c r="E66" s="312"/>
      <c r="F66" s="312"/>
      <c r="G66" s="312"/>
      <c r="H66" s="312"/>
      <c r="I66" s="312"/>
      <c r="J66" s="312"/>
      <c r="K66" s="312"/>
      <c r="L66" s="312"/>
      <c r="M66" s="132"/>
      <c r="N66" s="149"/>
      <c r="O66" s="148" t="str">
        <f t="shared" si="4"/>
        <v/>
      </c>
      <c r="P66" s="150" t="str">
        <f t="shared" si="5"/>
        <v/>
      </c>
      <c r="Q66" s="37"/>
      <c r="R66" s="165"/>
      <c r="S66" s="25"/>
      <c r="T66" s="25"/>
      <c r="U66" s="25"/>
      <c r="V66" s="25"/>
      <c r="W66" s="25"/>
      <c r="X66" s="25"/>
      <c r="IH66" s="33"/>
      <c r="II66" s="33"/>
    </row>
    <row r="67" spans="1:243" s="31" customFormat="1" ht="23.65" customHeight="1">
      <c r="A67" s="126"/>
      <c r="B67" s="97"/>
      <c r="C67" s="97"/>
      <c r="D67" s="312"/>
      <c r="E67" s="312"/>
      <c r="F67" s="312"/>
      <c r="G67" s="312"/>
      <c r="H67" s="312"/>
      <c r="I67" s="312"/>
      <c r="J67" s="312"/>
      <c r="K67" s="312"/>
      <c r="L67" s="312"/>
      <c r="M67" s="132"/>
      <c r="N67" s="149"/>
      <c r="O67" s="148" t="str">
        <f t="shared" si="4"/>
        <v/>
      </c>
      <c r="P67" s="150" t="str">
        <f t="shared" si="5"/>
        <v/>
      </c>
      <c r="Q67" s="37"/>
      <c r="R67" s="165"/>
      <c r="S67" s="25"/>
      <c r="T67" s="25"/>
      <c r="U67" s="25"/>
      <c r="V67" s="25"/>
      <c r="W67" s="25"/>
      <c r="X67" s="25"/>
    </row>
    <row r="68" spans="1:243" s="31" customFormat="1" ht="23.65" customHeight="1">
      <c r="A68" s="126"/>
      <c r="B68" s="97"/>
      <c r="C68" s="97"/>
      <c r="D68" s="312"/>
      <c r="E68" s="312"/>
      <c r="F68" s="312"/>
      <c r="G68" s="312"/>
      <c r="H68" s="312"/>
      <c r="I68" s="312"/>
      <c r="J68" s="312"/>
      <c r="K68" s="312"/>
      <c r="L68" s="312"/>
      <c r="M68" s="132"/>
      <c r="N68" s="149"/>
      <c r="O68" s="148" t="str">
        <f t="shared" si="4"/>
        <v/>
      </c>
      <c r="P68" s="150" t="str">
        <f t="shared" si="5"/>
        <v/>
      </c>
      <c r="Q68" s="37"/>
      <c r="R68" s="165"/>
      <c r="S68" s="25"/>
      <c r="T68" s="25"/>
      <c r="U68" s="25"/>
      <c r="V68" s="25"/>
      <c r="W68" s="25"/>
      <c r="X68" s="25"/>
    </row>
    <row r="69" spans="1:243" s="31" customFormat="1" ht="23.65" customHeight="1">
      <c r="A69" s="126"/>
      <c r="B69" s="97"/>
      <c r="C69" s="97"/>
      <c r="D69" s="312"/>
      <c r="E69" s="312"/>
      <c r="F69" s="312"/>
      <c r="G69" s="312"/>
      <c r="H69" s="312"/>
      <c r="I69" s="312"/>
      <c r="J69" s="312"/>
      <c r="K69" s="312"/>
      <c r="L69" s="312"/>
      <c r="M69" s="132"/>
      <c r="N69" s="149"/>
      <c r="O69" s="148" t="str">
        <f t="shared" si="4"/>
        <v/>
      </c>
      <c r="P69" s="150" t="str">
        <f t="shared" si="5"/>
        <v/>
      </c>
      <c r="Q69" s="37"/>
      <c r="R69" s="165"/>
      <c r="S69" s="25"/>
      <c r="T69" s="25"/>
      <c r="U69" s="25"/>
      <c r="V69" s="25"/>
      <c r="W69" s="25"/>
      <c r="X69" s="25"/>
    </row>
    <row r="70" spans="1:243" s="31" customFormat="1" ht="23.65" customHeight="1">
      <c r="A70" s="126"/>
      <c r="B70" s="97"/>
      <c r="C70" s="97"/>
      <c r="D70" s="312"/>
      <c r="E70" s="312"/>
      <c r="F70" s="312"/>
      <c r="G70" s="312"/>
      <c r="H70" s="312"/>
      <c r="I70" s="312"/>
      <c r="J70" s="312"/>
      <c r="K70" s="312"/>
      <c r="L70" s="312"/>
      <c r="M70" s="132"/>
      <c r="N70" s="149"/>
      <c r="O70" s="148" t="str">
        <f t="shared" si="4"/>
        <v/>
      </c>
      <c r="P70" s="150" t="str">
        <f t="shared" si="5"/>
        <v/>
      </c>
      <c r="Q70" s="37"/>
      <c r="R70" s="165"/>
      <c r="S70" s="25"/>
      <c r="T70" s="25"/>
      <c r="U70" s="25"/>
      <c r="V70" s="25"/>
      <c r="W70" s="25"/>
      <c r="X70" s="25"/>
    </row>
    <row r="71" spans="1:243" s="31" customFormat="1" ht="23.65" customHeight="1">
      <c r="A71" s="126"/>
      <c r="B71" s="97"/>
      <c r="C71" s="97"/>
      <c r="D71" s="312"/>
      <c r="E71" s="312"/>
      <c r="F71" s="312"/>
      <c r="G71" s="312"/>
      <c r="H71" s="312"/>
      <c r="I71" s="312"/>
      <c r="J71" s="312"/>
      <c r="K71" s="312"/>
      <c r="L71" s="312"/>
      <c r="M71" s="132"/>
      <c r="N71" s="149"/>
      <c r="O71" s="148" t="str">
        <f t="shared" si="4"/>
        <v/>
      </c>
      <c r="P71" s="150" t="str">
        <f t="shared" si="5"/>
        <v/>
      </c>
      <c r="Q71" s="37"/>
      <c r="R71" s="165"/>
      <c r="S71" s="25"/>
      <c r="T71" s="25"/>
      <c r="U71" s="25"/>
      <c r="V71" s="25"/>
      <c r="W71" s="25"/>
      <c r="X71" s="25"/>
    </row>
    <row r="72" spans="1:243" s="31" customFormat="1" ht="23.65" customHeight="1">
      <c r="A72" s="126"/>
      <c r="B72" s="97"/>
      <c r="C72" s="97"/>
      <c r="D72" s="312"/>
      <c r="E72" s="312"/>
      <c r="F72" s="312"/>
      <c r="G72" s="312"/>
      <c r="H72" s="312"/>
      <c r="I72" s="312"/>
      <c r="J72" s="312"/>
      <c r="K72" s="312"/>
      <c r="L72" s="312"/>
      <c r="M72" s="132"/>
      <c r="N72" s="149"/>
      <c r="O72" s="148" t="str">
        <f t="shared" si="4"/>
        <v/>
      </c>
      <c r="P72" s="150" t="str">
        <f t="shared" si="5"/>
        <v/>
      </c>
      <c r="Q72" s="37"/>
      <c r="R72" s="165"/>
      <c r="S72" s="25"/>
      <c r="T72" s="25"/>
      <c r="U72" s="25"/>
      <c r="V72" s="25"/>
      <c r="W72" s="25"/>
      <c r="X72" s="25"/>
    </row>
    <row r="73" spans="1:243" s="31" customFormat="1" ht="23.65" customHeight="1">
      <c r="A73" s="126"/>
      <c r="B73" s="97"/>
      <c r="C73" s="97"/>
      <c r="D73" s="312"/>
      <c r="E73" s="312"/>
      <c r="F73" s="312"/>
      <c r="G73" s="312"/>
      <c r="H73" s="312"/>
      <c r="I73" s="312"/>
      <c r="J73" s="312"/>
      <c r="K73" s="312"/>
      <c r="L73" s="312"/>
      <c r="M73" s="163"/>
      <c r="N73" s="149"/>
      <c r="O73" s="148" t="str">
        <f t="shared" ref="O73:O84" si="6">IF(M73="DIP",C73*N73,"")</f>
        <v/>
      </c>
      <c r="P73" s="150" t="str">
        <f t="shared" ref="P73:P84" si="7">IF(M73="DIE",C73*N73,"")</f>
        <v/>
      </c>
      <c r="Q73" s="37"/>
      <c r="R73" s="165"/>
      <c r="S73" s="25"/>
      <c r="T73" s="25"/>
      <c r="U73" s="25"/>
      <c r="V73" s="25"/>
      <c r="W73" s="25"/>
      <c r="X73" s="25"/>
      <c r="IH73" s="32"/>
      <c r="II73" s="33"/>
    </row>
    <row r="74" spans="1:243" s="31" customFormat="1" ht="23.65" customHeight="1">
      <c r="A74" s="126"/>
      <c r="B74" s="97"/>
      <c r="C74" s="97"/>
      <c r="D74" s="312"/>
      <c r="E74" s="312"/>
      <c r="F74" s="312"/>
      <c r="G74" s="312"/>
      <c r="H74" s="312"/>
      <c r="I74" s="312"/>
      <c r="J74" s="312"/>
      <c r="K74" s="312"/>
      <c r="L74" s="312"/>
      <c r="M74" s="163"/>
      <c r="N74" s="149"/>
      <c r="O74" s="148" t="str">
        <f t="shared" si="6"/>
        <v/>
      </c>
      <c r="P74" s="150" t="str">
        <f t="shared" si="7"/>
        <v/>
      </c>
      <c r="Q74" s="37"/>
      <c r="R74" s="165"/>
      <c r="S74" s="25"/>
      <c r="T74" s="25"/>
      <c r="U74" s="25"/>
      <c r="V74" s="25"/>
      <c r="W74" s="25"/>
      <c r="X74" s="25"/>
      <c r="IH74" s="33"/>
      <c r="II74" s="33"/>
    </row>
    <row r="75" spans="1:243" s="31" customFormat="1" ht="23.65" customHeight="1">
      <c r="A75" s="126"/>
      <c r="B75" s="97"/>
      <c r="C75" s="97"/>
      <c r="D75" s="312"/>
      <c r="E75" s="312"/>
      <c r="F75" s="312"/>
      <c r="G75" s="312"/>
      <c r="H75" s="312"/>
      <c r="I75" s="312"/>
      <c r="J75" s="312"/>
      <c r="K75" s="312"/>
      <c r="L75" s="312"/>
      <c r="M75" s="163"/>
      <c r="N75" s="149"/>
      <c r="O75" s="148" t="str">
        <f t="shared" si="6"/>
        <v/>
      </c>
      <c r="P75" s="150" t="str">
        <f t="shared" si="7"/>
        <v/>
      </c>
      <c r="Q75" s="37"/>
      <c r="R75" s="165"/>
      <c r="S75" s="25"/>
      <c r="T75" s="25"/>
      <c r="U75" s="25"/>
      <c r="V75" s="25"/>
      <c r="W75" s="25"/>
      <c r="X75" s="25"/>
      <c r="IH75" s="33"/>
      <c r="II75" s="33"/>
    </row>
    <row r="76" spans="1:243" s="31" customFormat="1" ht="23.65" customHeight="1">
      <c r="A76" s="126"/>
      <c r="B76" s="97"/>
      <c r="C76" s="97"/>
      <c r="D76" s="312"/>
      <c r="E76" s="312"/>
      <c r="F76" s="312"/>
      <c r="G76" s="312"/>
      <c r="H76" s="312"/>
      <c r="I76" s="312"/>
      <c r="J76" s="312"/>
      <c r="K76" s="312"/>
      <c r="L76" s="312"/>
      <c r="M76" s="163"/>
      <c r="N76" s="149"/>
      <c r="O76" s="148" t="str">
        <f t="shared" si="6"/>
        <v/>
      </c>
      <c r="P76" s="150" t="str">
        <f t="shared" si="7"/>
        <v/>
      </c>
      <c r="Q76" s="37"/>
      <c r="R76" s="165"/>
      <c r="S76" s="25"/>
      <c r="T76" s="25"/>
      <c r="U76" s="25"/>
      <c r="V76" s="25"/>
      <c r="W76" s="25"/>
      <c r="X76" s="25"/>
    </row>
    <row r="77" spans="1:243" s="31" customFormat="1" ht="23.65" customHeight="1">
      <c r="A77" s="126"/>
      <c r="B77" s="97"/>
      <c r="C77" s="97"/>
      <c r="D77" s="312"/>
      <c r="E77" s="312"/>
      <c r="F77" s="312"/>
      <c r="G77" s="312"/>
      <c r="H77" s="312"/>
      <c r="I77" s="312"/>
      <c r="J77" s="312"/>
      <c r="K77" s="312"/>
      <c r="L77" s="312"/>
      <c r="M77" s="163"/>
      <c r="N77" s="149"/>
      <c r="O77" s="148" t="str">
        <f t="shared" si="6"/>
        <v/>
      </c>
      <c r="P77" s="150" t="str">
        <f t="shared" si="7"/>
        <v/>
      </c>
      <c r="Q77" s="37"/>
      <c r="R77" s="165"/>
      <c r="S77" s="25"/>
      <c r="T77" s="25"/>
      <c r="U77" s="25"/>
      <c r="V77" s="25"/>
      <c r="W77" s="25"/>
      <c r="X77" s="25"/>
      <c r="IH77" s="33"/>
      <c r="II77" s="33"/>
    </row>
    <row r="78" spans="1:243" s="31" customFormat="1" ht="23.65" customHeight="1">
      <c r="A78" s="126"/>
      <c r="B78" s="97"/>
      <c r="C78" s="97"/>
      <c r="D78" s="312"/>
      <c r="E78" s="312"/>
      <c r="F78" s="312"/>
      <c r="G78" s="312"/>
      <c r="H78" s="312"/>
      <c r="I78" s="312"/>
      <c r="J78" s="312"/>
      <c r="K78" s="312"/>
      <c r="L78" s="312"/>
      <c r="M78" s="163"/>
      <c r="N78" s="149"/>
      <c r="O78" s="148" t="str">
        <f t="shared" si="6"/>
        <v/>
      </c>
      <c r="P78" s="150" t="str">
        <f t="shared" si="7"/>
        <v/>
      </c>
      <c r="Q78" s="37"/>
      <c r="R78" s="165"/>
      <c r="S78" s="25"/>
      <c r="T78" s="25"/>
      <c r="U78" s="25"/>
      <c r="V78" s="25"/>
      <c r="W78" s="25"/>
      <c r="X78" s="25"/>
    </row>
    <row r="79" spans="1:243" s="31" customFormat="1" ht="23.65" customHeight="1">
      <c r="A79" s="126"/>
      <c r="B79" s="97"/>
      <c r="C79" s="97"/>
      <c r="D79" s="312"/>
      <c r="E79" s="312"/>
      <c r="F79" s="312"/>
      <c r="G79" s="312"/>
      <c r="H79" s="312"/>
      <c r="I79" s="312"/>
      <c r="J79" s="312"/>
      <c r="K79" s="312"/>
      <c r="L79" s="312"/>
      <c r="M79" s="163"/>
      <c r="N79" s="149"/>
      <c r="O79" s="148" t="str">
        <f t="shared" si="6"/>
        <v/>
      </c>
      <c r="P79" s="150" t="str">
        <f t="shared" si="7"/>
        <v/>
      </c>
      <c r="Q79" s="37"/>
      <c r="R79" s="165"/>
      <c r="S79" s="25"/>
      <c r="T79" s="25"/>
      <c r="U79" s="25"/>
      <c r="V79" s="25"/>
      <c r="W79" s="25"/>
      <c r="X79" s="25"/>
    </row>
    <row r="80" spans="1:243" s="31" customFormat="1" ht="23.65" customHeight="1">
      <c r="A80" s="126"/>
      <c r="B80" s="97"/>
      <c r="C80" s="97"/>
      <c r="D80" s="312"/>
      <c r="E80" s="312"/>
      <c r="F80" s="312"/>
      <c r="G80" s="312"/>
      <c r="H80" s="312"/>
      <c r="I80" s="312"/>
      <c r="J80" s="312"/>
      <c r="K80" s="312"/>
      <c r="L80" s="312"/>
      <c r="M80" s="163"/>
      <c r="N80" s="149"/>
      <c r="O80" s="148" t="str">
        <f t="shared" si="6"/>
        <v/>
      </c>
      <c r="P80" s="150" t="str">
        <f t="shared" si="7"/>
        <v/>
      </c>
      <c r="Q80" s="37"/>
      <c r="R80" s="165"/>
      <c r="S80" s="25"/>
      <c r="T80" s="25"/>
      <c r="U80" s="25"/>
      <c r="V80" s="25"/>
      <c r="W80" s="25"/>
      <c r="X80" s="25"/>
    </row>
    <row r="81" spans="1:24" s="31" customFormat="1" ht="23.65" customHeight="1">
      <c r="A81" s="126"/>
      <c r="B81" s="97"/>
      <c r="C81" s="97"/>
      <c r="D81" s="312"/>
      <c r="E81" s="312"/>
      <c r="F81" s="312"/>
      <c r="G81" s="312"/>
      <c r="H81" s="312"/>
      <c r="I81" s="312"/>
      <c r="J81" s="312"/>
      <c r="K81" s="312"/>
      <c r="L81" s="312"/>
      <c r="M81" s="163"/>
      <c r="N81" s="149"/>
      <c r="O81" s="148" t="str">
        <f t="shared" si="6"/>
        <v/>
      </c>
      <c r="P81" s="150" t="str">
        <f t="shared" si="7"/>
        <v/>
      </c>
      <c r="Q81" s="37"/>
      <c r="R81" s="165"/>
      <c r="S81" s="25"/>
      <c r="T81" s="25"/>
      <c r="U81" s="25"/>
      <c r="V81" s="25"/>
      <c r="W81" s="25"/>
      <c r="X81" s="25"/>
    </row>
    <row r="82" spans="1:24" s="31" customFormat="1" ht="23.65" customHeight="1">
      <c r="A82" s="126"/>
      <c r="B82" s="97"/>
      <c r="C82" s="97"/>
      <c r="D82" s="312"/>
      <c r="E82" s="312"/>
      <c r="F82" s="312"/>
      <c r="G82" s="312"/>
      <c r="H82" s="312"/>
      <c r="I82" s="312"/>
      <c r="J82" s="312"/>
      <c r="K82" s="312"/>
      <c r="L82" s="312"/>
      <c r="M82" s="163"/>
      <c r="N82" s="149"/>
      <c r="O82" s="148" t="str">
        <f t="shared" si="6"/>
        <v/>
      </c>
      <c r="P82" s="150" t="str">
        <f t="shared" si="7"/>
        <v/>
      </c>
      <c r="Q82" s="37"/>
      <c r="R82" s="165"/>
      <c r="S82" s="25"/>
      <c r="T82" s="25"/>
      <c r="U82" s="25"/>
      <c r="V82" s="25"/>
      <c r="W82" s="25"/>
      <c r="X82" s="25"/>
    </row>
    <row r="83" spans="1:24" s="31" customFormat="1" ht="23.65" customHeight="1">
      <c r="A83" s="126"/>
      <c r="B83" s="97"/>
      <c r="C83" s="97"/>
      <c r="D83" s="312"/>
      <c r="E83" s="312"/>
      <c r="F83" s="312"/>
      <c r="G83" s="312"/>
      <c r="H83" s="312"/>
      <c r="I83" s="312"/>
      <c r="J83" s="312"/>
      <c r="K83" s="312"/>
      <c r="L83" s="312"/>
      <c r="M83" s="163"/>
      <c r="N83" s="149"/>
      <c r="O83" s="148" t="str">
        <f t="shared" si="6"/>
        <v/>
      </c>
      <c r="P83" s="150" t="str">
        <f t="shared" si="7"/>
        <v/>
      </c>
      <c r="Q83" s="37"/>
      <c r="R83" s="165"/>
      <c r="S83" s="25"/>
      <c r="T83" s="25"/>
      <c r="U83" s="25"/>
      <c r="V83" s="25"/>
      <c r="W83" s="25"/>
      <c r="X83" s="25"/>
    </row>
    <row r="84" spans="1:24" s="31" customFormat="1" ht="23.65" customHeight="1">
      <c r="A84" s="126"/>
      <c r="B84" s="97"/>
      <c r="C84" s="97"/>
      <c r="D84" s="312"/>
      <c r="E84" s="312"/>
      <c r="F84" s="312"/>
      <c r="G84" s="312"/>
      <c r="H84" s="312"/>
      <c r="I84" s="312"/>
      <c r="J84" s="312"/>
      <c r="K84" s="312"/>
      <c r="L84" s="312"/>
      <c r="M84" s="163"/>
      <c r="N84" s="149"/>
      <c r="O84" s="148" t="str">
        <f t="shared" si="6"/>
        <v/>
      </c>
      <c r="P84" s="150" t="str">
        <f t="shared" si="7"/>
        <v/>
      </c>
      <c r="Q84" s="37"/>
      <c r="R84" s="165"/>
      <c r="S84" s="25"/>
      <c r="T84" s="25"/>
      <c r="U84" s="25"/>
      <c r="V84" s="25"/>
      <c r="W84" s="25"/>
      <c r="X84" s="25"/>
    </row>
    <row r="85" spans="1:24" s="31" customFormat="1" ht="23.65" customHeight="1">
      <c r="A85" s="126"/>
      <c r="B85" s="97"/>
      <c r="C85" s="97"/>
      <c r="D85" s="312"/>
      <c r="E85" s="312"/>
      <c r="F85" s="312"/>
      <c r="G85" s="312"/>
      <c r="H85" s="312"/>
      <c r="I85" s="312"/>
      <c r="J85" s="312"/>
      <c r="K85" s="312"/>
      <c r="L85" s="312"/>
      <c r="M85" s="132"/>
      <c r="N85" s="149"/>
      <c r="O85" s="148" t="str">
        <f t="shared" si="4"/>
        <v/>
      </c>
      <c r="P85" s="150" t="str">
        <f t="shared" si="5"/>
        <v/>
      </c>
      <c r="Q85" s="37"/>
      <c r="R85" s="165"/>
      <c r="S85" s="25"/>
      <c r="T85" s="25"/>
      <c r="U85" s="25"/>
      <c r="V85" s="25"/>
      <c r="W85" s="25"/>
      <c r="X85" s="25"/>
    </row>
    <row r="86" spans="1:24" s="31" customFormat="1" ht="23.65" customHeight="1">
      <c r="A86" s="126"/>
      <c r="B86" s="97"/>
      <c r="C86" s="97"/>
      <c r="D86" s="312"/>
      <c r="E86" s="312"/>
      <c r="F86" s="312"/>
      <c r="G86" s="312"/>
      <c r="H86" s="312"/>
      <c r="I86" s="312"/>
      <c r="J86" s="312"/>
      <c r="K86" s="312"/>
      <c r="L86" s="312"/>
      <c r="M86" s="132"/>
      <c r="N86" s="149"/>
      <c r="O86" s="148" t="str">
        <f t="shared" si="4"/>
        <v/>
      </c>
      <c r="P86" s="150" t="str">
        <f t="shared" si="5"/>
        <v/>
      </c>
      <c r="Q86" s="37"/>
      <c r="R86" s="165"/>
      <c r="S86" s="25"/>
      <c r="T86" s="25"/>
      <c r="U86" s="25"/>
      <c r="V86" s="25"/>
      <c r="W86" s="25"/>
      <c r="X86" s="25"/>
    </row>
    <row r="87" spans="1:24" s="31" customFormat="1" ht="23.65" customHeight="1">
      <c r="A87" s="126"/>
      <c r="B87" s="97"/>
      <c r="C87" s="97"/>
      <c r="D87" s="312"/>
      <c r="E87" s="312"/>
      <c r="F87" s="312"/>
      <c r="G87" s="312"/>
      <c r="H87" s="312"/>
      <c r="I87" s="312"/>
      <c r="J87" s="312"/>
      <c r="K87" s="312"/>
      <c r="L87" s="312"/>
      <c r="M87" s="132"/>
      <c r="N87" s="149"/>
      <c r="O87" s="148" t="str">
        <f t="shared" si="4"/>
        <v/>
      </c>
      <c r="P87" s="150" t="str">
        <f t="shared" si="5"/>
        <v/>
      </c>
      <c r="Q87" s="37"/>
      <c r="R87" s="165"/>
      <c r="S87" s="25"/>
      <c r="T87" s="25"/>
      <c r="U87" s="25"/>
      <c r="V87" s="25"/>
      <c r="W87" s="25"/>
      <c r="X87" s="25"/>
    </row>
    <row r="88" spans="1:24" s="31" customFormat="1" ht="23.65" customHeight="1">
      <c r="A88" s="126"/>
      <c r="B88" s="97"/>
      <c r="C88" s="97"/>
      <c r="D88" s="312"/>
      <c r="E88" s="312"/>
      <c r="F88" s="312"/>
      <c r="G88" s="312"/>
      <c r="H88" s="312"/>
      <c r="I88" s="312"/>
      <c r="J88" s="312"/>
      <c r="K88" s="312"/>
      <c r="L88" s="312"/>
      <c r="M88" s="132"/>
      <c r="N88" s="149"/>
      <c r="O88" s="148" t="str">
        <f t="shared" si="4"/>
        <v/>
      </c>
      <c r="P88" s="150" t="str">
        <f t="shared" si="5"/>
        <v/>
      </c>
      <c r="Q88" s="37"/>
      <c r="R88" s="165"/>
      <c r="S88" s="25"/>
      <c r="T88" s="25"/>
      <c r="U88" s="25"/>
      <c r="V88" s="25"/>
      <c r="W88" s="25"/>
      <c r="X88" s="25"/>
    </row>
    <row r="89" spans="1:24" s="31" customFormat="1" ht="23.65" customHeight="1">
      <c r="A89" s="126"/>
      <c r="B89" s="97"/>
      <c r="C89" s="97"/>
      <c r="D89" s="312"/>
      <c r="E89" s="312"/>
      <c r="F89" s="312"/>
      <c r="G89" s="312"/>
      <c r="H89" s="312"/>
      <c r="I89" s="312"/>
      <c r="J89" s="312"/>
      <c r="K89" s="312"/>
      <c r="L89" s="312"/>
      <c r="M89" s="132"/>
      <c r="N89" s="149"/>
      <c r="O89" s="148" t="str">
        <f t="shared" si="4"/>
        <v/>
      </c>
      <c r="P89" s="150" t="str">
        <f t="shared" si="5"/>
        <v/>
      </c>
      <c r="Q89" s="37"/>
      <c r="R89" s="165"/>
      <c r="S89" s="25"/>
      <c r="T89" s="25"/>
      <c r="U89" s="25"/>
      <c r="V89" s="25"/>
      <c r="W89" s="25"/>
      <c r="X89" s="25"/>
    </row>
    <row r="90" spans="1:24" s="31" customFormat="1" ht="23.65" customHeight="1">
      <c r="A90" s="126"/>
      <c r="B90" s="97"/>
      <c r="C90" s="97"/>
      <c r="D90" s="312"/>
      <c r="E90" s="312"/>
      <c r="F90" s="312"/>
      <c r="G90" s="312"/>
      <c r="H90" s="312"/>
      <c r="I90" s="312"/>
      <c r="J90" s="312"/>
      <c r="K90" s="312"/>
      <c r="L90" s="312"/>
      <c r="M90" s="132"/>
      <c r="N90" s="149"/>
      <c r="O90" s="148" t="str">
        <f t="shared" si="4"/>
        <v/>
      </c>
      <c r="P90" s="150" t="str">
        <f t="shared" si="5"/>
        <v/>
      </c>
      <c r="Q90" s="37"/>
      <c r="R90" s="165"/>
      <c r="S90" s="25"/>
      <c r="T90" s="25"/>
      <c r="U90" s="25"/>
      <c r="V90" s="25"/>
      <c r="W90" s="25"/>
      <c r="X90" s="25"/>
    </row>
    <row r="91" spans="1:24" s="31" customFormat="1" ht="23.65" customHeight="1">
      <c r="A91" s="126"/>
      <c r="B91" s="97"/>
      <c r="C91" s="97"/>
      <c r="D91" s="312"/>
      <c r="E91" s="312"/>
      <c r="F91" s="312"/>
      <c r="G91" s="312"/>
      <c r="H91" s="312"/>
      <c r="I91" s="312"/>
      <c r="J91" s="312"/>
      <c r="K91" s="312"/>
      <c r="L91" s="312"/>
      <c r="M91" s="132"/>
      <c r="N91" s="149"/>
      <c r="O91" s="148" t="str">
        <f t="shared" si="4"/>
        <v/>
      </c>
      <c r="P91" s="150" t="str">
        <f t="shared" si="5"/>
        <v/>
      </c>
      <c r="Q91" s="37"/>
      <c r="R91" s="165"/>
      <c r="S91" s="25"/>
      <c r="T91" s="25"/>
      <c r="U91" s="25"/>
      <c r="V91" s="25"/>
      <c r="W91" s="25"/>
      <c r="X91" s="25"/>
    </row>
    <row r="92" spans="1:24" s="31" customFormat="1" ht="23.65" customHeight="1">
      <c r="A92" s="126"/>
      <c r="B92" s="97"/>
      <c r="C92" s="97"/>
      <c r="D92" s="312"/>
      <c r="E92" s="312"/>
      <c r="F92" s="312"/>
      <c r="G92" s="312"/>
      <c r="H92" s="312"/>
      <c r="I92" s="312"/>
      <c r="J92" s="312"/>
      <c r="K92" s="312"/>
      <c r="L92" s="312"/>
      <c r="M92" s="132"/>
      <c r="N92" s="149"/>
      <c r="O92" s="148" t="str">
        <f t="shared" si="4"/>
        <v/>
      </c>
      <c r="P92" s="150" t="str">
        <f t="shared" si="5"/>
        <v/>
      </c>
      <c r="Q92" s="37"/>
      <c r="R92" s="165"/>
      <c r="S92" s="25"/>
      <c r="T92" s="25"/>
      <c r="U92" s="25"/>
      <c r="V92" s="25"/>
      <c r="W92" s="25"/>
      <c r="X92" s="25"/>
    </row>
    <row r="93" spans="1:24" s="31" customFormat="1" ht="23.65" customHeight="1">
      <c r="A93" s="126"/>
      <c r="B93" s="97"/>
      <c r="C93" s="97"/>
      <c r="D93" s="312"/>
      <c r="E93" s="312"/>
      <c r="F93" s="312"/>
      <c r="G93" s="312"/>
      <c r="H93" s="312"/>
      <c r="I93" s="312"/>
      <c r="J93" s="312"/>
      <c r="K93" s="312"/>
      <c r="L93" s="312"/>
      <c r="M93" s="132"/>
      <c r="N93" s="149"/>
      <c r="O93" s="148" t="str">
        <f t="shared" si="4"/>
        <v/>
      </c>
      <c r="P93" s="150" t="str">
        <f t="shared" si="5"/>
        <v/>
      </c>
      <c r="Q93" s="37"/>
      <c r="R93" s="165"/>
      <c r="S93" s="25"/>
      <c r="T93" s="25"/>
      <c r="U93" s="25"/>
      <c r="V93" s="25"/>
      <c r="W93" s="25"/>
      <c r="X93" s="25"/>
    </row>
    <row r="94" spans="1:24" s="31" customFormat="1" ht="23.65" customHeight="1">
      <c r="A94" s="126"/>
      <c r="B94" s="97"/>
      <c r="C94" s="97"/>
      <c r="D94" s="312"/>
      <c r="E94" s="312"/>
      <c r="F94" s="312"/>
      <c r="G94" s="312"/>
      <c r="H94" s="312"/>
      <c r="I94" s="312"/>
      <c r="J94" s="312"/>
      <c r="K94" s="312"/>
      <c r="L94" s="312"/>
      <c r="M94" s="132"/>
      <c r="N94" s="149"/>
      <c r="O94" s="148" t="str">
        <f t="shared" si="4"/>
        <v/>
      </c>
      <c r="P94" s="150" t="str">
        <f t="shared" si="5"/>
        <v/>
      </c>
      <c r="Q94" s="37"/>
      <c r="R94" s="165"/>
      <c r="S94" s="25"/>
      <c r="T94" s="25"/>
      <c r="U94" s="25"/>
      <c r="V94" s="25"/>
      <c r="W94" s="25"/>
      <c r="X94" s="25"/>
    </row>
    <row r="95" spans="1:24" s="31" customFormat="1" ht="23.65" customHeight="1">
      <c r="A95" s="126"/>
      <c r="B95" s="97"/>
      <c r="C95" s="97"/>
      <c r="D95" s="312"/>
      <c r="E95" s="312"/>
      <c r="F95" s="312"/>
      <c r="G95" s="312"/>
      <c r="H95" s="312"/>
      <c r="I95" s="312"/>
      <c r="J95" s="312"/>
      <c r="K95" s="312"/>
      <c r="L95" s="312"/>
      <c r="M95" s="132"/>
      <c r="N95" s="149"/>
      <c r="O95" s="148" t="str">
        <f t="shared" si="4"/>
        <v/>
      </c>
      <c r="P95" s="150" t="str">
        <f t="shared" si="5"/>
        <v/>
      </c>
      <c r="Q95" s="37"/>
      <c r="R95" s="165"/>
      <c r="S95" s="25"/>
      <c r="T95" s="25"/>
      <c r="U95" s="25"/>
      <c r="V95" s="25"/>
      <c r="W95" s="25"/>
      <c r="X95" s="25"/>
    </row>
    <row r="96" spans="1:24" s="31" customFormat="1" ht="23.65" customHeight="1">
      <c r="A96" s="126"/>
      <c r="B96" s="97"/>
      <c r="C96" s="97"/>
      <c r="D96" s="312"/>
      <c r="E96" s="312"/>
      <c r="F96" s="312"/>
      <c r="G96" s="312"/>
      <c r="H96" s="312"/>
      <c r="I96" s="312"/>
      <c r="J96" s="312"/>
      <c r="K96" s="312"/>
      <c r="L96" s="312"/>
      <c r="M96" s="132"/>
      <c r="N96" s="149"/>
      <c r="O96" s="148" t="str">
        <f t="shared" si="4"/>
        <v/>
      </c>
      <c r="P96" s="150" t="str">
        <f t="shared" si="5"/>
        <v/>
      </c>
      <c r="Q96" s="37"/>
      <c r="R96" s="165"/>
      <c r="S96" s="25"/>
      <c r="T96" s="25"/>
      <c r="U96" s="25"/>
      <c r="V96" s="25"/>
      <c r="W96" s="25"/>
      <c r="X96" s="25"/>
    </row>
    <row r="97" spans="1:24" s="31" customFormat="1" ht="23.65" customHeight="1">
      <c r="A97" s="126"/>
      <c r="B97" s="97"/>
      <c r="C97" s="97"/>
      <c r="D97" s="312"/>
      <c r="E97" s="312"/>
      <c r="F97" s="312"/>
      <c r="G97" s="312"/>
      <c r="H97" s="312"/>
      <c r="I97" s="312"/>
      <c r="J97" s="312"/>
      <c r="K97" s="312"/>
      <c r="L97" s="312"/>
      <c r="M97" s="132"/>
      <c r="N97" s="149"/>
      <c r="O97" s="148" t="str">
        <f t="shared" si="4"/>
        <v/>
      </c>
      <c r="P97" s="150" t="str">
        <f t="shared" si="5"/>
        <v/>
      </c>
      <c r="Q97" s="37"/>
      <c r="R97" s="165"/>
      <c r="S97" s="25"/>
      <c r="T97" s="25"/>
      <c r="U97" s="25"/>
      <c r="V97" s="25"/>
      <c r="W97" s="25"/>
      <c r="X97" s="25"/>
    </row>
    <row r="98" spans="1:24" s="31" customFormat="1" ht="23.65" customHeight="1">
      <c r="A98" s="126"/>
      <c r="B98" s="97"/>
      <c r="C98" s="97"/>
      <c r="D98" s="312"/>
      <c r="E98" s="312"/>
      <c r="F98" s="312"/>
      <c r="G98" s="312"/>
      <c r="H98" s="312"/>
      <c r="I98" s="312"/>
      <c r="J98" s="312"/>
      <c r="K98" s="312"/>
      <c r="L98" s="312"/>
      <c r="M98" s="132"/>
      <c r="N98" s="149"/>
      <c r="O98" s="148" t="str">
        <f t="shared" si="4"/>
        <v/>
      </c>
      <c r="P98" s="150" t="str">
        <f t="shared" si="5"/>
        <v/>
      </c>
      <c r="Q98" s="37"/>
      <c r="R98" s="165"/>
      <c r="S98" s="25"/>
      <c r="T98" s="25"/>
      <c r="U98" s="25"/>
      <c r="V98" s="25"/>
      <c r="W98" s="25"/>
      <c r="X98" s="25"/>
    </row>
    <row r="99" spans="1:24" s="31" customFormat="1" ht="23.65" customHeight="1">
      <c r="A99" s="126"/>
      <c r="B99" s="97"/>
      <c r="C99" s="97"/>
      <c r="D99" s="312"/>
      <c r="E99" s="312"/>
      <c r="F99" s="312"/>
      <c r="G99" s="312"/>
      <c r="H99" s="312"/>
      <c r="I99" s="312"/>
      <c r="J99" s="312"/>
      <c r="K99" s="312"/>
      <c r="L99" s="312"/>
      <c r="M99" s="132"/>
      <c r="N99" s="149"/>
      <c r="O99" s="148" t="str">
        <f t="shared" si="4"/>
        <v/>
      </c>
      <c r="P99" s="150" t="str">
        <f t="shared" si="5"/>
        <v/>
      </c>
      <c r="Q99" s="37"/>
      <c r="R99" s="165"/>
      <c r="S99" s="25"/>
      <c r="T99" s="25"/>
      <c r="U99" s="25"/>
      <c r="V99" s="25"/>
      <c r="W99" s="25"/>
      <c r="X99" s="25"/>
    </row>
    <row r="100" spans="1:24" s="31" customFormat="1" ht="23.65" customHeight="1">
      <c r="A100" s="126"/>
      <c r="B100" s="97"/>
      <c r="C100" s="97"/>
      <c r="D100" s="312"/>
      <c r="E100" s="312"/>
      <c r="F100" s="312"/>
      <c r="G100" s="312"/>
      <c r="H100" s="312"/>
      <c r="I100" s="312"/>
      <c r="J100" s="312"/>
      <c r="K100" s="312"/>
      <c r="L100" s="312"/>
      <c r="M100" s="132"/>
      <c r="N100" s="149"/>
      <c r="O100" s="148" t="str">
        <f t="shared" si="4"/>
        <v/>
      </c>
      <c r="P100" s="150" t="str">
        <f t="shared" si="5"/>
        <v/>
      </c>
      <c r="Q100" s="37"/>
      <c r="R100" s="165"/>
      <c r="S100" s="25"/>
      <c r="T100" s="25"/>
      <c r="U100" s="25"/>
      <c r="V100" s="25"/>
      <c r="W100" s="25"/>
      <c r="X100" s="25"/>
    </row>
    <row r="101" spans="1:24" s="31" customFormat="1" ht="23.65" customHeight="1">
      <c r="A101" s="126"/>
      <c r="B101" s="97"/>
      <c r="C101" s="97"/>
      <c r="D101" s="312"/>
      <c r="E101" s="312"/>
      <c r="F101" s="312"/>
      <c r="G101" s="312"/>
      <c r="H101" s="312"/>
      <c r="I101" s="312"/>
      <c r="J101" s="312"/>
      <c r="K101" s="312"/>
      <c r="L101" s="312"/>
      <c r="M101" s="132"/>
      <c r="N101" s="149"/>
      <c r="O101" s="148" t="str">
        <f t="shared" si="4"/>
        <v/>
      </c>
      <c r="P101" s="150" t="str">
        <f t="shared" si="5"/>
        <v/>
      </c>
      <c r="Q101" s="37"/>
      <c r="R101" s="165"/>
      <c r="S101" s="25"/>
      <c r="T101" s="25"/>
      <c r="U101" s="25"/>
      <c r="V101" s="25"/>
      <c r="W101" s="25"/>
      <c r="X101" s="25"/>
    </row>
    <row r="102" spans="1:24" s="31" customFormat="1" ht="23.65" customHeight="1">
      <c r="A102" s="126"/>
      <c r="B102" s="97"/>
      <c r="C102" s="97"/>
      <c r="D102" s="312"/>
      <c r="E102" s="312"/>
      <c r="F102" s="312"/>
      <c r="G102" s="312"/>
      <c r="H102" s="312"/>
      <c r="I102" s="312"/>
      <c r="J102" s="312"/>
      <c r="K102" s="312"/>
      <c r="L102" s="312"/>
      <c r="M102" s="132"/>
      <c r="N102" s="149"/>
      <c r="O102" s="148" t="str">
        <f t="shared" si="4"/>
        <v/>
      </c>
      <c r="P102" s="150" t="str">
        <f t="shared" si="5"/>
        <v/>
      </c>
      <c r="Q102" s="37"/>
      <c r="R102" s="165"/>
      <c r="S102" s="25"/>
      <c r="T102" s="25"/>
      <c r="U102" s="25"/>
      <c r="V102" s="25"/>
      <c r="W102" s="25"/>
      <c r="X102" s="25"/>
    </row>
    <row r="103" spans="1:24" s="31" customFormat="1" ht="23.65" customHeight="1">
      <c r="A103" s="126"/>
      <c r="B103" s="97"/>
      <c r="C103" s="97"/>
      <c r="D103" s="312"/>
      <c r="E103" s="312"/>
      <c r="F103" s="312"/>
      <c r="G103" s="312"/>
      <c r="H103" s="312"/>
      <c r="I103" s="312"/>
      <c r="J103" s="312"/>
      <c r="K103" s="312"/>
      <c r="L103" s="312"/>
      <c r="M103" s="132"/>
      <c r="N103" s="149"/>
      <c r="O103" s="148" t="str">
        <f t="shared" si="4"/>
        <v/>
      </c>
      <c r="P103" s="150" t="str">
        <f t="shared" si="5"/>
        <v/>
      </c>
      <c r="Q103" s="37"/>
      <c r="R103" s="165"/>
      <c r="S103" s="25"/>
      <c r="T103" s="25"/>
      <c r="U103" s="25"/>
      <c r="V103" s="25"/>
      <c r="W103" s="25"/>
      <c r="X103" s="25"/>
    </row>
    <row r="104" spans="1:24" s="34" customFormat="1" ht="6" customHeight="1">
      <c r="A104" s="171"/>
      <c r="B104" s="11"/>
      <c r="C104" s="11"/>
      <c r="D104" s="11"/>
      <c r="E104" s="1"/>
      <c r="F104" s="1"/>
      <c r="G104" s="1"/>
      <c r="H104" s="1"/>
      <c r="I104" s="1"/>
      <c r="J104" s="1"/>
      <c r="K104" s="11"/>
      <c r="L104" s="11"/>
      <c r="M104" s="11"/>
      <c r="N104" s="11"/>
      <c r="O104"/>
      <c r="P104" s="131"/>
      <c r="Q104" s="1"/>
      <c r="R104" s="177"/>
      <c r="S104" s="26"/>
      <c r="T104" s="26"/>
      <c r="U104" s="26"/>
      <c r="V104" s="26"/>
      <c r="W104" s="26"/>
      <c r="X104" s="26"/>
    </row>
    <row r="105" spans="1:24" s="30" customFormat="1" ht="21" customHeight="1">
      <c r="A105" s="175"/>
      <c r="B105" s="315" t="s">
        <v>23</v>
      </c>
      <c r="C105" s="315"/>
      <c r="D105" s="315"/>
      <c r="E105" s="315"/>
      <c r="F105" s="315"/>
      <c r="G105" s="315"/>
      <c r="H105" s="315"/>
      <c r="I105" s="315"/>
      <c r="J105" s="315"/>
      <c r="K105" s="315"/>
      <c r="L105" s="315"/>
      <c r="M105" s="315"/>
      <c r="N105" s="315"/>
      <c r="O105" s="315"/>
      <c r="P105" s="315"/>
      <c r="Q105" s="315"/>
      <c r="R105" s="184"/>
      <c r="S105" s="29"/>
      <c r="T105" s="29"/>
      <c r="U105" s="29"/>
      <c r="V105" s="29"/>
      <c r="W105" s="29"/>
      <c r="X105" s="29"/>
    </row>
    <row r="106" spans="1:24" s="31" customFormat="1" ht="12.75" customHeight="1">
      <c r="A106" s="171"/>
      <c r="B106" s="22" t="str">
        <f>'7-TRAN'!B61:E61</f>
        <v>FAPESP, MAIO DE 2015</v>
      </c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>
        <v>2</v>
      </c>
      <c r="R106" s="176"/>
      <c r="S106" s="25"/>
      <c r="T106" s="25"/>
      <c r="U106" s="25"/>
      <c r="V106" s="25"/>
      <c r="W106" s="25"/>
      <c r="X106" s="25"/>
    </row>
    <row r="107" spans="1:24" s="40" customFormat="1" ht="12.75" customHeight="1">
      <c r="A107" s="125"/>
      <c r="B107" s="45"/>
      <c r="C107" s="45"/>
      <c r="D107" s="45"/>
      <c r="J107" s="45"/>
      <c r="R107" s="125"/>
    </row>
    <row r="108" spans="1:24" s="40" customFormat="1" ht="12.75" customHeight="1">
      <c r="A108" s="125"/>
      <c r="B108" s="45"/>
      <c r="C108" s="45"/>
      <c r="D108" s="45"/>
      <c r="J108" s="45"/>
      <c r="R108" s="125"/>
    </row>
    <row r="109" spans="1:24" s="40" customFormat="1" ht="12.75" customHeight="1">
      <c r="A109" s="125"/>
      <c r="B109" s="45"/>
      <c r="C109" s="45"/>
      <c r="D109" s="45"/>
      <c r="J109" s="45"/>
      <c r="R109" s="125"/>
    </row>
    <row r="110" spans="1:24" s="40" customFormat="1" ht="12.75" customHeight="1">
      <c r="A110" s="125"/>
      <c r="B110" s="45"/>
      <c r="C110" s="45"/>
      <c r="D110" s="45"/>
      <c r="J110" s="45"/>
      <c r="R110" s="125"/>
    </row>
    <row r="111" spans="1:24" s="40" customFormat="1" ht="12.75" customHeight="1">
      <c r="A111" s="125"/>
      <c r="B111" s="45"/>
      <c r="C111" s="45"/>
      <c r="D111" s="45"/>
      <c r="J111" s="45"/>
      <c r="R111" s="125"/>
    </row>
    <row r="112" spans="1:24" s="40" customFormat="1" ht="12.75" customHeight="1">
      <c r="A112" s="125"/>
      <c r="B112" s="45"/>
      <c r="C112" s="45"/>
      <c r="D112" s="45"/>
      <c r="J112" s="45"/>
      <c r="R112" s="125"/>
    </row>
    <row r="113" spans="1:18" s="40" customFormat="1" ht="12.75" customHeight="1">
      <c r="A113" s="125"/>
      <c r="B113" s="45"/>
      <c r="C113" s="45"/>
      <c r="D113" s="45"/>
      <c r="J113" s="45"/>
      <c r="R113" s="125"/>
    </row>
    <row r="114" spans="1:18" s="40" customFormat="1" ht="12.75" customHeight="1">
      <c r="A114" s="125"/>
      <c r="B114" s="45"/>
      <c r="C114" s="45"/>
      <c r="D114" s="45"/>
      <c r="J114" s="45"/>
      <c r="R114" s="125"/>
    </row>
    <row r="115" spans="1:18" s="40" customFormat="1" ht="12.75" customHeight="1">
      <c r="A115" s="125"/>
      <c r="B115" s="45"/>
      <c r="C115" s="45"/>
      <c r="D115" s="45"/>
      <c r="J115" s="45"/>
      <c r="R115" s="125"/>
    </row>
    <row r="116" spans="1:18" s="40" customFormat="1" ht="12.75" customHeight="1">
      <c r="A116" s="125"/>
      <c r="B116" s="45"/>
      <c r="C116" s="45"/>
      <c r="D116" s="45"/>
      <c r="J116" s="45"/>
      <c r="R116" s="125"/>
    </row>
    <row r="117" spans="1:18" s="40" customFormat="1" ht="12.75" customHeight="1">
      <c r="A117" s="125"/>
      <c r="B117" s="45"/>
      <c r="C117" s="45"/>
      <c r="D117" s="45"/>
      <c r="J117" s="45"/>
      <c r="R117" s="125"/>
    </row>
    <row r="118" spans="1:18" s="40" customFormat="1" ht="12.75" customHeight="1">
      <c r="A118" s="125"/>
      <c r="B118" s="45"/>
      <c r="C118" s="45"/>
      <c r="D118" s="45"/>
      <c r="J118" s="45"/>
      <c r="R118" s="125"/>
    </row>
    <row r="119" spans="1:18" s="40" customFormat="1" ht="12.75" customHeight="1">
      <c r="A119" s="125"/>
      <c r="B119" s="45"/>
      <c r="C119" s="45"/>
      <c r="D119" s="45"/>
      <c r="J119" s="45"/>
      <c r="R119" s="125"/>
    </row>
    <row r="120" spans="1:18" s="40" customFormat="1" ht="12.75" customHeight="1">
      <c r="A120" s="125"/>
      <c r="B120" s="45"/>
      <c r="C120" s="45"/>
      <c r="D120" s="45"/>
      <c r="J120" s="45"/>
      <c r="R120" s="125"/>
    </row>
    <row r="121" spans="1:18" s="40" customFormat="1" ht="12.75" customHeight="1">
      <c r="A121" s="125"/>
      <c r="B121" s="45"/>
      <c r="C121" s="45"/>
      <c r="D121" s="45"/>
      <c r="J121" s="45"/>
      <c r="R121" s="125"/>
    </row>
    <row r="122" spans="1:18" s="40" customFormat="1" ht="12.75" customHeight="1">
      <c r="A122" s="125"/>
      <c r="B122" s="45"/>
      <c r="C122" s="45"/>
      <c r="D122" s="45"/>
      <c r="J122" s="45"/>
      <c r="R122" s="125"/>
    </row>
    <row r="123" spans="1:18" s="40" customFormat="1" ht="12.75" customHeight="1">
      <c r="A123" s="125"/>
      <c r="B123" s="45"/>
      <c r="C123" s="45"/>
      <c r="D123" s="45"/>
      <c r="J123" s="45"/>
      <c r="R123" s="125"/>
    </row>
    <row r="124" spans="1:18" s="40" customFormat="1" ht="12.75" customHeight="1">
      <c r="A124" s="125"/>
      <c r="B124" s="45"/>
      <c r="C124" s="45"/>
      <c r="D124" s="45"/>
      <c r="J124" s="45"/>
      <c r="R124" s="125"/>
    </row>
    <row r="125" spans="1:18" s="40" customFormat="1" ht="12.75" customHeight="1">
      <c r="A125" s="125"/>
      <c r="B125" s="45"/>
      <c r="C125" s="45"/>
      <c r="D125" s="45"/>
      <c r="J125" s="45"/>
      <c r="R125" s="125"/>
    </row>
    <row r="126" spans="1:18" s="40" customFormat="1" ht="12.75" customHeight="1">
      <c r="A126" s="125"/>
      <c r="B126" s="45"/>
      <c r="C126" s="45"/>
      <c r="D126" s="45"/>
      <c r="J126" s="45"/>
      <c r="R126" s="125"/>
    </row>
    <row r="127" spans="1:18" s="40" customFormat="1" ht="12.75" customHeight="1">
      <c r="A127" s="125"/>
      <c r="B127" s="45"/>
      <c r="C127" s="45"/>
      <c r="D127" s="45"/>
      <c r="J127" s="45"/>
      <c r="R127" s="125"/>
    </row>
    <row r="128" spans="1:18" s="40" customFormat="1" ht="12.75" customHeight="1">
      <c r="A128" s="125"/>
      <c r="B128" s="45"/>
      <c r="C128" s="45"/>
      <c r="D128" s="45"/>
      <c r="J128" s="45"/>
      <c r="R128" s="125"/>
    </row>
    <row r="129" spans="1:18" s="40" customFormat="1" ht="12.75" customHeight="1">
      <c r="A129" s="125"/>
      <c r="B129" s="45"/>
      <c r="C129" s="45"/>
      <c r="D129" s="45"/>
      <c r="J129" s="45"/>
      <c r="R129" s="125"/>
    </row>
    <row r="130" spans="1:18" s="40" customFormat="1" ht="12.75" customHeight="1">
      <c r="A130" s="125"/>
      <c r="B130" s="45"/>
      <c r="C130" s="45"/>
      <c r="D130" s="45"/>
      <c r="J130" s="45"/>
      <c r="R130" s="125"/>
    </row>
    <row r="131" spans="1:18" s="40" customFormat="1" ht="12.75" customHeight="1">
      <c r="A131" s="125"/>
      <c r="B131" s="45"/>
      <c r="C131" s="45"/>
      <c r="D131" s="45"/>
      <c r="J131" s="45"/>
      <c r="R131" s="125"/>
    </row>
    <row r="132" spans="1:18" s="40" customFormat="1" ht="12.75" customHeight="1">
      <c r="A132" s="125"/>
      <c r="B132" s="45"/>
      <c r="C132" s="45"/>
      <c r="D132" s="45"/>
      <c r="J132" s="45"/>
      <c r="R132" s="125"/>
    </row>
    <row r="133" spans="1:18" s="40" customFormat="1" ht="12.75" customHeight="1">
      <c r="A133" s="125"/>
      <c r="B133" s="45"/>
      <c r="C133" s="45"/>
      <c r="D133" s="45"/>
      <c r="J133" s="45"/>
      <c r="R133" s="125"/>
    </row>
    <row r="134" spans="1:18" s="40" customFormat="1" ht="12.75" customHeight="1">
      <c r="A134" s="125"/>
      <c r="B134" s="45"/>
      <c r="C134" s="45"/>
      <c r="D134" s="45"/>
      <c r="J134" s="45"/>
      <c r="R134" s="125"/>
    </row>
    <row r="135" spans="1:18" s="40" customFormat="1" ht="12.75" customHeight="1">
      <c r="A135" s="125"/>
      <c r="B135" s="45"/>
      <c r="C135" s="45"/>
      <c r="D135" s="45"/>
      <c r="J135" s="45"/>
      <c r="R135" s="125"/>
    </row>
    <row r="136" spans="1:18" s="40" customFormat="1" ht="12.75" customHeight="1">
      <c r="A136" s="125"/>
      <c r="B136" s="45"/>
      <c r="C136" s="45"/>
      <c r="D136" s="45"/>
      <c r="J136" s="45"/>
      <c r="R136" s="125"/>
    </row>
    <row r="137" spans="1:18" s="40" customFormat="1" ht="12.75" customHeight="1">
      <c r="A137" s="125"/>
      <c r="B137" s="45"/>
      <c r="C137" s="45"/>
      <c r="D137" s="45"/>
      <c r="J137" s="45"/>
      <c r="R137" s="125"/>
    </row>
    <row r="138" spans="1:18" s="40" customFormat="1" ht="12.75" customHeight="1">
      <c r="A138" s="125"/>
      <c r="B138" s="45"/>
      <c r="C138" s="45"/>
      <c r="D138" s="45"/>
      <c r="J138" s="45"/>
      <c r="R138" s="125"/>
    </row>
    <row r="139" spans="1:18" s="40" customFormat="1" ht="12.75" customHeight="1">
      <c r="A139" s="125"/>
      <c r="B139" s="45"/>
      <c r="C139" s="45"/>
      <c r="D139" s="45"/>
      <c r="J139" s="45"/>
      <c r="R139" s="125"/>
    </row>
    <row r="140" spans="1:18" s="40" customFormat="1" ht="12.75" customHeight="1">
      <c r="A140" s="125"/>
      <c r="B140" s="45"/>
      <c r="C140" s="45"/>
      <c r="D140" s="45"/>
      <c r="J140" s="45"/>
      <c r="R140" s="125"/>
    </row>
    <row r="141" spans="1:18" s="40" customFormat="1" ht="12.75" customHeight="1">
      <c r="A141" s="125"/>
      <c r="B141" s="45"/>
      <c r="C141" s="45"/>
      <c r="D141" s="45"/>
      <c r="J141" s="45"/>
      <c r="R141" s="125"/>
    </row>
    <row r="142" spans="1:18" s="40" customFormat="1" ht="12.75" customHeight="1">
      <c r="A142" s="125"/>
      <c r="B142" s="45"/>
      <c r="C142" s="45"/>
      <c r="D142" s="45"/>
      <c r="J142" s="45"/>
      <c r="R142" s="125"/>
    </row>
    <row r="143" spans="1:18" s="40" customFormat="1" ht="12.75" customHeight="1">
      <c r="A143" s="125"/>
      <c r="B143" s="45"/>
      <c r="C143" s="45"/>
      <c r="D143" s="45"/>
      <c r="J143" s="45"/>
      <c r="R143" s="125"/>
    </row>
    <row r="144" spans="1:18" s="40" customFormat="1" ht="12.75" customHeight="1">
      <c r="A144" s="125"/>
      <c r="B144" s="45"/>
      <c r="C144" s="45"/>
      <c r="D144" s="45"/>
      <c r="J144" s="45"/>
      <c r="R144" s="125"/>
    </row>
    <row r="145" spans="1:18" s="40" customFormat="1" ht="12.75" customHeight="1">
      <c r="A145" s="125"/>
      <c r="B145" s="45"/>
      <c r="C145" s="45"/>
      <c r="D145" s="45"/>
      <c r="J145" s="45"/>
      <c r="R145" s="125"/>
    </row>
    <row r="146" spans="1:18" s="40" customFormat="1" ht="12.75" customHeight="1">
      <c r="A146" s="125"/>
      <c r="B146" s="45"/>
      <c r="C146" s="45"/>
      <c r="D146" s="45"/>
      <c r="J146" s="45"/>
      <c r="R146" s="125"/>
    </row>
    <row r="147" spans="1:18" s="40" customFormat="1" ht="12.75" customHeight="1">
      <c r="A147" s="125"/>
      <c r="B147" s="45"/>
      <c r="C147" s="45"/>
      <c r="D147" s="45"/>
      <c r="J147" s="45"/>
      <c r="R147" s="125"/>
    </row>
    <row r="148" spans="1:18" s="40" customFormat="1" ht="12.75" customHeight="1">
      <c r="A148" s="125"/>
      <c r="B148" s="45"/>
      <c r="C148" s="45"/>
      <c r="D148" s="45"/>
      <c r="J148" s="45"/>
      <c r="R148" s="125"/>
    </row>
    <row r="149" spans="1:18" s="40" customFormat="1" ht="12.75" customHeight="1">
      <c r="A149" s="125"/>
      <c r="B149" s="45"/>
      <c r="C149" s="45"/>
      <c r="D149" s="45"/>
      <c r="J149" s="45"/>
      <c r="R149" s="125"/>
    </row>
    <row r="150" spans="1:18" s="40" customFormat="1" ht="12.75" customHeight="1">
      <c r="A150" s="125"/>
      <c r="B150" s="45"/>
      <c r="C150" s="45"/>
      <c r="D150" s="45"/>
      <c r="J150" s="45"/>
      <c r="R150" s="125"/>
    </row>
    <row r="151" spans="1:18" s="40" customFormat="1" ht="12.75" customHeight="1">
      <c r="A151" s="125"/>
      <c r="B151" s="45"/>
      <c r="C151" s="45"/>
      <c r="D151" s="45"/>
      <c r="J151" s="45"/>
      <c r="R151" s="125"/>
    </row>
    <row r="152" spans="1:18" s="40" customFormat="1" ht="12.75" customHeight="1">
      <c r="A152" s="125"/>
      <c r="B152" s="45"/>
      <c r="C152" s="45"/>
      <c r="D152" s="45"/>
      <c r="J152" s="45"/>
      <c r="R152" s="125"/>
    </row>
    <row r="153" spans="1:18" s="40" customFormat="1" ht="12.75" customHeight="1">
      <c r="A153" s="125"/>
      <c r="B153" s="45"/>
      <c r="C153" s="45"/>
      <c r="D153" s="45"/>
      <c r="J153" s="45"/>
      <c r="R153" s="125"/>
    </row>
    <row r="154" spans="1:18" s="40" customFormat="1" ht="12.75" customHeight="1">
      <c r="A154" s="125"/>
      <c r="B154" s="45"/>
      <c r="C154" s="45"/>
      <c r="D154" s="45"/>
      <c r="J154" s="45"/>
      <c r="R154" s="125"/>
    </row>
    <row r="155" spans="1:18" s="40" customFormat="1" ht="12.75" customHeight="1">
      <c r="A155" s="125"/>
      <c r="B155" s="45"/>
      <c r="C155" s="45"/>
      <c r="D155" s="45"/>
      <c r="J155" s="45"/>
      <c r="R155" s="125"/>
    </row>
    <row r="156" spans="1:18" s="40" customFormat="1" ht="12.75" customHeight="1">
      <c r="A156" s="125"/>
      <c r="B156" s="45"/>
      <c r="C156" s="45"/>
      <c r="D156" s="45"/>
      <c r="J156" s="45"/>
      <c r="R156" s="125"/>
    </row>
    <row r="157" spans="1:18" s="40" customFormat="1" ht="12.75" customHeight="1">
      <c r="A157" s="125"/>
      <c r="B157" s="45"/>
      <c r="C157" s="45"/>
      <c r="D157" s="45"/>
      <c r="J157" s="45"/>
      <c r="R157" s="125"/>
    </row>
    <row r="158" spans="1:18" s="40" customFormat="1" ht="12.75" customHeight="1">
      <c r="A158" s="125"/>
      <c r="B158" s="45"/>
      <c r="C158" s="45"/>
      <c r="D158" s="45"/>
      <c r="J158" s="45"/>
      <c r="R158" s="125"/>
    </row>
    <row r="159" spans="1:18" s="40" customFormat="1" ht="12.75" customHeight="1">
      <c r="A159" s="125"/>
      <c r="B159" s="45"/>
      <c r="C159" s="45"/>
      <c r="D159" s="45"/>
      <c r="J159" s="45"/>
      <c r="R159" s="125"/>
    </row>
    <row r="160" spans="1:18" s="40" customFormat="1" ht="16.5" customHeight="1">
      <c r="A160" s="125"/>
      <c r="B160" s="118" t="s">
        <v>57</v>
      </c>
      <c r="C160" s="45"/>
      <c r="D160" s="45"/>
      <c r="J160" s="45"/>
      <c r="R160" s="125"/>
    </row>
    <row r="161" spans="1:246" ht="16.5" customHeight="1">
      <c r="B161" s="118" t="s">
        <v>58</v>
      </c>
    </row>
    <row r="162" spans="1:246" s="88" customFormat="1" ht="14.25" customHeight="1">
      <c r="A162" s="190"/>
      <c r="B162" s="3"/>
      <c r="C162" s="3"/>
      <c r="D162" s="3"/>
      <c r="E162" s="16"/>
      <c r="F162" s="16"/>
      <c r="G162" s="16"/>
      <c r="H162" s="16"/>
      <c r="I162" s="16"/>
      <c r="J162" s="3"/>
      <c r="K162" s="16"/>
      <c r="L162" s="16"/>
      <c r="M162" s="130"/>
      <c r="N162" s="16"/>
      <c r="O162" s="16"/>
      <c r="P162" s="130"/>
      <c r="Q162" s="16"/>
      <c r="R162" s="190"/>
    </row>
    <row r="163" spans="1:246" s="88" customFormat="1" ht="14.25" customHeight="1">
      <c r="A163" s="190"/>
      <c r="B163" s="70"/>
      <c r="C163" s="3"/>
      <c r="D163" s="3"/>
      <c r="E163" s="16"/>
      <c r="F163" s="16"/>
      <c r="G163" s="16"/>
      <c r="H163" s="16"/>
      <c r="I163" s="16"/>
      <c r="J163" s="3"/>
      <c r="K163" s="16"/>
      <c r="L163" s="16"/>
      <c r="M163" s="130"/>
      <c r="N163" s="16"/>
      <c r="O163" s="16"/>
      <c r="P163" s="130"/>
      <c r="Q163" s="16"/>
      <c r="R163" s="190"/>
    </row>
    <row r="164" spans="1:246" s="88" customFormat="1" ht="14.25" customHeight="1">
      <c r="A164" s="190"/>
      <c r="B164" s="3"/>
      <c r="C164" s="3"/>
      <c r="D164" s="3"/>
      <c r="E164" s="16"/>
      <c r="F164" s="16"/>
      <c r="G164" s="16"/>
      <c r="H164" s="16"/>
      <c r="I164" s="16"/>
      <c r="J164" s="3"/>
      <c r="K164" s="16"/>
      <c r="L164" s="16"/>
      <c r="M164" s="130"/>
      <c r="N164" s="16"/>
      <c r="O164" s="16"/>
      <c r="P164" s="130"/>
      <c r="Q164" s="16"/>
      <c r="R164" s="190"/>
    </row>
    <row r="165" spans="1:246" s="88" customFormat="1" ht="18.75" customHeight="1">
      <c r="A165" s="190"/>
      <c r="B165" s="136" t="s">
        <v>63</v>
      </c>
      <c r="C165" s="136"/>
      <c r="D165" s="136"/>
      <c r="E165" s="136"/>
      <c r="F165" s="136"/>
      <c r="G165" s="136"/>
      <c r="H165" s="136"/>
      <c r="I165" s="136"/>
      <c r="J165" s="136"/>
      <c r="K165" s="136"/>
      <c r="L165" s="136"/>
      <c r="M165" s="136"/>
      <c r="N165" s="136"/>
      <c r="O165" s="136"/>
      <c r="P165" s="136"/>
      <c r="Q165" s="136"/>
      <c r="R165" s="189"/>
      <c r="S165" s="89"/>
      <c r="T165" s="89"/>
      <c r="U165" s="89"/>
      <c r="V165" s="89"/>
      <c r="W165" s="89"/>
      <c r="X165" s="89"/>
      <c r="Y165" s="89"/>
      <c r="Z165" s="89"/>
      <c r="AA165" s="89"/>
      <c r="AB165" s="89"/>
      <c r="AC165" s="89"/>
      <c r="IH165" s="89"/>
      <c r="II165" s="89"/>
      <c r="IJ165" s="89"/>
      <c r="IK165" s="89"/>
      <c r="IL165" s="89"/>
    </row>
    <row r="166" spans="1:246" s="88" customFormat="1" ht="18.75" customHeight="1">
      <c r="A166" s="190"/>
      <c r="B166" s="133" t="s">
        <v>70</v>
      </c>
      <c r="R166" s="189"/>
      <c r="S166" s="89"/>
      <c r="T166" s="89"/>
      <c r="U166" s="89"/>
      <c r="V166" s="89"/>
      <c r="W166" s="89"/>
      <c r="X166" s="89"/>
      <c r="Y166" s="89"/>
      <c r="Z166" s="89"/>
      <c r="AA166" s="89"/>
      <c r="AB166" s="89"/>
      <c r="AC166" s="89"/>
      <c r="IH166" s="89"/>
      <c r="II166" s="89"/>
      <c r="IJ166" s="89"/>
      <c r="IK166" s="89"/>
      <c r="IL166" s="89"/>
    </row>
    <row r="167" spans="1:246" s="88" customFormat="1" ht="8.25" customHeight="1">
      <c r="A167" s="190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129"/>
      <c r="N167" s="36"/>
      <c r="O167" s="36"/>
      <c r="P167" s="129"/>
      <c r="Q167" s="36"/>
      <c r="R167" s="189"/>
      <c r="S167" s="89"/>
      <c r="T167" s="89"/>
      <c r="U167" s="89"/>
      <c r="V167" s="89"/>
      <c r="W167" s="89"/>
      <c r="X167" s="89"/>
      <c r="Y167" s="89"/>
      <c r="Z167" s="89"/>
      <c r="AA167" s="89"/>
      <c r="AB167" s="89"/>
      <c r="AC167" s="89"/>
      <c r="IH167" s="89"/>
      <c r="II167" s="89"/>
      <c r="IJ167" s="89"/>
      <c r="IK167" s="89"/>
      <c r="IL167" s="89"/>
    </row>
    <row r="168" spans="1:246" s="88" customFormat="1" ht="18" customHeight="1">
      <c r="A168" s="190"/>
      <c r="B168" s="332" t="s">
        <v>56</v>
      </c>
      <c r="C168" s="333"/>
      <c r="D168" s="333"/>
      <c r="E168" s="333"/>
      <c r="F168" s="333"/>
      <c r="G168" s="333"/>
      <c r="H168" s="333"/>
      <c r="I168" s="333"/>
      <c r="J168" s="333"/>
      <c r="K168" s="333"/>
      <c r="L168" s="333"/>
      <c r="M168" s="333"/>
      <c r="N168" s="333"/>
      <c r="O168" s="333"/>
      <c r="P168" s="333"/>
      <c r="Q168" s="334"/>
      <c r="R168" s="189"/>
      <c r="S168" s="89"/>
      <c r="T168" s="89"/>
      <c r="U168" s="89"/>
      <c r="V168" s="89"/>
      <c r="W168" s="89"/>
      <c r="X168" s="89"/>
      <c r="Y168" s="89"/>
      <c r="Z168" s="89"/>
      <c r="AA168" s="89"/>
      <c r="AB168" s="89"/>
      <c r="AC168" s="89"/>
      <c r="AD168" s="89"/>
      <c r="AE168" s="89"/>
      <c r="AF168" s="89"/>
      <c r="AG168" s="89"/>
      <c r="AH168" s="89"/>
      <c r="AI168" s="89"/>
      <c r="AJ168" s="89"/>
      <c r="AK168" s="89"/>
      <c r="AL168" s="89"/>
      <c r="AM168" s="89"/>
      <c r="AN168" s="89"/>
      <c r="AO168" s="89"/>
      <c r="AP168" s="89"/>
      <c r="AQ168" s="89"/>
      <c r="AR168" s="89"/>
      <c r="AS168" s="89"/>
      <c r="AT168" s="89"/>
      <c r="AU168" s="89"/>
      <c r="AV168" s="89"/>
      <c r="AW168" s="89"/>
      <c r="AX168" s="89"/>
      <c r="AY168" s="89"/>
      <c r="AZ168" s="89"/>
      <c r="BA168" s="89"/>
      <c r="BB168" s="89"/>
      <c r="BC168" s="89"/>
      <c r="BD168" s="89"/>
      <c r="BE168" s="89"/>
      <c r="BF168" s="89"/>
      <c r="BG168" s="89"/>
      <c r="BH168" s="89"/>
      <c r="BI168" s="89"/>
      <c r="BJ168" s="89"/>
      <c r="BK168" s="89"/>
      <c r="BL168" s="89"/>
      <c r="BM168" s="89"/>
      <c r="BN168" s="89"/>
      <c r="BO168" s="89"/>
      <c r="BP168" s="89"/>
      <c r="BQ168" s="89"/>
      <c r="BR168" s="89"/>
      <c r="BS168" s="89"/>
      <c r="BT168" s="89"/>
      <c r="BU168" s="89"/>
      <c r="BV168" s="89"/>
      <c r="BW168" s="89"/>
      <c r="BX168" s="89"/>
      <c r="BY168" s="89"/>
      <c r="BZ168" s="89"/>
      <c r="CA168" s="89"/>
      <c r="CB168" s="89"/>
      <c r="CC168" s="89"/>
      <c r="CD168" s="89"/>
      <c r="CE168" s="89"/>
      <c r="CF168" s="89"/>
      <c r="CG168" s="89"/>
      <c r="CH168" s="89"/>
      <c r="CI168" s="89"/>
      <c r="CJ168" s="89"/>
      <c r="CK168" s="89"/>
      <c r="CL168" s="89"/>
      <c r="CM168" s="89"/>
      <c r="CN168" s="89"/>
      <c r="CO168" s="89"/>
      <c r="CP168" s="89"/>
      <c r="CQ168" s="89"/>
      <c r="CR168" s="89"/>
      <c r="CS168" s="89"/>
      <c r="CT168" s="89"/>
      <c r="CU168" s="89"/>
      <c r="CV168" s="89"/>
      <c r="CW168" s="89"/>
      <c r="CX168" s="89"/>
      <c r="CY168" s="89"/>
      <c r="CZ168" s="89"/>
      <c r="DA168" s="89"/>
      <c r="DB168" s="89"/>
      <c r="DC168" s="89"/>
      <c r="DD168" s="89"/>
      <c r="DE168" s="89"/>
      <c r="DF168" s="89"/>
      <c r="DG168" s="89"/>
      <c r="DH168" s="89"/>
      <c r="DI168" s="89"/>
      <c r="DJ168" s="89"/>
      <c r="DK168" s="89"/>
      <c r="DL168" s="89"/>
      <c r="DM168" s="89"/>
      <c r="DN168" s="89"/>
      <c r="DO168" s="89"/>
      <c r="DP168" s="89"/>
      <c r="DQ168" s="89"/>
      <c r="DR168" s="89"/>
      <c r="DS168" s="89"/>
      <c r="DT168" s="89"/>
      <c r="DU168" s="89"/>
      <c r="DV168" s="89"/>
      <c r="DW168" s="89"/>
      <c r="DX168" s="89"/>
      <c r="DY168" s="89"/>
      <c r="DZ168" s="89"/>
      <c r="EA168" s="89"/>
      <c r="EB168" s="89"/>
      <c r="EC168" s="89"/>
      <c r="ED168" s="89"/>
      <c r="EE168" s="89"/>
      <c r="EF168" s="89"/>
      <c r="EG168" s="89"/>
      <c r="EH168" s="89"/>
      <c r="EI168" s="89"/>
      <c r="EJ168" s="89"/>
      <c r="EK168" s="89"/>
      <c r="EL168" s="89"/>
      <c r="EM168" s="89"/>
      <c r="EN168" s="89"/>
      <c r="EO168" s="89"/>
      <c r="EP168" s="89"/>
      <c r="EQ168" s="89"/>
      <c r="ER168" s="89"/>
      <c r="ES168" s="89"/>
      <c r="ET168" s="89"/>
      <c r="EU168" s="89"/>
      <c r="EV168" s="89"/>
      <c r="EW168" s="89"/>
      <c r="EX168" s="89"/>
      <c r="EY168" s="89"/>
      <c r="EZ168" s="89"/>
      <c r="FA168" s="89"/>
      <c r="FB168" s="89"/>
      <c r="FC168" s="89"/>
      <c r="FD168" s="89"/>
      <c r="FE168" s="89"/>
      <c r="FF168" s="89"/>
      <c r="FG168" s="89"/>
      <c r="FH168" s="89"/>
      <c r="FI168" s="89"/>
      <c r="FJ168" s="89"/>
      <c r="FK168" s="89"/>
      <c r="FL168" s="89"/>
      <c r="FM168" s="89"/>
      <c r="FN168" s="89"/>
      <c r="FO168" s="89"/>
      <c r="FP168" s="89"/>
      <c r="FQ168" s="89"/>
      <c r="FR168" s="89"/>
      <c r="FS168" s="89"/>
      <c r="FT168" s="89"/>
      <c r="FU168" s="89"/>
      <c r="FV168" s="89"/>
      <c r="FW168" s="89"/>
      <c r="FX168" s="89"/>
      <c r="FY168" s="89"/>
      <c r="FZ168" s="89"/>
      <c r="GA168" s="89"/>
      <c r="GB168" s="89"/>
      <c r="GC168" s="89"/>
      <c r="GD168" s="89"/>
      <c r="GE168" s="89"/>
      <c r="GF168" s="89"/>
      <c r="GG168" s="89"/>
      <c r="GH168" s="89"/>
      <c r="GI168" s="89"/>
      <c r="GJ168" s="89"/>
      <c r="GK168" s="89"/>
      <c r="GL168" s="89"/>
      <c r="GM168" s="89"/>
      <c r="GN168" s="89"/>
      <c r="GO168" s="89"/>
      <c r="GP168" s="89"/>
      <c r="GQ168" s="89"/>
      <c r="GR168" s="89"/>
      <c r="GS168" s="89"/>
      <c r="GT168" s="89"/>
      <c r="GU168" s="89"/>
      <c r="GV168" s="89"/>
      <c r="GW168" s="89"/>
      <c r="GX168" s="89"/>
      <c r="GY168" s="89"/>
      <c r="GZ168" s="89"/>
      <c r="HA168" s="89"/>
      <c r="HB168" s="89"/>
      <c r="HC168" s="89"/>
      <c r="HD168" s="89"/>
      <c r="HE168" s="89"/>
      <c r="HF168" s="89"/>
      <c r="HG168" s="89"/>
      <c r="HH168" s="89"/>
      <c r="HI168" s="89"/>
      <c r="HJ168" s="89"/>
      <c r="HK168" s="89"/>
      <c r="HL168" s="89"/>
      <c r="HM168" s="89"/>
      <c r="HN168" s="89"/>
      <c r="HO168" s="89"/>
      <c r="HP168" s="89"/>
      <c r="HQ168" s="89"/>
      <c r="HR168" s="89"/>
      <c r="HS168" s="89"/>
      <c r="HT168" s="89"/>
      <c r="HU168" s="89"/>
      <c r="HV168" s="89"/>
      <c r="HW168" s="89"/>
      <c r="HX168" s="89"/>
      <c r="HY168" s="89"/>
      <c r="HZ168" s="89"/>
      <c r="IA168" s="89"/>
      <c r="IB168" s="89"/>
      <c r="IC168" s="89"/>
      <c r="ID168" s="89"/>
      <c r="IE168" s="89"/>
      <c r="IF168" s="89"/>
      <c r="IG168" s="89"/>
      <c r="IH168" s="89"/>
      <c r="II168" s="89"/>
      <c r="IJ168" s="89"/>
      <c r="IK168" s="89"/>
      <c r="IL168" s="89"/>
    </row>
    <row r="169" spans="1:246" s="88" customFormat="1" ht="9.75" customHeight="1">
      <c r="A169" s="190"/>
      <c r="B169" s="16"/>
      <c r="C169" s="16"/>
      <c r="D169" s="16"/>
      <c r="E169" s="16"/>
      <c r="F169" s="16"/>
      <c r="G169" s="16"/>
      <c r="H169" s="16"/>
      <c r="I169" s="16"/>
      <c r="J169" s="16"/>
      <c r="K169" s="90"/>
      <c r="L169" s="90"/>
      <c r="M169" s="90"/>
      <c r="N169" s="90"/>
      <c r="O169" s="90"/>
      <c r="P169" s="90"/>
      <c r="Q169" s="90"/>
      <c r="R169" s="193"/>
      <c r="S169" s="91"/>
      <c r="T169" s="91"/>
      <c r="U169" s="91"/>
      <c r="V169" s="91"/>
      <c r="W169" s="91"/>
      <c r="X169" s="91"/>
      <c r="Y169" s="91"/>
      <c r="Z169" s="91"/>
      <c r="AA169" s="91"/>
      <c r="AB169" s="91"/>
      <c r="AC169" s="91"/>
      <c r="AD169" s="91"/>
      <c r="AE169" s="91"/>
      <c r="AF169" s="91"/>
      <c r="AG169" s="91"/>
      <c r="AH169" s="91"/>
      <c r="AI169" s="91"/>
      <c r="AJ169" s="91"/>
      <c r="AK169" s="91"/>
      <c r="AL169" s="91"/>
      <c r="AM169" s="91"/>
      <c r="AN169" s="91"/>
      <c r="AO169" s="91"/>
      <c r="AP169" s="91"/>
      <c r="AQ169" s="91"/>
      <c r="AR169" s="91"/>
      <c r="AS169" s="91"/>
      <c r="AT169" s="91"/>
      <c r="AU169" s="91"/>
      <c r="AV169" s="91"/>
      <c r="AW169" s="91"/>
      <c r="AX169" s="91"/>
      <c r="AY169" s="91"/>
      <c r="AZ169" s="91"/>
      <c r="BA169" s="91"/>
      <c r="BB169" s="91"/>
      <c r="BC169" s="91"/>
      <c r="BD169" s="91"/>
      <c r="BE169" s="91"/>
      <c r="BF169" s="91"/>
      <c r="BG169" s="91"/>
      <c r="BH169" s="91"/>
      <c r="BI169" s="91"/>
      <c r="BJ169" s="91"/>
      <c r="BK169" s="91"/>
      <c r="BL169" s="91"/>
      <c r="BM169" s="91"/>
      <c r="BN169" s="91"/>
      <c r="BO169" s="91"/>
      <c r="BP169" s="91"/>
      <c r="BQ169" s="91"/>
      <c r="BR169" s="91"/>
      <c r="BS169" s="91"/>
      <c r="BT169" s="91"/>
      <c r="BU169" s="91"/>
      <c r="BV169" s="91"/>
      <c r="BW169" s="91"/>
      <c r="BX169" s="91"/>
      <c r="BY169" s="91"/>
      <c r="BZ169" s="91"/>
      <c r="CA169" s="91"/>
      <c r="CB169" s="91"/>
      <c r="CC169" s="91"/>
      <c r="CD169" s="91"/>
      <c r="CE169" s="91"/>
      <c r="CF169" s="91"/>
      <c r="CG169" s="91"/>
      <c r="CH169" s="91"/>
      <c r="CI169" s="91"/>
      <c r="CJ169" s="91"/>
      <c r="CK169" s="91"/>
      <c r="CL169" s="91"/>
      <c r="CM169" s="91"/>
      <c r="CN169" s="91"/>
      <c r="CO169" s="91"/>
      <c r="CP169" s="91"/>
      <c r="CQ169" s="91"/>
      <c r="CR169" s="91"/>
      <c r="CS169" s="91"/>
      <c r="CT169" s="91"/>
      <c r="CU169" s="91"/>
      <c r="CV169" s="91"/>
      <c r="CW169" s="91"/>
      <c r="CX169" s="91"/>
      <c r="CY169" s="91"/>
      <c r="CZ169" s="91"/>
      <c r="DA169" s="91"/>
      <c r="DB169" s="91"/>
      <c r="DC169" s="91"/>
      <c r="DD169" s="91"/>
      <c r="DE169" s="91"/>
      <c r="DF169" s="91"/>
      <c r="DG169" s="91"/>
      <c r="DH169" s="91"/>
      <c r="DI169" s="91"/>
      <c r="DJ169" s="91"/>
      <c r="DK169" s="91"/>
      <c r="DL169" s="91"/>
      <c r="DM169" s="91"/>
      <c r="DN169" s="91"/>
      <c r="DO169" s="91"/>
      <c r="DP169" s="91"/>
      <c r="DQ169" s="91"/>
      <c r="DR169" s="91"/>
      <c r="DS169" s="91"/>
      <c r="DT169" s="91"/>
      <c r="DU169" s="91"/>
      <c r="DV169" s="91"/>
      <c r="DW169" s="91"/>
      <c r="DX169" s="91"/>
      <c r="DY169" s="91"/>
      <c r="DZ169" s="91"/>
      <c r="EA169" s="91"/>
      <c r="EB169" s="91"/>
      <c r="EC169" s="91"/>
      <c r="ED169" s="91"/>
      <c r="EE169" s="91"/>
      <c r="EF169" s="91"/>
      <c r="EG169" s="91"/>
      <c r="EH169" s="91"/>
      <c r="EI169" s="91"/>
      <c r="EJ169" s="91"/>
      <c r="EK169" s="91"/>
      <c r="EL169" s="91"/>
      <c r="EM169" s="91"/>
      <c r="EN169" s="91"/>
      <c r="EO169" s="91"/>
      <c r="EP169" s="91"/>
      <c r="EQ169" s="91"/>
      <c r="ER169" s="91"/>
      <c r="ES169" s="91"/>
      <c r="ET169" s="91"/>
      <c r="EU169" s="91"/>
      <c r="EV169" s="91"/>
      <c r="EW169" s="91"/>
      <c r="EX169" s="91"/>
      <c r="EY169" s="91"/>
      <c r="EZ169" s="91"/>
      <c r="FA169" s="91"/>
      <c r="FB169" s="91"/>
      <c r="FC169" s="91"/>
      <c r="FD169" s="91"/>
      <c r="FE169" s="91"/>
      <c r="FF169" s="91"/>
      <c r="FG169" s="91"/>
      <c r="FH169" s="91"/>
      <c r="FI169" s="91"/>
      <c r="FJ169" s="91"/>
      <c r="FK169" s="91"/>
      <c r="FL169" s="91"/>
      <c r="FM169" s="91"/>
      <c r="FN169" s="91"/>
      <c r="FO169" s="91"/>
      <c r="FP169" s="91"/>
      <c r="FQ169" s="91"/>
      <c r="FR169" s="91"/>
      <c r="FS169" s="91"/>
      <c r="FT169" s="91"/>
      <c r="FU169" s="91"/>
      <c r="FV169" s="91"/>
      <c r="FW169" s="91"/>
      <c r="FX169" s="91"/>
      <c r="FY169" s="91"/>
      <c r="FZ169" s="91"/>
      <c r="GA169" s="91"/>
      <c r="GB169" s="91"/>
      <c r="GC169" s="91"/>
      <c r="GD169" s="91"/>
      <c r="GE169" s="91"/>
      <c r="GF169" s="91"/>
      <c r="GG169" s="91"/>
      <c r="GH169" s="91"/>
      <c r="GI169" s="91"/>
      <c r="GJ169" s="91"/>
      <c r="GK169" s="91"/>
      <c r="GL169" s="91"/>
      <c r="GM169" s="91"/>
      <c r="GN169" s="91"/>
      <c r="GO169" s="91"/>
      <c r="GP169" s="91"/>
      <c r="GQ169" s="91"/>
      <c r="GR169" s="91"/>
      <c r="GS169" s="91"/>
      <c r="GT169" s="91"/>
      <c r="GU169" s="91"/>
      <c r="GV169" s="91"/>
      <c r="GW169" s="91"/>
      <c r="GX169" s="91"/>
      <c r="GY169" s="91"/>
      <c r="GZ169" s="91"/>
      <c r="HA169" s="91"/>
      <c r="HB169" s="91"/>
      <c r="HC169" s="91"/>
      <c r="HD169" s="91"/>
      <c r="HE169" s="91"/>
      <c r="HF169" s="91"/>
      <c r="HG169" s="91"/>
      <c r="HH169" s="91"/>
      <c r="HI169" s="91"/>
      <c r="HJ169" s="91"/>
      <c r="HK169" s="91"/>
      <c r="HL169" s="91"/>
      <c r="HM169" s="91"/>
      <c r="HN169" s="91"/>
      <c r="HO169" s="91"/>
      <c r="HP169" s="91"/>
      <c r="HQ169" s="91"/>
      <c r="HR169" s="91"/>
      <c r="HS169" s="91"/>
      <c r="HT169" s="91"/>
      <c r="HU169" s="91"/>
      <c r="HV169" s="91"/>
      <c r="HW169" s="91"/>
      <c r="HX169" s="91"/>
      <c r="HY169" s="91"/>
      <c r="HZ169" s="91"/>
      <c r="IA169" s="91"/>
      <c r="IB169" s="91"/>
      <c r="IC169" s="91"/>
      <c r="ID169" s="91"/>
      <c r="IE169" s="91"/>
      <c r="IF169" s="91"/>
      <c r="IG169" s="91"/>
      <c r="IH169" s="91"/>
      <c r="II169" s="91"/>
      <c r="IJ169" s="91"/>
      <c r="IK169" s="91"/>
      <c r="IL169" s="91"/>
    </row>
    <row r="170" spans="1:246" s="88" customFormat="1" ht="16.5" customHeight="1">
      <c r="A170" s="190"/>
      <c r="B170" s="80" t="s">
        <v>36</v>
      </c>
      <c r="C170" s="3"/>
      <c r="D170" s="3"/>
      <c r="E170" s="16"/>
      <c r="F170" s="16"/>
      <c r="G170" s="16"/>
      <c r="H170" s="16"/>
      <c r="I170" s="16"/>
      <c r="J170" s="3"/>
      <c r="K170" s="16"/>
      <c r="L170" s="16"/>
      <c r="M170" s="130"/>
      <c r="N170" s="16"/>
      <c r="O170" s="16"/>
      <c r="P170" s="130"/>
      <c r="Q170" s="16"/>
      <c r="R170" s="190"/>
    </row>
    <row r="171" spans="1:246" s="88" customFormat="1" ht="16.5" customHeight="1">
      <c r="A171" s="190"/>
      <c r="B171" s="80" t="s">
        <v>80</v>
      </c>
      <c r="C171" s="3"/>
      <c r="D171" s="3"/>
      <c r="E171" s="16"/>
      <c r="F171" s="16"/>
      <c r="G171" s="16"/>
      <c r="H171" s="16"/>
      <c r="I171" s="16"/>
      <c r="J171" s="3"/>
      <c r="K171" s="16"/>
      <c r="L171" s="16"/>
      <c r="M171" s="130"/>
      <c r="N171" s="16"/>
      <c r="O171" s="16"/>
      <c r="P171" s="130"/>
      <c r="Q171" s="16"/>
      <c r="R171" s="190"/>
    </row>
    <row r="172" spans="1:246" s="88" customFormat="1" ht="16.5" customHeight="1">
      <c r="A172" s="190"/>
      <c r="B172" s="80" t="s">
        <v>87</v>
      </c>
      <c r="C172" s="3"/>
      <c r="D172" s="3"/>
      <c r="E172" s="16"/>
      <c r="F172" s="16"/>
      <c r="G172" s="16"/>
      <c r="H172" s="16"/>
      <c r="I172" s="16"/>
      <c r="J172" s="3"/>
      <c r="K172" s="16"/>
      <c r="L172" s="16"/>
      <c r="M172" s="130"/>
      <c r="N172" s="16"/>
      <c r="O172" s="16"/>
      <c r="P172" s="130"/>
      <c r="Q172" s="16"/>
      <c r="R172" s="190"/>
    </row>
    <row r="173" spans="1:246" s="88" customFormat="1" ht="16.5" customHeight="1">
      <c r="A173" s="190"/>
      <c r="B173" s="80" t="s">
        <v>86</v>
      </c>
      <c r="C173" s="3"/>
      <c r="D173" s="3"/>
      <c r="E173" s="16"/>
      <c r="F173" s="16"/>
      <c r="G173" s="16"/>
      <c r="H173" s="16"/>
      <c r="I173" s="16"/>
      <c r="J173" s="3"/>
      <c r="K173" s="16"/>
      <c r="L173" s="16"/>
      <c r="M173" s="130"/>
      <c r="N173" s="16"/>
      <c r="O173" s="16"/>
      <c r="P173" s="130"/>
      <c r="Q173" s="16"/>
      <c r="R173" s="190"/>
    </row>
    <row r="174" spans="1:246" s="88" customFormat="1" ht="16.5" customHeight="1">
      <c r="A174" s="190"/>
      <c r="B174" s="80" t="s">
        <v>88</v>
      </c>
      <c r="C174" s="3"/>
      <c r="D174" s="3"/>
      <c r="E174" s="16"/>
      <c r="F174" s="16"/>
      <c r="G174" s="16"/>
      <c r="H174" s="16"/>
      <c r="I174" s="16"/>
      <c r="J174" s="3"/>
      <c r="K174" s="16"/>
      <c r="L174" s="16"/>
      <c r="M174" s="130"/>
      <c r="N174" s="16"/>
      <c r="O174" s="16"/>
      <c r="P174" s="130"/>
      <c r="Q174" s="16"/>
      <c r="R174" s="190"/>
    </row>
    <row r="175" spans="1:246" s="88" customFormat="1" ht="16.5" customHeight="1">
      <c r="A175" s="190"/>
      <c r="B175" s="80" t="s">
        <v>83</v>
      </c>
      <c r="C175" s="3"/>
      <c r="D175" s="3"/>
      <c r="E175" s="158"/>
      <c r="F175" s="158"/>
      <c r="G175" s="158"/>
      <c r="H175" s="158"/>
      <c r="I175" s="158"/>
      <c r="J175" s="3"/>
      <c r="K175" s="158"/>
      <c r="L175" s="158"/>
      <c r="M175" s="158"/>
      <c r="N175" s="158"/>
      <c r="O175" s="158"/>
      <c r="P175" s="158"/>
      <c r="Q175" s="158"/>
      <c r="R175" s="190"/>
    </row>
    <row r="176" spans="1:246" s="88" customFormat="1" ht="16.5" customHeight="1">
      <c r="A176" s="190"/>
      <c r="B176" s="80" t="s">
        <v>94</v>
      </c>
      <c r="C176" s="3"/>
      <c r="D176" s="3"/>
      <c r="E176" s="16"/>
      <c r="F176" s="16"/>
      <c r="G176" s="16"/>
      <c r="H176" s="16"/>
      <c r="I176" s="16"/>
      <c r="J176" s="3"/>
      <c r="K176" s="16"/>
      <c r="L176" s="16"/>
      <c r="M176" s="130"/>
      <c r="N176" s="16"/>
      <c r="O176" s="16"/>
      <c r="P176" s="130"/>
      <c r="Q176" s="16"/>
      <c r="R176" s="190"/>
    </row>
    <row r="177" spans="1:246" s="88" customFormat="1" ht="16.5" customHeight="1">
      <c r="A177" s="190"/>
      <c r="B177" s="80" t="s">
        <v>95</v>
      </c>
      <c r="C177" s="3"/>
      <c r="D177" s="3"/>
      <c r="E177" s="16"/>
      <c r="F177" s="16"/>
      <c r="G177" s="16"/>
      <c r="H177" s="16"/>
      <c r="I177" s="16"/>
      <c r="J177" s="3"/>
      <c r="K177" s="16"/>
      <c r="L177" s="16"/>
      <c r="M177" s="130"/>
      <c r="N177" s="16"/>
      <c r="O177" s="16"/>
      <c r="P177" s="130"/>
      <c r="Q177" s="16"/>
      <c r="R177" s="190"/>
    </row>
    <row r="178" spans="1:246" s="88" customFormat="1" ht="16.5" customHeight="1">
      <c r="A178" s="190"/>
      <c r="B178" s="80" t="s">
        <v>96</v>
      </c>
      <c r="C178" s="3"/>
      <c r="D178" s="3"/>
      <c r="E178" s="158"/>
      <c r="F178" s="158"/>
      <c r="G178" s="158"/>
      <c r="H178" s="158"/>
      <c r="I178" s="158"/>
      <c r="J178" s="3"/>
      <c r="K178" s="158"/>
      <c r="L178" s="158"/>
      <c r="M178" s="158"/>
      <c r="N178" s="158"/>
      <c r="O178" s="158"/>
      <c r="P178" s="158"/>
      <c r="Q178" s="158"/>
      <c r="R178" s="190"/>
    </row>
    <row r="179" spans="1:246" s="88" customFormat="1">
      <c r="A179" s="190"/>
      <c r="B179" s="59" t="s">
        <v>10</v>
      </c>
      <c r="C179" s="3"/>
      <c r="D179" s="3"/>
      <c r="E179" s="16"/>
      <c r="F179" s="16"/>
      <c r="G179" s="16"/>
      <c r="H179" s="16"/>
      <c r="I179" s="16"/>
      <c r="J179" s="3"/>
      <c r="K179" s="16"/>
      <c r="L179" s="16"/>
      <c r="M179" s="130"/>
      <c r="N179" s="16"/>
      <c r="O179" s="16"/>
      <c r="P179" s="130"/>
      <c r="Q179" s="16"/>
      <c r="R179" s="190"/>
    </row>
    <row r="180" spans="1:246" s="88" customFormat="1">
      <c r="A180" s="190"/>
      <c r="B180" s="77" t="s">
        <v>37</v>
      </c>
      <c r="C180" s="3"/>
      <c r="D180" s="3"/>
      <c r="E180" s="16"/>
      <c r="F180" s="16"/>
      <c r="G180" s="16"/>
      <c r="H180" s="16"/>
      <c r="I180" s="16"/>
      <c r="J180" s="3"/>
      <c r="K180" s="16"/>
      <c r="L180" s="16"/>
      <c r="M180" s="130"/>
      <c r="N180" s="16"/>
      <c r="O180" s="16"/>
      <c r="P180" s="130"/>
      <c r="Q180" s="16"/>
      <c r="R180" s="190"/>
    </row>
    <row r="181" spans="1:246" s="88" customFormat="1" ht="18.75" customHeight="1">
      <c r="A181" s="190"/>
      <c r="B181" s="59" t="s">
        <v>38</v>
      </c>
      <c r="C181" s="3"/>
      <c r="D181" s="3"/>
      <c r="E181" s="16"/>
      <c r="F181" s="16"/>
      <c r="G181" s="16"/>
      <c r="H181" s="16"/>
      <c r="I181" s="16"/>
      <c r="J181" s="3"/>
      <c r="K181" s="16"/>
      <c r="L181" s="16"/>
      <c r="M181" s="130"/>
      <c r="N181" s="16"/>
      <c r="O181" s="16"/>
      <c r="P181" s="130"/>
      <c r="Q181" s="16"/>
      <c r="R181" s="190"/>
    </row>
    <row r="182" spans="1:246" s="88" customFormat="1" ht="14.25" customHeight="1">
      <c r="A182" s="190"/>
      <c r="B182" s="80" t="s">
        <v>39</v>
      </c>
      <c r="C182" s="3"/>
      <c r="D182" s="3"/>
      <c r="E182" s="16"/>
      <c r="F182" s="16"/>
      <c r="G182" s="16"/>
      <c r="H182" s="16"/>
      <c r="I182" s="16"/>
      <c r="J182" s="3"/>
      <c r="K182" s="16"/>
      <c r="L182" s="16"/>
      <c r="M182" s="130"/>
      <c r="N182" s="16"/>
      <c r="O182" s="16"/>
      <c r="P182" s="130"/>
      <c r="Q182" s="16"/>
      <c r="R182" s="190"/>
    </row>
    <row r="183" spans="1:246" s="88" customFormat="1" ht="18.75" customHeight="1">
      <c r="A183" s="190"/>
      <c r="B183" s="59" t="s">
        <v>43</v>
      </c>
      <c r="C183" s="3"/>
      <c r="D183" s="3"/>
      <c r="E183" s="16"/>
      <c r="F183" s="16"/>
      <c r="G183" s="16"/>
      <c r="H183" s="16"/>
      <c r="I183" s="16"/>
      <c r="J183" s="3"/>
      <c r="K183" s="16"/>
      <c r="L183" s="16"/>
      <c r="M183" s="130"/>
      <c r="N183" s="16"/>
      <c r="O183" s="16"/>
      <c r="P183" s="130"/>
      <c r="Q183" s="16"/>
      <c r="R183" s="190"/>
    </row>
    <row r="184" spans="1:246" s="88" customFormat="1" ht="16.5" customHeight="1">
      <c r="A184" s="190"/>
      <c r="B184" s="59" t="s">
        <v>40</v>
      </c>
      <c r="C184" s="3"/>
      <c r="D184" s="3"/>
      <c r="E184" s="16"/>
      <c r="F184" s="16"/>
      <c r="G184" s="16"/>
      <c r="H184" s="16"/>
      <c r="I184" s="16"/>
      <c r="J184" s="3"/>
      <c r="K184" s="16"/>
      <c r="L184" s="16"/>
      <c r="M184" s="130"/>
      <c r="N184" s="16"/>
      <c r="O184" s="16"/>
      <c r="P184" s="130"/>
      <c r="Q184" s="16"/>
      <c r="R184" s="190"/>
    </row>
    <row r="185" spans="1:246" s="88" customFormat="1" ht="20.25" customHeight="1">
      <c r="A185" s="190"/>
      <c r="B185" s="77" t="s">
        <v>31</v>
      </c>
      <c r="C185" s="16"/>
      <c r="D185" s="16"/>
      <c r="E185" s="90"/>
      <c r="F185" s="90"/>
      <c r="G185" s="90"/>
      <c r="H185" s="90"/>
      <c r="I185" s="90"/>
      <c r="J185" s="16"/>
      <c r="K185" s="90"/>
      <c r="L185" s="90"/>
      <c r="M185" s="90"/>
      <c r="N185" s="90"/>
      <c r="O185" s="90"/>
      <c r="P185" s="90"/>
      <c r="Q185" s="90"/>
      <c r="R185" s="193"/>
      <c r="S185" s="91"/>
      <c r="T185" s="91"/>
      <c r="U185" s="91"/>
      <c r="V185" s="91"/>
      <c r="W185" s="91"/>
      <c r="X185" s="91"/>
      <c r="Y185" s="91"/>
      <c r="Z185" s="91"/>
      <c r="AA185" s="91"/>
      <c r="AB185" s="91"/>
      <c r="AC185" s="91"/>
      <c r="AD185" s="91"/>
      <c r="AE185" s="91"/>
      <c r="AF185" s="91"/>
      <c r="AG185" s="91"/>
      <c r="AH185" s="91"/>
      <c r="AI185" s="91"/>
      <c r="AJ185" s="91"/>
      <c r="AK185" s="91"/>
      <c r="AL185" s="91"/>
      <c r="AM185" s="91"/>
      <c r="AN185" s="91"/>
      <c r="AO185" s="91"/>
      <c r="AP185" s="91"/>
      <c r="AQ185" s="91"/>
      <c r="AR185" s="91"/>
      <c r="AS185" s="91"/>
      <c r="AT185" s="91"/>
      <c r="AU185" s="91"/>
      <c r="AV185" s="91"/>
      <c r="AW185" s="91"/>
      <c r="AX185" s="91"/>
      <c r="AY185" s="91"/>
      <c r="AZ185" s="91"/>
      <c r="BA185" s="91"/>
      <c r="BB185" s="91"/>
      <c r="BC185" s="91"/>
      <c r="BD185" s="91"/>
      <c r="BE185" s="91"/>
      <c r="BF185" s="91"/>
      <c r="BG185" s="91"/>
      <c r="BH185" s="91"/>
      <c r="BI185" s="91"/>
      <c r="BJ185" s="91"/>
      <c r="BK185" s="91"/>
      <c r="BL185" s="91"/>
      <c r="BM185" s="91"/>
      <c r="BN185" s="91"/>
      <c r="BO185" s="91"/>
      <c r="BP185" s="91"/>
      <c r="BQ185" s="91"/>
      <c r="BR185" s="91"/>
      <c r="BS185" s="91"/>
      <c r="BT185" s="91"/>
      <c r="BU185" s="91"/>
      <c r="BV185" s="91"/>
      <c r="BW185" s="91"/>
      <c r="BX185" s="91"/>
      <c r="BY185" s="91"/>
      <c r="BZ185" s="91"/>
      <c r="CA185" s="91"/>
      <c r="CB185" s="91"/>
      <c r="CC185" s="91"/>
      <c r="CD185" s="91"/>
      <c r="CE185" s="91"/>
      <c r="CF185" s="91"/>
      <c r="CG185" s="91"/>
      <c r="CH185" s="91"/>
      <c r="CI185" s="91"/>
      <c r="CJ185" s="91"/>
      <c r="CK185" s="91"/>
      <c r="CL185" s="91"/>
      <c r="CM185" s="91"/>
      <c r="CN185" s="91"/>
      <c r="CO185" s="91"/>
      <c r="CP185" s="91"/>
      <c r="CQ185" s="91"/>
      <c r="CR185" s="91"/>
      <c r="CS185" s="91"/>
      <c r="CT185" s="91"/>
      <c r="CU185" s="91"/>
      <c r="CV185" s="91"/>
      <c r="CW185" s="91"/>
      <c r="CX185" s="91"/>
      <c r="CY185" s="91"/>
      <c r="CZ185" s="91"/>
      <c r="DA185" s="91"/>
      <c r="DB185" s="91"/>
      <c r="DC185" s="91"/>
      <c r="DD185" s="91"/>
      <c r="DE185" s="91"/>
      <c r="DF185" s="91"/>
      <c r="DG185" s="91"/>
      <c r="DH185" s="91"/>
      <c r="DI185" s="91"/>
      <c r="DJ185" s="91"/>
      <c r="DK185" s="91"/>
      <c r="DL185" s="91"/>
      <c r="DM185" s="91"/>
      <c r="DN185" s="91"/>
      <c r="DO185" s="91"/>
      <c r="DP185" s="91"/>
      <c r="DQ185" s="91"/>
      <c r="DR185" s="91"/>
      <c r="DS185" s="91"/>
      <c r="DT185" s="91"/>
      <c r="DU185" s="91"/>
      <c r="DV185" s="91"/>
      <c r="DW185" s="91"/>
      <c r="DX185" s="91"/>
      <c r="DY185" s="91"/>
      <c r="DZ185" s="91"/>
      <c r="EA185" s="91"/>
      <c r="EB185" s="91"/>
      <c r="EC185" s="91"/>
      <c r="ED185" s="91"/>
      <c r="EE185" s="91"/>
      <c r="EF185" s="91"/>
      <c r="EG185" s="91"/>
      <c r="EH185" s="91"/>
      <c r="EI185" s="91"/>
      <c r="EJ185" s="91"/>
      <c r="EK185" s="91"/>
      <c r="EL185" s="91"/>
      <c r="EM185" s="91"/>
      <c r="EN185" s="91"/>
      <c r="EO185" s="91"/>
      <c r="EP185" s="91"/>
      <c r="EQ185" s="91"/>
      <c r="ER185" s="91"/>
      <c r="ES185" s="91"/>
      <c r="ET185" s="91"/>
      <c r="EU185" s="91"/>
      <c r="EV185" s="91"/>
      <c r="EW185" s="91"/>
      <c r="EX185" s="91"/>
      <c r="EY185" s="91"/>
      <c r="EZ185" s="91"/>
      <c r="FA185" s="91"/>
      <c r="FB185" s="91"/>
      <c r="FC185" s="91"/>
      <c r="FD185" s="91"/>
      <c r="FE185" s="91"/>
      <c r="FF185" s="91"/>
      <c r="FG185" s="91"/>
      <c r="FH185" s="91"/>
      <c r="FI185" s="91"/>
      <c r="FJ185" s="91"/>
      <c r="FK185" s="91"/>
      <c r="FL185" s="91"/>
      <c r="FM185" s="91"/>
      <c r="FN185" s="91"/>
      <c r="FO185" s="91"/>
      <c r="FP185" s="91"/>
      <c r="FQ185" s="91"/>
      <c r="FR185" s="91"/>
      <c r="FS185" s="91"/>
      <c r="FT185" s="91"/>
      <c r="FU185" s="91"/>
      <c r="FV185" s="91"/>
      <c r="FW185" s="91"/>
      <c r="FX185" s="91"/>
      <c r="FY185" s="91"/>
      <c r="FZ185" s="91"/>
      <c r="GA185" s="91"/>
      <c r="GB185" s="91"/>
      <c r="GC185" s="91"/>
      <c r="GD185" s="91"/>
      <c r="GE185" s="91"/>
      <c r="GF185" s="91"/>
      <c r="GG185" s="91"/>
      <c r="GH185" s="91"/>
      <c r="GI185" s="91"/>
      <c r="GJ185" s="91"/>
      <c r="GK185" s="91"/>
      <c r="GL185" s="91"/>
      <c r="GM185" s="91"/>
      <c r="GN185" s="91"/>
      <c r="GO185" s="91"/>
      <c r="GP185" s="91"/>
      <c r="GQ185" s="91"/>
      <c r="GR185" s="91"/>
      <c r="GS185" s="91"/>
      <c r="GT185" s="91"/>
      <c r="GU185" s="91"/>
      <c r="GV185" s="91"/>
      <c r="GW185" s="91"/>
      <c r="GX185" s="91"/>
      <c r="GY185" s="91"/>
      <c r="GZ185" s="91"/>
      <c r="HA185" s="91"/>
      <c r="HB185" s="91"/>
      <c r="HC185" s="91"/>
      <c r="HD185" s="91"/>
      <c r="HE185" s="91"/>
      <c r="HF185" s="91"/>
      <c r="HG185" s="91"/>
      <c r="HH185" s="91"/>
      <c r="HI185" s="91"/>
      <c r="HJ185" s="91"/>
      <c r="HK185" s="91"/>
      <c r="HL185" s="91"/>
      <c r="HM185" s="91"/>
      <c r="HN185" s="91"/>
      <c r="HO185" s="91"/>
      <c r="HP185" s="91"/>
      <c r="HQ185" s="91"/>
      <c r="HR185" s="91"/>
      <c r="HS185" s="91"/>
      <c r="HT185" s="91"/>
      <c r="HU185" s="91"/>
      <c r="HV185" s="91"/>
      <c r="HW185" s="91"/>
      <c r="HX185" s="91"/>
      <c r="HY185" s="91"/>
      <c r="HZ185" s="91"/>
      <c r="IA185" s="91"/>
      <c r="IB185" s="91"/>
      <c r="IC185" s="91"/>
      <c r="ID185" s="91"/>
      <c r="IE185" s="91"/>
      <c r="IF185" s="91"/>
      <c r="IG185" s="91"/>
      <c r="IH185" s="91"/>
      <c r="II185" s="91"/>
      <c r="IJ185" s="91"/>
      <c r="IK185" s="91"/>
      <c r="IL185" s="91"/>
    </row>
    <row r="186" spans="1:246" s="28" customFormat="1" ht="4.5" customHeight="1">
      <c r="A186" s="167"/>
      <c r="B186" s="9"/>
      <c r="C186" s="11"/>
      <c r="D186" s="11"/>
      <c r="E186" s="11"/>
      <c r="F186" s="1"/>
      <c r="G186" s="1"/>
      <c r="H186" s="1"/>
      <c r="I186" s="1"/>
      <c r="J186" s="1"/>
      <c r="K186" s="1"/>
      <c r="L186" s="11"/>
      <c r="M186" s="11"/>
      <c r="N186" s="11"/>
      <c r="O186" s="1"/>
      <c r="P186" s="1"/>
      <c r="Q186" s="1"/>
      <c r="R186" s="168"/>
      <c r="S186" s="27"/>
      <c r="T186" s="27"/>
      <c r="U186" s="27"/>
      <c r="V186" s="27"/>
      <c r="W186" s="27"/>
      <c r="X186" s="27"/>
    </row>
    <row r="187" spans="1:246" s="161" customFormat="1" ht="42.75" customHeight="1">
      <c r="A187" s="194"/>
      <c r="B187" s="313" t="s">
        <v>1</v>
      </c>
      <c r="C187" s="313"/>
      <c r="D187" s="156" t="s">
        <v>6</v>
      </c>
      <c r="E187" s="317" t="s">
        <v>7</v>
      </c>
      <c r="F187" s="318"/>
      <c r="G187" s="318"/>
      <c r="H187" s="318"/>
      <c r="I187" s="318"/>
      <c r="J187" s="318"/>
      <c r="K187" s="318"/>
      <c r="L187" s="319"/>
      <c r="M187" s="157" t="s">
        <v>72</v>
      </c>
      <c r="N187" s="157" t="s">
        <v>3</v>
      </c>
      <c r="O187" s="156" t="s">
        <v>64</v>
      </c>
      <c r="P187" s="156" t="s">
        <v>66</v>
      </c>
      <c r="Q187" s="156" t="s">
        <v>2</v>
      </c>
      <c r="R187" s="194"/>
    </row>
    <row r="188" spans="1:246" s="93" customFormat="1" ht="22.5" customHeight="1">
      <c r="A188" s="195"/>
      <c r="B188" s="320">
        <v>1</v>
      </c>
      <c r="C188" s="320"/>
      <c r="D188" s="85">
        <v>3</v>
      </c>
      <c r="E188" s="329" t="s">
        <v>41</v>
      </c>
      <c r="F188" s="330"/>
      <c r="G188" s="330"/>
      <c r="H188" s="330"/>
      <c r="I188" s="330"/>
      <c r="J188" s="330"/>
      <c r="K188" s="330"/>
      <c r="L188" s="331"/>
      <c r="M188" s="203" t="s">
        <v>67</v>
      </c>
      <c r="N188" s="137">
        <v>200</v>
      </c>
      <c r="O188" s="160">
        <f>N188*D188</f>
        <v>600</v>
      </c>
      <c r="P188" s="160"/>
      <c r="Q188" s="37"/>
      <c r="R188" s="195"/>
      <c r="IE188" s="94" t="e">
        <f>#REF!</f>
        <v>#REF!</v>
      </c>
      <c r="IF188" s="95" t="e">
        <f>IF(IE188&lt;&gt;0,IE188,"")</f>
        <v>#REF!</v>
      </c>
    </row>
    <row r="189" spans="1:246" s="93" customFormat="1" ht="22.5" customHeight="1">
      <c r="A189" s="195"/>
      <c r="B189" s="320">
        <v>2</v>
      </c>
      <c r="C189" s="320"/>
      <c r="D189" s="85">
        <v>2</v>
      </c>
      <c r="E189" s="159" t="s">
        <v>42</v>
      </c>
      <c r="F189" s="117"/>
      <c r="G189" s="159"/>
      <c r="H189" s="159"/>
      <c r="I189" s="159"/>
      <c r="J189" s="159"/>
      <c r="K189" s="159"/>
      <c r="L189" s="159"/>
      <c r="M189" s="203" t="s">
        <v>67</v>
      </c>
      <c r="N189" s="137">
        <v>200</v>
      </c>
      <c r="O189" s="160">
        <f>N189*D189</f>
        <v>400</v>
      </c>
      <c r="P189" s="160"/>
      <c r="Q189" s="37"/>
      <c r="R189" s="195"/>
      <c r="IE189" s="94" t="e">
        <f>#REF!</f>
        <v>#REF!</v>
      </c>
      <c r="IF189" s="95" t="e">
        <f>IF(IE189&lt;&gt;0,IE189,"")</f>
        <v>#REF!</v>
      </c>
    </row>
    <row r="190" spans="1:246" s="93" customFormat="1" ht="22.5" customHeight="1">
      <c r="A190" s="195"/>
      <c r="B190" s="320">
        <v>3</v>
      </c>
      <c r="C190" s="320"/>
      <c r="D190" s="85">
        <v>2</v>
      </c>
      <c r="E190" s="329" t="s">
        <v>69</v>
      </c>
      <c r="F190" s="330"/>
      <c r="G190" s="330"/>
      <c r="H190" s="330"/>
      <c r="I190" s="330"/>
      <c r="J190" s="330"/>
      <c r="K190" s="330"/>
      <c r="L190" s="331"/>
      <c r="M190" s="203" t="s">
        <v>68</v>
      </c>
      <c r="N190" s="137">
        <v>350</v>
      </c>
      <c r="O190" s="103"/>
      <c r="P190" s="150">
        <v>700</v>
      </c>
      <c r="Q190" s="37"/>
      <c r="R190" s="195"/>
      <c r="IE190" s="94"/>
      <c r="IF190" s="95"/>
    </row>
    <row r="191" spans="1:246" s="86" customFormat="1" ht="17.25" customHeight="1">
      <c r="A191" s="166"/>
      <c r="B191" s="134"/>
      <c r="C191" s="135"/>
      <c r="D191" s="207"/>
      <c r="E191" s="326"/>
      <c r="F191" s="327"/>
      <c r="G191" s="327"/>
      <c r="H191" s="327"/>
      <c r="I191" s="327"/>
      <c r="J191" s="327"/>
      <c r="K191" s="327"/>
      <c r="L191" s="328"/>
      <c r="M191" s="207"/>
      <c r="N191" s="207"/>
      <c r="O191" s="207"/>
      <c r="P191" s="37"/>
      <c r="Q191" s="37"/>
      <c r="R191" s="196"/>
      <c r="S191" s="92"/>
      <c r="T191" s="92"/>
      <c r="U191" s="92"/>
    </row>
    <row r="192" spans="1:246" s="34" customFormat="1" ht="6" customHeight="1">
      <c r="A192" s="171"/>
      <c r="B192" s="11"/>
      <c r="C192" s="11"/>
      <c r="D192" s="11"/>
      <c r="E192" s="1"/>
      <c r="F192" s="1"/>
      <c r="G192" s="1"/>
      <c r="H192" s="1"/>
      <c r="I192" s="1"/>
      <c r="J192" s="1"/>
      <c r="K192" s="11"/>
      <c r="L192" s="11"/>
      <c r="M192" s="11"/>
      <c r="N192" s="11"/>
      <c r="O192" s="138"/>
      <c r="P192" s="138"/>
      <c r="Q192" s="1"/>
      <c r="R192" s="177"/>
      <c r="S192" s="26"/>
      <c r="T192" s="26"/>
      <c r="U192" s="26"/>
      <c r="V192" s="26"/>
      <c r="W192" s="26"/>
      <c r="X192" s="26"/>
    </row>
    <row r="193" spans="1:24" s="30" customFormat="1" ht="21" customHeight="1">
      <c r="A193" s="175"/>
      <c r="B193" s="315" t="s">
        <v>23</v>
      </c>
      <c r="C193" s="315"/>
      <c r="D193" s="315"/>
      <c r="E193" s="315"/>
      <c r="F193" s="315"/>
      <c r="G193" s="315"/>
      <c r="H193" s="315"/>
      <c r="I193" s="315"/>
      <c r="J193" s="315"/>
      <c r="K193" s="315"/>
      <c r="L193" s="315"/>
      <c r="M193" s="315"/>
      <c r="N193" s="315"/>
      <c r="O193" s="315"/>
      <c r="P193" s="315"/>
      <c r="Q193" s="315"/>
      <c r="R193" s="184"/>
      <c r="S193" s="29"/>
      <c r="T193" s="29"/>
      <c r="U193" s="29"/>
      <c r="V193" s="29"/>
      <c r="W193" s="29"/>
      <c r="X193" s="29"/>
    </row>
    <row r="194" spans="1:24" s="31" customFormat="1" ht="12.75" customHeight="1">
      <c r="A194" s="171"/>
      <c r="B194" s="22" t="e">
        <f>#REF!</f>
        <v>#REF!</v>
      </c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>
        <v>2</v>
      </c>
      <c r="R194" s="176"/>
      <c r="S194" s="25"/>
      <c r="T194" s="25"/>
      <c r="U194" s="25"/>
      <c r="V194" s="25"/>
      <c r="W194" s="25"/>
      <c r="X194" s="25"/>
    </row>
    <row r="195" spans="1:24" ht="12.75" hidden="1" customHeight="1"/>
    <row r="196" spans="1:24" ht="12.75" hidden="1" customHeight="1"/>
    <row r="197" spans="1:24" ht="12.75" hidden="1" customHeight="1"/>
    <row r="198" spans="1:24" ht="12.75" hidden="1" customHeight="1"/>
    <row r="199" spans="1:24" ht="12.75" hidden="1" customHeight="1"/>
    <row r="200" spans="1:24" ht="12.75" hidden="1" customHeight="1"/>
    <row r="201" spans="1:24" ht="12.75" hidden="1" customHeight="1"/>
    <row r="202" spans="1:24" ht="12.75" hidden="1" customHeight="1"/>
    <row r="203" spans="1:24" ht="12.75" hidden="1" customHeight="1"/>
    <row r="204" spans="1:24" ht="12.75" hidden="1" customHeight="1"/>
    <row r="205" spans="1:24" ht="12.75" hidden="1" customHeight="1"/>
    <row r="206" spans="1:24" ht="12.75" hidden="1" customHeight="1"/>
    <row r="207" spans="1:24" ht="12.75" hidden="1" customHeight="1"/>
    <row r="208" spans="1:24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  <row r="253" ht="12.75" hidden="1" customHeight="1"/>
    <row r="254" ht="12.75" hidden="1" customHeight="1"/>
    <row r="255" ht="12.75" hidden="1" customHeight="1"/>
    <row r="256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</sheetData>
  <sheetProtection algorithmName="SHA-512" hashValue="CU/uTEVzi+SSAzWc9zOhm9n3Yl02xYAJ+zF1+TJAgLuhy+qXUFSdMbDc56edAX20JRF1ocwSR4JvzrvXWnsaJw==" saltValue="ME1Dh1zXcXlmAjJqBtO3gA==" spinCount="100000" sheet="1" objects="1" scenarios="1"/>
  <mergeCells count="107">
    <mergeCell ref="B193:Q193"/>
    <mergeCell ref="D23:L23"/>
    <mergeCell ref="D25:L25"/>
    <mergeCell ref="D17:L17"/>
    <mergeCell ref="D18:L18"/>
    <mergeCell ref="D19:L19"/>
    <mergeCell ref="D20:L20"/>
    <mergeCell ref="D33:L33"/>
    <mergeCell ref="D49:L49"/>
    <mergeCell ref="D51:L51"/>
    <mergeCell ref="D50:L50"/>
    <mergeCell ref="D28:L28"/>
    <mergeCell ref="D29:L29"/>
    <mergeCell ref="B189:C189"/>
    <mergeCell ref="D30:L30"/>
    <mergeCell ref="D64:L64"/>
    <mergeCell ref="D65:L65"/>
    <mergeCell ref="D66:L66"/>
    <mergeCell ref="D67:L67"/>
    <mergeCell ref="D86:L86"/>
    <mergeCell ref="B187:C187"/>
    <mergeCell ref="B188:C188"/>
    <mergeCell ref="D69:L69"/>
    <mergeCell ref="D68:L68"/>
    <mergeCell ref="O2:Q2"/>
    <mergeCell ref="D16:L16"/>
    <mergeCell ref="D32:L32"/>
    <mergeCell ref="D53:L53"/>
    <mergeCell ref="D54:L54"/>
    <mergeCell ref="D63:L63"/>
    <mergeCell ref="D55:L55"/>
    <mergeCell ref="D31:L31"/>
    <mergeCell ref="D15:L15"/>
    <mergeCell ref="D21:L21"/>
    <mergeCell ref="D22:L22"/>
    <mergeCell ref="D34:L34"/>
    <mergeCell ref="D35:L35"/>
    <mergeCell ref="D36:L36"/>
    <mergeCell ref="D37:L37"/>
    <mergeCell ref="D38:L38"/>
    <mergeCell ref="D39:L39"/>
    <mergeCell ref="D40:L40"/>
    <mergeCell ref="D41:L41"/>
    <mergeCell ref="D42:L42"/>
    <mergeCell ref="D43:L43"/>
    <mergeCell ref="H12:J12"/>
    <mergeCell ref="D12:F12"/>
    <mergeCell ref="D57:L57"/>
    <mergeCell ref="D27:L27"/>
    <mergeCell ref="D90:L90"/>
    <mergeCell ref="D85:L85"/>
    <mergeCell ref="D87:L87"/>
    <mergeCell ref="D74:L74"/>
    <mergeCell ref="D75:L75"/>
    <mergeCell ref="D76:L76"/>
    <mergeCell ref="D73:L73"/>
    <mergeCell ref="D56:L56"/>
    <mergeCell ref="D70:L70"/>
    <mergeCell ref="B59:Q59"/>
    <mergeCell ref="B105:Q105"/>
    <mergeCell ref="D52:L52"/>
    <mergeCell ref="B10:C10"/>
    <mergeCell ref="D10:F10"/>
    <mergeCell ref="K12:M12"/>
    <mergeCell ref="D102:L102"/>
    <mergeCell ref="D103:L103"/>
    <mergeCell ref="D94:L94"/>
    <mergeCell ref="D95:L95"/>
    <mergeCell ref="D99:L99"/>
    <mergeCell ref="D96:L96"/>
    <mergeCell ref="D97:L97"/>
    <mergeCell ref="D101:L101"/>
    <mergeCell ref="D44:L44"/>
    <mergeCell ref="D45:L45"/>
    <mergeCell ref="D46:L46"/>
    <mergeCell ref="D47:L47"/>
    <mergeCell ref="D48:L48"/>
    <mergeCell ref="D100:L100"/>
    <mergeCell ref="D88:L88"/>
    <mergeCell ref="D89:L89"/>
    <mergeCell ref="B12:C12"/>
    <mergeCell ref="D14:L14"/>
    <mergeCell ref="D26:L26"/>
    <mergeCell ref="E191:L191"/>
    <mergeCell ref="D24:L24"/>
    <mergeCell ref="F8:Q8"/>
    <mergeCell ref="D71:L71"/>
    <mergeCell ref="D72:L72"/>
    <mergeCell ref="E190:L190"/>
    <mergeCell ref="E187:L187"/>
    <mergeCell ref="E188:L188"/>
    <mergeCell ref="D98:L98"/>
    <mergeCell ref="D92:L92"/>
    <mergeCell ref="D93:L93"/>
    <mergeCell ref="D91:L91"/>
    <mergeCell ref="D77:L77"/>
    <mergeCell ref="D78:L78"/>
    <mergeCell ref="D79:L79"/>
    <mergeCell ref="D80:L80"/>
    <mergeCell ref="D81:L81"/>
    <mergeCell ref="D82:L82"/>
    <mergeCell ref="D83:L83"/>
    <mergeCell ref="D84:L84"/>
    <mergeCell ref="B168:Q168"/>
    <mergeCell ref="B190:C190"/>
    <mergeCell ref="B8:E8"/>
    <mergeCell ref="D62:L62"/>
  </mergeCells>
  <conditionalFormatting sqref="P190 O63:P103 D12 K12 O15:P57">
    <cfRule type="cellIs" dxfId="20" priority="59" stopIfTrue="1" operator="equal">
      <formula>""</formula>
    </cfRule>
  </conditionalFormatting>
  <conditionalFormatting sqref="B63:C103 B17:C57">
    <cfRule type="cellIs" dxfId="19" priority="58" stopIfTrue="1" operator="equal">
      <formula>0</formula>
    </cfRule>
  </conditionalFormatting>
  <conditionalFormatting sqref="B15:C15">
    <cfRule type="cellIs" dxfId="18" priority="4" stopIfTrue="1" operator="equal">
      <formula>0</formula>
    </cfRule>
  </conditionalFormatting>
  <conditionalFormatting sqref="B16:C16">
    <cfRule type="cellIs" dxfId="17" priority="2" stopIfTrue="1" operator="equal">
      <formula>0</formula>
    </cfRule>
  </conditionalFormatting>
  <dataValidations xWindow="736" yWindow="318" count="7">
    <dataValidation type="list" allowBlank="1" showInputMessage="1" showErrorMessage="1" sqref="M63:M103">
      <formula1>$S$15:$S$15</formula1>
    </dataValidation>
    <dataValidation type="decimal" allowBlank="1" showInputMessage="1" showErrorMessage="1" errorTitle="ATENÇÃO!" error="Esse campo só aceita NÚMEROS." sqref="N15:N57 N63:N103">
      <formula1>0.1</formula1>
      <formula2>99999999999.9999</formula2>
    </dataValidation>
    <dataValidation type="whole" allowBlank="1" showInputMessage="1" showErrorMessage="1" errorTitle="ATENÇÃO" error="ESTE CAMPO SÓ ACEITAS NÚMEROS INTEIROS" sqref="C15:C57 C63:C103">
      <formula1>1</formula1>
      <formula2>100000000</formula2>
    </dataValidation>
    <dataValidation allowBlank="1" showErrorMessage="1" sqref="A14:A60 A62:A106 A192:A194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D10"/>
    <dataValidation type="list" allowBlank="1" showInputMessage="1" showErrorMessage="1" sqref="M15:M57 M188:M190">
      <formula1>$S$15:$S$16</formula1>
    </dataValidation>
  </dataValidations>
  <printOptions horizontalCentered="1"/>
  <pageMargins left="0.74803149606299213" right="0.27559055118110237" top="0.39370078740157483" bottom="0.39370078740157483" header="0" footer="0"/>
  <pageSetup paperSize="9" scale="63" fitToHeight="2" orientation="portrait" r:id="rId1"/>
  <headerFooter alignWithMargins="0"/>
  <rowBreaks count="1" manualBreakCount="1">
    <brk id="60" min="1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B1:AM43"/>
  <sheetViews>
    <sheetView showGridLines="0" showRowColHeaders="0" workbookViewId="0"/>
  </sheetViews>
  <sheetFormatPr defaultColWidth="0" defaultRowHeight="0" customHeight="1" zeroHeight="1"/>
  <cols>
    <col min="1" max="1" width="2.140625" style="138" customWidth="1"/>
    <col min="2" max="2" width="7.140625" style="122" customWidth="1"/>
    <col min="3" max="3" width="0.42578125" style="240" customWidth="1"/>
    <col min="4" max="4" width="75.5703125" style="138" customWidth="1"/>
    <col min="5" max="5" width="5.42578125" style="138" customWidth="1"/>
    <col min="6" max="6" width="3.85546875" style="138" customWidth="1"/>
    <col min="7" max="8" width="26.7109375" style="138" customWidth="1"/>
    <col min="9" max="9" width="0.5703125" style="138" customWidth="1"/>
    <col min="10" max="10" width="19" style="241" hidden="1" customWidth="1"/>
    <col min="11" max="11" width="13.5703125" style="242" hidden="1" customWidth="1"/>
    <col min="12" max="12" width="10.140625" style="138" hidden="1" customWidth="1"/>
    <col min="13" max="13" width="13.28515625" style="138" hidden="1" customWidth="1"/>
    <col min="14" max="14" width="9.140625" style="138" hidden="1" customWidth="1"/>
    <col min="15" max="15" width="6.7109375" style="138" hidden="1" customWidth="1"/>
    <col min="16" max="39" width="9.140625" style="138" hidden="1" customWidth="1"/>
    <col min="40" max="16384" width="0" style="138" hidden="1"/>
  </cols>
  <sheetData>
    <row r="1" spans="2:16" ht="12.75">
      <c r="D1" s="68"/>
      <c r="E1" s="68"/>
      <c r="F1" s="68"/>
      <c r="G1" s="68"/>
      <c r="H1" s="68"/>
      <c r="I1" s="68"/>
      <c r="J1" s="273" t="s">
        <v>21</v>
      </c>
    </row>
    <row r="2" spans="2:16" ht="21.75" customHeight="1">
      <c r="D2" s="68"/>
      <c r="E2" s="68"/>
      <c r="F2" s="68"/>
      <c r="G2" s="68"/>
      <c r="H2" s="68"/>
      <c r="I2" s="68"/>
      <c r="J2" s="243" t="s">
        <v>161</v>
      </c>
      <c r="L2" s="244">
        <v>42650</v>
      </c>
    </row>
    <row r="3" spans="2:16" ht="21.75" customHeight="1" thickBot="1">
      <c r="D3" s="68"/>
      <c r="E3" s="68"/>
      <c r="F3" s="68"/>
      <c r="G3" s="68"/>
      <c r="H3" s="107" t="s">
        <v>21</v>
      </c>
      <c r="I3" s="68"/>
      <c r="J3" s="245" t="str">
        <f ca="1">DAYS360(TODAY(),L2)&amp;" DIAS"&amp;" PARA MEU PRÓXIMO QUINQUÊNIO"&amp; "  E SEXTA PARTE"</f>
        <v>499 DIAS PARA MEU PRÓXIMO QUINQUÊNIO  E SEXTA PARTE</v>
      </c>
    </row>
    <row r="4" spans="2:16" ht="42.75" customHeight="1">
      <c r="B4" s="364" t="s">
        <v>50</v>
      </c>
      <c r="C4" s="246"/>
      <c r="D4" s="238" t="s">
        <v>49</v>
      </c>
      <c r="E4" s="239"/>
      <c r="F4" s="367"/>
      <c r="G4" s="368"/>
      <c r="H4" s="369"/>
      <c r="I4" s="68"/>
      <c r="L4" s="247" t="e">
        <f>RIGHT(#REF!,11)</f>
        <v>#REF!</v>
      </c>
      <c r="M4" s="248"/>
    </row>
    <row r="5" spans="2:16" ht="3.75" customHeight="1" thickBot="1">
      <c r="B5" s="365"/>
      <c r="C5" s="249"/>
      <c r="D5" s="250"/>
      <c r="E5" s="250"/>
      <c r="F5" s="250"/>
      <c r="G5" s="250"/>
      <c r="H5" s="250"/>
      <c r="I5" s="68"/>
    </row>
    <row r="6" spans="2:16" ht="25.5" customHeight="1">
      <c r="B6" s="365"/>
      <c r="C6" s="249"/>
      <c r="D6" s="370" t="s">
        <v>162</v>
      </c>
      <c r="E6" s="371"/>
      <c r="F6" s="372"/>
      <c r="G6" s="251" t="s">
        <v>52</v>
      </c>
      <c r="H6" s="252" t="s">
        <v>51</v>
      </c>
      <c r="I6" s="68"/>
      <c r="J6" s="253" t="s">
        <v>163</v>
      </c>
      <c r="K6" s="253" t="s">
        <v>164</v>
      </c>
      <c r="M6" s="248"/>
      <c r="O6" s="254" t="s">
        <v>165</v>
      </c>
    </row>
    <row r="7" spans="2:16" s="8" customFormat="1" ht="30.75" customHeight="1">
      <c r="B7" s="365"/>
      <c r="C7" s="249"/>
      <c r="D7" s="373" t="s">
        <v>61</v>
      </c>
      <c r="E7" s="374"/>
      <c r="F7" s="375"/>
      <c r="G7" s="259" t="str">
        <f>'5-STB'!D12</f>
        <v/>
      </c>
      <c r="H7" s="260"/>
      <c r="I7" s="68"/>
      <c r="J7" s="256" t="str">
        <f>IF(ISERROR(IF('[1]1-MPN'!$B$7='[1]1-MPN'!#REF!,'[1]CONSOLIDADA-PP'!G9*0.15,IF('[1]1-MPN'!$B$7='[1]1-MPN'!$R$46,'[1]CONSOLIDADA-PP'!G9*0.2,IF('[1]1-MPN'!$B$7='[1]1-MPN'!$R$47,'[1]CONSOLIDADA-PP'!G9*0.15,IF('[1]1-MPN'!$B$7='[1]1-MPN'!$R$49,'[1]CONSOLIDADA-PP'!G9*0.15,IF('[1]1-MPN'!$B$7='[1]1-MPN'!$R$48,'[1]CONSOLIDADA-PP'!G9*0.15,"")))))),"",IF('[1]1-MPN'!$B$7='[1]1-MPN'!#REF!,'[1]CONSOLIDADA-PP'!G9*0.15,IF('[1]1-MPN'!$B$7='[1]1-MPN'!$R$46,'[1]CONSOLIDADA-PP'!G9*0.2,IF('[1]1-MPN'!$B$7='[1]1-MPN'!$R$47,'[1]CONSOLIDADA-PP'!G9*0.15,IF('[1]1-MPN'!$B$7='[1]1-MPN'!$R$49,'[1]CONSOLIDADA-PP'!G9*0.15,IF('[1]1-MPN'!$B$7='[1]1-MPN'!$R$48,'[1]CONSOLIDADA-PP'!G9*0.15,""))))))</f>
        <v/>
      </c>
      <c r="K7" s="257" t="str">
        <f>IF(ISERROR(IF('[1]1-MPN'!$B$7='[1]1-MPN'!#REF!,'[1]CONSOLIDADA-PP'!H9*0.15,IF('[1]1-MPN'!$B$7='[1]1-MPN'!$R$46,'[1]CONSOLIDADA-PP'!H9*0.2,IF('[1]1-MPN'!$B$7='[1]1-MPN'!$R$47,'[1]CONSOLIDADA-PP'!H9*0.15,IF('[1]1-MPN'!$B$7='[1]1-MPN'!$R$49,'[1]CONSOLIDADA-PP'!H9*0.15,IF('[1]1-MPN'!$B$7='[1]1-MPN'!$R$48,'[1]CONSOLIDADA-PP'!H9*0.15,"")))))),"",IF('[1]1-MPN'!$B$7='[1]1-MPN'!#REF!,'[1]CONSOLIDADA-PP'!H9*0.15,IF('[1]1-MPN'!$B$7='[1]1-MPN'!$R$46,'[1]CONSOLIDADA-PP'!H9*0.2,IF('[1]1-MPN'!$B$7='[1]1-MPN'!$R$47,'[1]CONSOLIDADA-PP'!H9*0.15,IF('[1]1-MPN'!$B$7='[1]1-MPN'!$R$49,'[1]CONSOLIDADA-PP'!H9*0.15,IF('[1]1-MPN'!$B$7='[1]1-MPN'!$R$48,'[1]CONSOLIDADA-PP'!H9*0.15,""))))))</f>
        <v/>
      </c>
      <c r="O7" s="258">
        <f>[1]DADOS!I5</f>
        <v>3</v>
      </c>
    </row>
    <row r="8" spans="2:16" s="8" customFormat="1" ht="30.75" customHeight="1">
      <c r="B8" s="365"/>
      <c r="C8" s="249"/>
      <c r="D8" s="373" t="s">
        <v>71</v>
      </c>
      <c r="E8" s="374"/>
      <c r="F8" s="375"/>
      <c r="G8" s="255" t="str">
        <f>'8-DIP-DIE'!D12</f>
        <v/>
      </c>
      <c r="H8" s="260"/>
      <c r="I8" s="68"/>
      <c r="J8" s="256" t="str">
        <f>IF(ISERROR(IF('[1]1-MPN'!$B$7='[1]1-MPN'!#REF!,'[1]CONSOLIDADA-PP'!G10*0.15,IF('[1]1-MPN'!$B$7='[1]1-MPN'!$R$46,'[1]CONSOLIDADA-PP'!G10*0.2,IF('[1]1-MPN'!$B$7='[1]1-MPN'!$R$47,'[1]CONSOLIDADA-PP'!G10*0.15,IF('[1]1-MPN'!$B$7='[1]1-MPN'!$R$49,'[1]CONSOLIDADA-PP'!G10*0.15,IF('[1]1-MPN'!$B$7='[1]1-MPN'!$R$48,'[1]CONSOLIDADA-PP'!G10*0.15,"")))))),"",IF('[1]1-MPN'!$B$7='[1]1-MPN'!#REF!,'[1]CONSOLIDADA-PP'!G10*0.15,IF('[1]1-MPN'!$B$7='[1]1-MPN'!$R$46,'[1]CONSOLIDADA-PP'!G10*0.2,IF('[1]1-MPN'!$B$7='[1]1-MPN'!$R$47,'[1]CONSOLIDADA-PP'!G10*0.15,IF('[1]1-MPN'!$B$7='[1]1-MPN'!$R$49,'[1]CONSOLIDADA-PP'!G10*0.15,IF('[1]1-MPN'!$B$7='[1]1-MPN'!$R$48,'[1]CONSOLIDADA-PP'!G10*0.15,""))))))</f>
        <v/>
      </c>
      <c r="K8" s="257" t="str">
        <f>IF(ISERROR(IF('[1]1-MPN'!$B$7='[1]1-MPN'!#REF!,'[1]CONSOLIDADA-PP'!H10*0.15,IF('[1]1-MPN'!$B$7='[1]1-MPN'!$R$46,'[1]CONSOLIDADA-PP'!H10*0.2,IF('[1]1-MPN'!$B$7='[1]1-MPN'!$R$47,'[1]CONSOLIDADA-PP'!H10*0.15,IF('[1]1-MPN'!$B$7='[1]1-MPN'!$R$49,'[1]CONSOLIDADA-PP'!H10*0.15,IF('[1]1-MPN'!$B$7='[1]1-MPN'!$R$48,'[1]CONSOLIDADA-PP'!H10*0.15,"")))))),"",IF('[1]1-MPN'!$B$7='[1]1-MPN'!#REF!,'[1]CONSOLIDADA-PP'!H10*0.15,IF('[1]1-MPN'!$B$7='[1]1-MPN'!$R$46,'[1]CONSOLIDADA-PP'!H10*0.2,IF('[1]1-MPN'!$B$7='[1]1-MPN'!$R$47,'[1]CONSOLIDADA-PP'!H10*0.15,IF('[1]1-MPN'!$B$7='[1]1-MPN'!$R$49,'[1]CONSOLIDADA-PP'!H10*0.15,IF('[1]1-MPN'!$B$7='[1]1-MPN'!$R$48,'[1]CONSOLIDADA-PP'!H10*0.15,""))))))</f>
        <v/>
      </c>
      <c r="O8" s="258">
        <f>[1]DADOS!I6</f>
        <v>4</v>
      </c>
    </row>
    <row r="9" spans="2:16" s="8" customFormat="1" ht="30.75" customHeight="1" thickBot="1">
      <c r="B9" s="365"/>
      <c r="C9" s="249"/>
      <c r="D9" s="373" t="s">
        <v>62</v>
      </c>
      <c r="E9" s="374"/>
      <c r="F9" s="375"/>
      <c r="G9" s="255" t="str">
        <f>'7-TRAN'!D13</f>
        <v/>
      </c>
      <c r="H9" s="260"/>
      <c r="I9" s="68"/>
      <c r="J9" s="256" t="str">
        <f>IF(ISERROR(IF('[1]1-MPN'!$B$7='[1]1-MPN'!#REF!,'[1]CONSOLIDADA-PP'!G11*0.15,IF('[1]1-MPN'!$B$7='[1]1-MPN'!$R$46,'[1]CONSOLIDADA-PP'!G11*0.2,IF('[1]1-MPN'!$B$7='[1]1-MPN'!$R$47,'[1]CONSOLIDADA-PP'!G11*0.15,IF('[1]1-MPN'!$B$7='[1]1-MPN'!$R$49,'[1]CONSOLIDADA-PP'!G11*0.15,IF('[1]1-MPN'!$B$7='[1]1-MPN'!$R$48,'[1]CONSOLIDADA-PP'!G11*0.15,"")))))),"",IF('[1]1-MPN'!$B$7='[1]1-MPN'!#REF!,'[1]CONSOLIDADA-PP'!G11*0.15,IF('[1]1-MPN'!$B$7='[1]1-MPN'!$R$46,'[1]CONSOLIDADA-PP'!G11*0.2,IF('[1]1-MPN'!$B$7='[1]1-MPN'!$R$47,'[1]CONSOLIDADA-PP'!G11*0.15,IF('[1]1-MPN'!$B$7='[1]1-MPN'!$R$49,'[1]CONSOLIDADA-PP'!G11*0.15,IF('[1]1-MPN'!$B$7='[1]1-MPN'!$R$48,'[1]CONSOLIDADA-PP'!G11*0.15,""))))))</f>
        <v/>
      </c>
      <c r="K9" s="261"/>
      <c r="O9" s="258">
        <f>[1]DADOS!I7</f>
        <v>5</v>
      </c>
    </row>
    <row r="10" spans="2:16" s="8" customFormat="1" ht="20.25" customHeight="1" thickBot="1">
      <c r="B10" s="365"/>
      <c r="C10" s="249"/>
      <c r="D10" s="345" t="s">
        <v>166</v>
      </c>
      <c r="E10" s="346"/>
      <c r="F10" s="347"/>
      <c r="G10" s="263">
        <f>SUM(G7:G9)</f>
        <v>0</v>
      </c>
      <c r="H10" s="264"/>
      <c r="I10" s="68"/>
      <c r="J10" s="262">
        <v>12000</v>
      </c>
      <c r="K10" s="348" t="s">
        <v>167</v>
      </c>
      <c r="L10" s="349"/>
    </row>
    <row r="11" spans="2:16" s="8" customFormat="1" ht="10.5" hidden="1" customHeight="1">
      <c r="B11" s="365"/>
      <c r="C11" s="249"/>
      <c r="G11" s="265"/>
      <c r="I11" s="266"/>
      <c r="J11" s="233"/>
      <c r="K11" s="242"/>
      <c r="L11" s="138"/>
      <c r="O11" s="267"/>
      <c r="P11" s="267"/>
    </row>
    <row r="12" spans="2:16" s="8" customFormat="1" ht="12.75" hidden="1" customHeight="1">
      <c r="B12" s="366"/>
      <c r="C12" s="249"/>
      <c r="D12" s="268" t="str">
        <f>'[1]9b-B-ACAD-TEM'!B48</f>
        <v>FAPESP,  MAIO DE 2013</v>
      </c>
      <c r="E12" s="268"/>
      <c r="F12" s="268"/>
      <c r="G12" s="268"/>
      <c r="H12" s="268"/>
      <c r="I12" s="268"/>
      <c r="K12" s="242"/>
      <c r="L12" s="138"/>
      <c r="O12" s="267"/>
      <c r="P12" s="267"/>
    </row>
    <row r="13" spans="2:16" s="8" customFormat="1" ht="12.75" hidden="1" customHeight="1">
      <c r="E13" s="268"/>
      <c r="F13" s="268"/>
      <c r="G13" s="268"/>
      <c r="H13" s="268"/>
      <c r="I13" s="268"/>
      <c r="K13" s="242"/>
      <c r="L13" s="138"/>
      <c r="O13" s="267"/>
      <c r="P13" s="267"/>
    </row>
    <row r="14" spans="2:16" s="8" customFormat="1" ht="12.75" hidden="1" customHeight="1">
      <c r="B14" s="350" t="s">
        <v>168</v>
      </c>
      <c r="C14" s="350"/>
      <c r="D14" s="350"/>
      <c r="E14" s="350"/>
      <c r="F14" s="350"/>
      <c r="G14" s="350"/>
      <c r="H14" s="350"/>
      <c r="I14" s="350"/>
      <c r="J14" s="350"/>
      <c r="K14" s="242"/>
      <c r="L14" s="138"/>
      <c r="O14" s="267"/>
      <c r="P14" s="267"/>
    </row>
    <row r="15" spans="2:16" s="8" customFormat="1" ht="12.75" hidden="1" customHeight="1">
      <c r="B15" s="351" t="s">
        <v>169</v>
      </c>
      <c r="C15" s="352"/>
      <c r="D15" s="353"/>
      <c r="E15" s="354" t="s">
        <v>170</v>
      </c>
      <c r="F15" s="355"/>
      <c r="G15" s="355"/>
      <c r="H15" s="356"/>
      <c r="I15" s="352" t="s">
        <v>171</v>
      </c>
      <c r="J15" s="353"/>
      <c r="K15" s="242"/>
      <c r="L15" s="138"/>
      <c r="O15" s="267"/>
      <c r="P15" s="267"/>
    </row>
    <row r="16" spans="2:16" s="269" customFormat="1" ht="12.75" hidden="1" customHeight="1">
      <c r="B16" s="360" t="s">
        <v>172</v>
      </c>
      <c r="C16" s="361"/>
      <c r="D16" s="270" t="s">
        <v>173</v>
      </c>
      <c r="E16" s="357"/>
      <c r="F16" s="358"/>
      <c r="G16" s="358"/>
      <c r="H16" s="359"/>
      <c r="I16" s="362" t="s">
        <v>173</v>
      </c>
      <c r="J16" s="363"/>
      <c r="K16" s="271" t="s">
        <v>172</v>
      </c>
      <c r="L16" s="138"/>
      <c r="M16" s="8"/>
      <c r="N16" s="8"/>
      <c r="O16" s="267"/>
      <c r="P16" s="267"/>
    </row>
    <row r="17" spans="2:16" s="269" customFormat="1" ht="12.75" customHeight="1">
      <c r="B17" s="274" t="str">
        <f>'5-STB'!B61</f>
        <v>FAPESP, MAIO DE 2015</v>
      </c>
      <c r="C17" s="138"/>
      <c r="D17" s="138"/>
      <c r="E17" s="208"/>
      <c r="F17" s="138"/>
      <c r="G17" s="138"/>
      <c r="H17" s="138"/>
      <c r="I17" s="138"/>
      <c r="J17" s="138"/>
      <c r="K17" s="138"/>
      <c r="L17" s="138"/>
      <c r="M17" s="8"/>
      <c r="N17" s="8"/>
      <c r="O17" s="267"/>
      <c r="P17" s="267"/>
    </row>
    <row r="18" spans="2:16" s="269" customFormat="1" ht="12.75" hidden="1" customHeight="1"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8"/>
      <c r="N18" s="8"/>
      <c r="O18" s="267"/>
      <c r="P18" s="267"/>
    </row>
    <row r="19" spans="2:16" s="269" customFormat="1" ht="12.75" hidden="1" customHeight="1"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8"/>
      <c r="N19" s="8"/>
      <c r="O19" s="267"/>
      <c r="P19" s="267"/>
    </row>
    <row r="20" spans="2:16" s="269" customFormat="1" ht="12.75" hidden="1"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8"/>
      <c r="N20" s="8"/>
      <c r="O20" s="267"/>
      <c r="P20" s="267"/>
    </row>
    <row r="21" spans="2:16" s="269" customFormat="1" ht="12.75" hidden="1"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8"/>
      <c r="N21" s="8"/>
      <c r="O21" s="267"/>
      <c r="P21" s="267"/>
    </row>
    <row r="22" spans="2:16" ht="12.75" hidden="1">
      <c r="G22" s="208"/>
      <c r="H22" s="208"/>
      <c r="I22" s="268"/>
      <c r="J22" s="272"/>
      <c r="M22" s="8"/>
      <c r="N22" s="8"/>
      <c r="O22" s="267"/>
      <c r="P22" s="267"/>
    </row>
    <row r="23" spans="2:16" ht="12.75" hidden="1" customHeight="1">
      <c r="I23" s="268"/>
      <c r="M23" s="8"/>
      <c r="N23" s="8"/>
      <c r="O23" s="267"/>
      <c r="P23" s="267"/>
    </row>
    <row r="24" spans="2:16" ht="12.75" hidden="1" customHeight="1">
      <c r="M24" s="8"/>
      <c r="N24" s="8"/>
      <c r="O24" s="267"/>
      <c r="P24" s="267"/>
    </row>
    <row r="25" spans="2:16" ht="12.75" hidden="1" customHeight="1"/>
    <row r="26" spans="2:16" ht="12.75" hidden="1" customHeight="1">
      <c r="F26" s="208"/>
    </row>
    <row r="27" spans="2:16" ht="12.75" hidden="1" customHeight="1"/>
    <row r="28" spans="2:16" ht="12.75" hidden="1" customHeight="1"/>
    <row r="29" spans="2:16" ht="12.75" hidden="1" customHeight="1"/>
    <row r="30" spans="2:16" ht="12.75" hidden="1" customHeight="1"/>
    <row r="31" spans="2:16" ht="12.75" hidden="1" customHeight="1"/>
    <row r="32" spans="2:16" ht="12.75" hidden="1" customHeight="1"/>
    <row r="33" spans="15:15" ht="12.75" hidden="1" customHeight="1"/>
    <row r="34" spans="15:15" ht="12.75" hidden="1" customHeight="1"/>
    <row r="35" spans="15:15" ht="12.75" hidden="1" customHeight="1"/>
    <row r="36" spans="15:15" ht="12.75" hidden="1" customHeight="1"/>
    <row r="37" spans="15:15" ht="12.75" hidden="1" customHeight="1"/>
    <row r="38" spans="15:15" ht="12.75" hidden="1" customHeight="1"/>
    <row r="39" spans="15:15" ht="12.75" hidden="1" customHeight="1"/>
    <row r="40" spans="15:15" ht="12.75" hidden="1" customHeight="1"/>
    <row r="41" spans="15:15" ht="12.75" hidden="1" customHeight="1"/>
    <row r="42" spans="15:15" ht="12.75" hidden="1" customHeight="1"/>
    <row r="43" spans="15:15" ht="12.75" hidden="1" customHeight="1">
      <c r="O43" s="248">
        <v>41919</v>
      </c>
    </row>
  </sheetData>
  <sheetProtection algorithmName="SHA-512" hashValue="OrFNtj6Cxhemh4bKLN5X+FCIIuWeIr5D7/A2RSTialFN4UMMekXuK3jvJHM2wK4iuPDXUuPdn2KgStQFtbiVEA==" saltValue="TdQ4U6C0hjOWRfE/DMWIPA==" spinCount="100000" sheet="1" objects="1" scenarios="1"/>
  <mergeCells count="14">
    <mergeCell ref="D10:F10"/>
    <mergeCell ref="K10:L10"/>
    <mergeCell ref="B14:J14"/>
    <mergeCell ref="B15:D15"/>
    <mergeCell ref="E15:H16"/>
    <mergeCell ref="I15:J15"/>
    <mergeCell ref="B16:C16"/>
    <mergeCell ref="I16:J16"/>
    <mergeCell ref="B4:B12"/>
    <mergeCell ref="F4:H4"/>
    <mergeCell ref="D6:F6"/>
    <mergeCell ref="D7:F7"/>
    <mergeCell ref="D8:F8"/>
    <mergeCell ref="D9:F9"/>
  </mergeCells>
  <conditionalFormatting sqref="G10:H10">
    <cfRule type="cellIs" dxfId="16" priority="3" operator="equal">
      <formula>0</formula>
    </cfRule>
  </conditionalFormatting>
  <printOptions horizontalCentered="1"/>
  <pageMargins left="0.78740157480314965" right="0.39370078740157483" top="0.39370078740157483" bottom="0.39370078740157483" header="0" footer="0"/>
  <pageSetup paperSize="9" scale="6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S59"/>
  <sheetViews>
    <sheetView showGridLines="0" workbookViewId="0">
      <selection activeCell="M20" sqref="M20"/>
    </sheetView>
  </sheetViews>
  <sheetFormatPr defaultColWidth="9.140625" defaultRowHeight="12.75"/>
  <cols>
    <col min="1" max="1" width="15.42578125" style="138" bestFit="1" customWidth="1"/>
    <col min="2" max="2" width="4.85546875" customWidth="1"/>
    <col min="3" max="3" width="56.28515625" bestFit="1" customWidth="1"/>
    <col min="4" max="4" width="11" customWidth="1"/>
    <col min="5" max="5" width="12.28515625" customWidth="1"/>
    <col min="6" max="7" width="11.5703125" customWidth="1"/>
    <col min="8" max="8" width="10" customWidth="1"/>
    <col min="9" max="9" width="3.140625" customWidth="1"/>
    <col min="10" max="10" width="3.28515625" customWidth="1"/>
    <col min="11" max="11" width="2.85546875" customWidth="1"/>
    <col min="12" max="12" width="2.85546875" style="68" customWidth="1"/>
    <col min="13" max="13" width="244" style="68" customWidth="1"/>
    <col min="14" max="15" width="2.85546875" style="68" customWidth="1"/>
    <col min="16" max="16" width="5.5703125" style="68" customWidth="1"/>
    <col min="17" max="17" width="2.85546875" style="68" customWidth="1"/>
    <col min="18" max="27" width="2.85546875" customWidth="1"/>
    <col min="28" max="28" width="9.140625" customWidth="1"/>
  </cols>
  <sheetData>
    <row r="1" spans="1:19" ht="24" customHeight="1">
      <c r="A1" s="237" t="s">
        <v>160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24"/>
      <c r="M1" s="224"/>
      <c r="N1" s="224"/>
      <c r="O1" s="224"/>
      <c r="P1" s="224"/>
    </row>
    <row r="2" spans="1:19" ht="18" customHeight="1">
      <c r="B2" s="209"/>
      <c r="C2" s="376" t="s">
        <v>97</v>
      </c>
      <c r="D2" s="210" t="s">
        <v>98</v>
      </c>
      <c r="E2" s="210" t="s">
        <v>101</v>
      </c>
      <c r="F2" s="210" t="s">
        <v>99</v>
      </c>
      <c r="G2" s="210" t="s">
        <v>99</v>
      </c>
      <c r="H2" s="211"/>
      <c r="I2" s="377" t="s">
        <v>100</v>
      </c>
      <c r="J2" s="212">
        <v>16</v>
      </c>
      <c r="K2" s="213"/>
      <c r="L2" s="378"/>
      <c r="M2" s="225"/>
      <c r="N2" s="225"/>
      <c r="O2" s="225"/>
      <c r="P2" s="225"/>
    </row>
    <row r="3" spans="1:19" ht="18" customHeight="1">
      <c r="B3" s="209"/>
      <c r="C3" s="376"/>
      <c r="D3" s="214">
        <v>41365</v>
      </c>
      <c r="E3" s="214">
        <v>40999</v>
      </c>
      <c r="F3" s="214">
        <v>40633</v>
      </c>
      <c r="G3" s="214">
        <v>40237</v>
      </c>
      <c r="H3" s="215"/>
      <c r="I3" s="377"/>
      <c r="J3" s="216">
        <f>J2+1</f>
        <v>17</v>
      </c>
      <c r="K3" s="213"/>
      <c r="L3" s="378"/>
      <c r="M3" s="226"/>
      <c r="N3" s="226"/>
      <c r="O3" s="226"/>
      <c r="P3" s="226"/>
    </row>
    <row r="4" spans="1:19" ht="18" customHeight="1">
      <c r="B4" s="209"/>
      <c r="C4" s="217" t="s">
        <v>45</v>
      </c>
      <c r="D4" s="223">
        <v>351.9</v>
      </c>
      <c r="E4" s="218">
        <v>317.39999999999998</v>
      </c>
      <c r="F4" s="219">
        <v>299.10000000000002</v>
      </c>
      <c r="G4" s="219">
        <v>268.2</v>
      </c>
      <c r="H4" s="220"/>
      <c r="I4" s="377"/>
      <c r="J4" s="216">
        <f t="shared" ref="J4:J26" si="0">J3+1</f>
        <v>18</v>
      </c>
      <c r="K4" s="213"/>
      <c r="L4" s="227"/>
      <c r="M4" s="379" t="s">
        <v>155</v>
      </c>
      <c r="N4" s="380"/>
      <c r="O4" s="380"/>
      <c r="P4" s="235">
        <v>0.15</v>
      </c>
      <c r="Q4" s="228"/>
      <c r="R4" s="228"/>
      <c r="S4" s="228"/>
    </row>
    <row r="5" spans="1:19" ht="18" customHeight="1">
      <c r="B5" s="209"/>
      <c r="C5" s="217" t="s">
        <v>60</v>
      </c>
      <c r="D5" s="223">
        <v>703.2</v>
      </c>
      <c r="E5" s="218">
        <v>634.79999999999995</v>
      </c>
      <c r="F5" s="219">
        <v>598.5</v>
      </c>
      <c r="G5" s="219">
        <v>536.4</v>
      </c>
      <c r="H5" s="220"/>
      <c r="I5" s="377"/>
      <c r="J5" s="216">
        <f t="shared" si="0"/>
        <v>19</v>
      </c>
      <c r="K5" s="213"/>
      <c r="L5" s="227"/>
      <c r="M5" s="208"/>
      <c r="N5" s="229"/>
      <c r="O5" s="220"/>
      <c r="P5" s="220"/>
    </row>
    <row r="6" spans="1:19" ht="18" customHeight="1">
      <c r="B6" s="209"/>
      <c r="C6" s="217" t="s">
        <v>44</v>
      </c>
      <c r="D6" s="223">
        <v>984.3</v>
      </c>
      <c r="E6" s="218">
        <v>888.3</v>
      </c>
      <c r="F6" s="219">
        <v>837.6</v>
      </c>
      <c r="G6" s="219">
        <v>750.9</v>
      </c>
      <c r="H6" s="220"/>
      <c r="I6" s="377"/>
      <c r="J6" s="216">
        <f t="shared" si="0"/>
        <v>20</v>
      </c>
      <c r="K6" s="213"/>
      <c r="L6" s="227"/>
      <c r="M6" s="232" t="s">
        <v>156</v>
      </c>
      <c r="N6" s="229"/>
      <c r="O6" s="220"/>
      <c r="P6" s="220"/>
    </row>
    <row r="7" spans="1:19" ht="18" customHeight="1">
      <c r="B7" s="209"/>
      <c r="C7" s="217" t="s">
        <v>46</v>
      </c>
      <c r="D7" s="223">
        <v>2488.1999999999998</v>
      </c>
      <c r="E7" s="218">
        <v>2246.1</v>
      </c>
      <c r="F7" s="219">
        <v>2117.6999999999998</v>
      </c>
      <c r="G7" s="219">
        <v>1898.4</v>
      </c>
      <c r="H7" s="220"/>
      <c r="I7" s="377"/>
      <c r="J7" s="216">
        <f t="shared" si="0"/>
        <v>21</v>
      </c>
      <c r="K7" s="213"/>
      <c r="L7" s="227"/>
      <c r="M7" s="233" t="s">
        <v>157</v>
      </c>
      <c r="N7" s="229"/>
      <c r="O7" s="220"/>
      <c r="P7" s="220"/>
    </row>
    <row r="8" spans="1:19" ht="18" customHeight="1">
      <c r="B8" s="209"/>
      <c r="C8" s="217" t="s">
        <v>47</v>
      </c>
      <c r="D8" s="223">
        <v>4076.7</v>
      </c>
      <c r="E8" s="218">
        <v>3679.8</v>
      </c>
      <c r="F8" s="219">
        <v>3469.8</v>
      </c>
      <c r="G8" s="219">
        <v>3110.4</v>
      </c>
      <c r="H8" s="220"/>
      <c r="I8" s="377"/>
      <c r="J8" s="216">
        <f t="shared" si="0"/>
        <v>22</v>
      </c>
      <c r="K8" s="213"/>
      <c r="L8" s="227"/>
      <c r="M8" s="230"/>
      <c r="N8" s="229"/>
      <c r="O8" s="220"/>
      <c r="P8" s="220"/>
    </row>
    <row r="9" spans="1:19" ht="18" customHeight="1">
      <c r="B9" s="209"/>
      <c r="C9" s="217" t="s">
        <v>48</v>
      </c>
      <c r="D9" s="223">
        <v>5908.8</v>
      </c>
      <c r="E9" s="218">
        <v>5333.4</v>
      </c>
      <c r="F9" s="219">
        <v>5028.8999999999996</v>
      </c>
      <c r="G9" s="219">
        <v>4508.1000000000004</v>
      </c>
      <c r="H9" s="220"/>
      <c r="I9" s="377"/>
      <c r="J9" s="216">
        <f t="shared" si="0"/>
        <v>23</v>
      </c>
      <c r="K9" s="213"/>
      <c r="L9" s="227"/>
      <c r="M9" s="230"/>
      <c r="N9" s="229"/>
      <c r="O9" s="220"/>
      <c r="P9" s="220"/>
    </row>
    <row r="10" spans="1:19" ht="18" customHeight="1">
      <c r="B10" s="209"/>
      <c r="C10" s="213"/>
      <c r="D10" s="213"/>
      <c r="E10" s="213"/>
      <c r="F10" s="213"/>
      <c r="G10" s="213"/>
      <c r="H10" s="213"/>
      <c r="I10" s="377"/>
      <c r="J10" s="216">
        <f t="shared" si="0"/>
        <v>24</v>
      </c>
      <c r="K10" s="213"/>
      <c r="L10" s="227"/>
      <c r="M10" s="227" t="s">
        <v>158</v>
      </c>
      <c r="N10" s="227"/>
      <c r="O10" s="227"/>
      <c r="P10" s="236">
        <v>8000</v>
      </c>
    </row>
    <row r="11" spans="1:19" ht="18" customHeight="1">
      <c r="B11" s="209"/>
      <c r="C11" s="213"/>
      <c r="D11" s="213"/>
      <c r="E11" s="213"/>
      <c r="F11" s="213"/>
      <c r="G11" s="213"/>
      <c r="H11" s="213"/>
      <c r="I11" s="377"/>
      <c r="J11" s="216">
        <f t="shared" si="0"/>
        <v>25</v>
      </c>
      <c r="K11" s="213"/>
      <c r="L11" s="227"/>
      <c r="M11" s="234" t="s">
        <v>159</v>
      </c>
      <c r="N11" s="227"/>
      <c r="O11" s="220"/>
      <c r="P11" s="220"/>
    </row>
    <row r="12" spans="1:19" ht="18" customHeight="1">
      <c r="C12" s="138" t="s">
        <v>102</v>
      </c>
      <c r="D12" s="138"/>
      <c r="F12" s="213"/>
      <c r="G12" s="213"/>
      <c r="H12" s="213"/>
      <c r="I12" s="377"/>
      <c r="J12" s="216">
        <f t="shared" si="0"/>
        <v>26</v>
      </c>
      <c r="K12" s="213"/>
      <c r="L12" s="227"/>
      <c r="N12" s="227"/>
      <c r="O12" s="220"/>
      <c r="P12" s="220"/>
    </row>
    <row r="13" spans="1:19" ht="26.25" customHeight="1">
      <c r="C13" s="138"/>
      <c r="D13" s="138" t="s">
        <v>103</v>
      </c>
      <c r="F13" s="213"/>
      <c r="G13" s="213"/>
      <c r="H13" s="213"/>
      <c r="I13" s="377"/>
      <c r="J13" s="216">
        <f t="shared" si="0"/>
        <v>27</v>
      </c>
      <c r="K13" s="213"/>
      <c r="L13" s="227"/>
      <c r="M13" s="227"/>
      <c r="N13" s="227"/>
      <c r="O13" s="220"/>
      <c r="P13" s="220"/>
    </row>
    <row r="14" spans="1:19" ht="18" customHeight="1">
      <c r="C14" s="138" t="s">
        <v>104</v>
      </c>
      <c r="D14" s="138"/>
      <c r="F14" s="213"/>
      <c r="G14" s="213"/>
      <c r="H14" s="213"/>
      <c r="I14" s="377"/>
      <c r="J14" s="216">
        <f t="shared" si="0"/>
        <v>28</v>
      </c>
      <c r="K14" s="213"/>
      <c r="L14" s="227"/>
      <c r="M14" s="227"/>
      <c r="N14" s="227"/>
      <c r="O14" s="220"/>
      <c r="P14" s="220"/>
    </row>
    <row r="15" spans="1:19" ht="18" customHeight="1">
      <c r="C15" s="138" t="s">
        <v>105</v>
      </c>
      <c r="D15" s="222">
        <v>557.1</v>
      </c>
      <c r="F15" s="213"/>
      <c r="G15" s="213"/>
      <c r="H15" s="213"/>
      <c r="I15" s="377"/>
      <c r="J15" s="216">
        <f t="shared" si="0"/>
        <v>29</v>
      </c>
      <c r="K15" s="213"/>
      <c r="L15" s="227"/>
      <c r="M15" s="227"/>
      <c r="N15" s="227"/>
      <c r="O15" s="220"/>
      <c r="P15" s="220"/>
    </row>
    <row r="16" spans="1:19" ht="18" customHeight="1">
      <c r="C16" s="138" t="s">
        <v>106</v>
      </c>
      <c r="D16" s="222">
        <v>1636.8</v>
      </c>
      <c r="F16" s="213"/>
      <c r="G16" s="213"/>
      <c r="H16" s="213"/>
      <c r="I16" s="377"/>
      <c r="J16" s="216">
        <f t="shared" si="0"/>
        <v>30</v>
      </c>
      <c r="K16" s="213"/>
      <c r="L16" s="227"/>
      <c r="M16" s="227"/>
      <c r="N16" s="227"/>
      <c r="O16" s="220"/>
      <c r="P16" s="220"/>
    </row>
    <row r="17" spans="3:16" ht="18" customHeight="1">
      <c r="C17" s="138" t="s">
        <v>107</v>
      </c>
      <c r="D17" s="222">
        <v>1737.6</v>
      </c>
      <c r="F17" s="213"/>
      <c r="G17" s="213"/>
      <c r="H17" s="213"/>
      <c r="I17" s="377"/>
      <c r="J17" s="216">
        <f t="shared" si="0"/>
        <v>31</v>
      </c>
      <c r="K17" s="213"/>
      <c r="L17" s="227"/>
      <c r="M17" s="227"/>
      <c r="N17" s="227"/>
      <c r="O17" s="220"/>
      <c r="P17" s="220"/>
    </row>
    <row r="18" spans="3:16" ht="18" customHeight="1">
      <c r="C18" s="138" t="s">
        <v>108</v>
      </c>
      <c r="D18" s="222">
        <v>2412.6</v>
      </c>
      <c r="F18" s="213"/>
      <c r="G18" s="213"/>
      <c r="H18" s="213"/>
      <c r="I18" s="377"/>
      <c r="J18" s="216">
        <f t="shared" si="0"/>
        <v>32</v>
      </c>
      <c r="K18" s="213"/>
      <c r="L18" s="227"/>
      <c r="M18" s="227"/>
      <c r="N18" s="227"/>
      <c r="O18" s="220"/>
      <c r="P18" s="220"/>
    </row>
    <row r="19" spans="3:16" ht="18" customHeight="1">
      <c r="C19" s="138" t="s">
        <v>109</v>
      </c>
      <c r="D19" s="222">
        <v>2985.9</v>
      </c>
      <c r="F19" s="213"/>
      <c r="G19" s="213"/>
      <c r="H19" s="213"/>
      <c r="I19" s="377"/>
      <c r="J19" s="216">
        <f t="shared" si="0"/>
        <v>33</v>
      </c>
      <c r="K19" s="213"/>
      <c r="L19" s="227"/>
      <c r="M19" s="227"/>
      <c r="N19" s="227"/>
      <c r="O19" s="227"/>
      <c r="P19" s="227"/>
    </row>
    <row r="20" spans="3:16" ht="18" customHeight="1">
      <c r="C20" s="138" t="s">
        <v>110</v>
      </c>
      <c r="D20" s="222">
        <v>5908.8</v>
      </c>
      <c r="F20" s="213"/>
      <c r="G20" s="213"/>
      <c r="H20" s="213"/>
      <c r="I20" s="377"/>
      <c r="J20" s="216">
        <f t="shared" si="0"/>
        <v>34</v>
      </c>
      <c r="K20" s="213"/>
      <c r="L20" s="227"/>
      <c r="M20" s="227"/>
      <c r="N20" s="227"/>
      <c r="O20" s="220"/>
      <c r="P20" s="220"/>
    </row>
    <row r="21" spans="3:16" ht="18" customHeight="1">
      <c r="C21" s="138" t="s">
        <v>111</v>
      </c>
      <c r="D21" s="138" t="s">
        <v>112</v>
      </c>
      <c r="G21" s="213"/>
      <c r="H21" s="213"/>
      <c r="I21" s="377"/>
      <c r="J21" s="216">
        <f t="shared" si="0"/>
        <v>35</v>
      </c>
      <c r="K21" s="213"/>
      <c r="L21" s="227"/>
      <c r="M21" s="227"/>
      <c r="N21" s="227"/>
      <c r="O21" s="220"/>
      <c r="P21" s="220"/>
    </row>
    <row r="22" spans="3:16" ht="18" customHeight="1">
      <c r="C22" s="138" t="s">
        <v>113</v>
      </c>
      <c r="D22" s="138" t="s">
        <v>114</v>
      </c>
      <c r="G22" s="213"/>
      <c r="H22" s="213"/>
      <c r="I22" s="377"/>
      <c r="J22" s="216">
        <f t="shared" si="0"/>
        <v>36</v>
      </c>
      <c r="K22" s="213"/>
      <c r="L22" s="227"/>
      <c r="M22" s="227"/>
      <c r="N22" s="227"/>
      <c r="O22" s="220"/>
      <c r="P22" s="220"/>
    </row>
    <row r="23" spans="3:16" ht="18" customHeight="1">
      <c r="C23" s="138" t="s">
        <v>105</v>
      </c>
      <c r="D23" s="138" t="s">
        <v>115</v>
      </c>
      <c r="G23" s="213"/>
      <c r="H23" s="213"/>
      <c r="I23" s="377"/>
      <c r="J23" s="216">
        <f t="shared" si="0"/>
        <v>37</v>
      </c>
      <c r="K23" s="213"/>
      <c r="L23" s="227"/>
      <c r="M23" s="227"/>
      <c r="N23" s="227"/>
      <c r="O23" s="220"/>
      <c r="P23" s="220"/>
    </row>
    <row r="24" spans="3:16" ht="18" customHeight="1">
      <c r="C24" s="138" t="s">
        <v>116</v>
      </c>
      <c r="D24" s="138" t="s">
        <v>117</v>
      </c>
      <c r="G24" s="213"/>
      <c r="H24" s="213"/>
      <c r="I24" s="377"/>
      <c r="J24" s="216">
        <f t="shared" si="0"/>
        <v>38</v>
      </c>
      <c r="K24" s="213"/>
      <c r="L24" s="227"/>
      <c r="M24" s="227"/>
      <c r="N24" s="227"/>
      <c r="O24" s="220"/>
      <c r="P24" s="220"/>
    </row>
    <row r="25" spans="3:16" ht="18" customHeight="1">
      <c r="C25" s="138" t="s">
        <v>118</v>
      </c>
      <c r="D25" s="138" t="s">
        <v>119</v>
      </c>
      <c r="G25" s="213"/>
      <c r="H25" s="213"/>
      <c r="I25" s="377"/>
      <c r="J25" s="216">
        <f t="shared" si="0"/>
        <v>39</v>
      </c>
      <c r="K25" s="213"/>
      <c r="L25" s="227"/>
      <c r="M25" s="227"/>
      <c r="N25" s="227"/>
      <c r="O25" s="220"/>
      <c r="P25" s="220"/>
    </row>
    <row r="26" spans="3:16" ht="18" customHeight="1">
      <c r="C26" s="138" t="s">
        <v>120</v>
      </c>
      <c r="D26" s="138" t="s">
        <v>121</v>
      </c>
      <c r="G26" s="213"/>
      <c r="H26" s="213"/>
      <c r="I26" s="377"/>
      <c r="J26" s="221">
        <f t="shared" si="0"/>
        <v>40</v>
      </c>
      <c r="K26" s="213"/>
      <c r="L26" s="227"/>
      <c r="M26" s="227"/>
      <c r="N26" s="227"/>
      <c r="O26" s="220"/>
      <c r="P26" s="220"/>
    </row>
    <row r="27" spans="3:16">
      <c r="C27" s="138" t="s">
        <v>122</v>
      </c>
      <c r="D27" s="138"/>
      <c r="G27" s="208"/>
      <c r="H27" s="208"/>
      <c r="I27" s="208"/>
      <c r="J27" s="208"/>
      <c r="K27" s="208"/>
      <c r="L27" s="231"/>
      <c r="M27" s="231"/>
      <c r="N27" s="231"/>
      <c r="O27" s="231"/>
      <c r="P27" s="231"/>
    </row>
    <row r="28" spans="3:16">
      <c r="C28" s="138" t="s">
        <v>123</v>
      </c>
      <c r="D28" s="222">
        <v>351.9</v>
      </c>
    </row>
    <row r="29" spans="3:16">
      <c r="C29" s="138" t="s">
        <v>124</v>
      </c>
      <c r="D29" s="222">
        <v>703.2</v>
      </c>
    </row>
    <row r="30" spans="3:16">
      <c r="C30" s="138" t="s">
        <v>125</v>
      </c>
      <c r="D30" s="222">
        <v>984.3</v>
      </c>
    </row>
    <row r="31" spans="3:16">
      <c r="C31" s="138" t="s">
        <v>126</v>
      </c>
      <c r="D31" s="222">
        <v>2488.1999999999998</v>
      </c>
    </row>
    <row r="32" spans="3:16">
      <c r="C32" s="138" t="s">
        <v>127</v>
      </c>
      <c r="D32" s="222">
        <v>4076.7</v>
      </c>
    </row>
    <row r="33" spans="3:4">
      <c r="C33" s="138" t="s">
        <v>128</v>
      </c>
      <c r="D33" s="222">
        <v>5908.8</v>
      </c>
    </row>
    <row r="34" spans="3:4">
      <c r="C34" s="138" t="s">
        <v>129</v>
      </c>
      <c r="D34" s="222">
        <v>562.5</v>
      </c>
    </row>
    <row r="35" spans="3:4">
      <c r="C35" s="138" t="s">
        <v>130</v>
      </c>
      <c r="D35" s="222">
        <v>843.6</v>
      </c>
    </row>
    <row r="36" spans="3:4">
      <c r="C36" s="138" t="s">
        <v>131</v>
      </c>
      <c r="D36" s="138" t="s">
        <v>132</v>
      </c>
    </row>
    <row r="37" spans="3:4">
      <c r="C37" s="138" t="s">
        <v>133</v>
      </c>
      <c r="D37" s="138"/>
    </row>
    <row r="38" spans="3:4">
      <c r="C38" s="138" t="s">
        <v>134</v>
      </c>
      <c r="D38" s="222">
        <v>6713.7</v>
      </c>
    </row>
    <row r="39" spans="3:4">
      <c r="C39" s="138" t="s">
        <v>135</v>
      </c>
      <c r="D39" s="138"/>
    </row>
    <row r="40" spans="3:4">
      <c r="C40" s="138" t="s">
        <v>136</v>
      </c>
      <c r="D40" s="222">
        <v>253.5</v>
      </c>
    </row>
    <row r="41" spans="3:4">
      <c r="C41" s="138" t="s">
        <v>137</v>
      </c>
      <c r="D41" s="222">
        <v>506.4</v>
      </c>
    </row>
    <row r="42" spans="3:4">
      <c r="C42" s="138" t="s">
        <v>138</v>
      </c>
      <c r="D42" s="222">
        <v>759.6</v>
      </c>
    </row>
    <row r="43" spans="3:4">
      <c r="C43" s="138" t="s">
        <v>139</v>
      </c>
      <c r="D43" s="222">
        <v>1012.2</v>
      </c>
    </row>
    <row r="44" spans="3:4">
      <c r="C44" s="138" t="s">
        <v>140</v>
      </c>
      <c r="D44" s="222">
        <v>1265.7</v>
      </c>
    </row>
    <row r="45" spans="3:4">
      <c r="C45" s="138" t="s">
        <v>141</v>
      </c>
      <c r="D45" s="222">
        <v>2024.4</v>
      </c>
    </row>
    <row r="46" spans="3:4">
      <c r="C46" s="138" t="s">
        <v>142</v>
      </c>
      <c r="D46" s="138"/>
    </row>
    <row r="47" spans="3:4">
      <c r="C47" s="138" t="s">
        <v>143</v>
      </c>
      <c r="D47" s="222">
        <v>3243.9</v>
      </c>
    </row>
    <row r="48" spans="3:4">
      <c r="C48" s="138" t="s">
        <v>144</v>
      </c>
      <c r="D48" s="222">
        <v>4800</v>
      </c>
    </row>
    <row r="49" spans="3:4">
      <c r="C49" s="138" t="s">
        <v>145</v>
      </c>
      <c r="D49" s="222">
        <v>6713.7</v>
      </c>
    </row>
    <row r="50" spans="3:4">
      <c r="C50" s="138" t="s">
        <v>146</v>
      </c>
      <c r="D50" s="138"/>
    </row>
    <row r="51" spans="3:4">
      <c r="C51" s="138" t="s">
        <v>147</v>
      </c>
      <c r="D51" s="222">
        <v>557.1</v>
      </c>
    </row>
    <row r="52" spans="3:4">
      <c r="C52" s="138" t="s">
        <v>148</v>
      </c>
      <c r="D52" s="222">
        <v>1636.8</v>
      </c>
    </row>
    <row r="53" spans="3:4">
      <c r="C53" s="138" t="s">
        <v>149</v>
      </c>
      <c r="D53" s="222">
        <v>2412.6</v>
      </c>
    </row>
    <row r="54" spans="3:4">
      <c r="C54" s="138" t="s">
        <v>150</v>
      </c>
      <c r="D54" s="222">
        <v>5908.8</v>
      </c>
    </row>
    <row r="55" spans="3:4">
      <c r="C55" s="138"/>
      <c r="D55" s="138"/>
    </row>
    <row r="56" spans="3:4">
      <c r="C56" s="138" t="s">
        <v>151</v>
      </c>
      <c r="D56" s="138"/>
    </row>
    <row r="57" spans="3:4">
      <c r="C57" s="138" t="s">
        <v>152</v>
      </c>
      <c r="D57" s="138"/>
    </row>
    <row r="58" spans="3:4">
      <c r="C58" s="138" t="s">
        <v>153</v>
      </c>
      <c r="D58" s="138"/>
    </row>
    <row r="59" spans="3:4">
      <c r="C59" s="138" t="s">
        <v>154</v>
      </c>
      <c r="D59" s="138"/>
    </row>
  </sheetData>
  <mergeCells count="4">
    <mergeCell ref="C2:C3"/>
    <mergeCell ref="I2:I26"/>
    <mergeCell ref="L2:L3"/>
    <mergeCell ref="M4:O4"/>
  </mergeCells>
  <hyperlinks>
    <hyperlink ref="M4" r:id="rId1" location="5.3.2 "/>
    <hyperlink ref="M6" location="idx" display="idx"/>
    <hyperlink ref="M11" r:id="rId2"/>
  </hyperlinks>
  <pageMargins left="0.511811024" right="0.511811024" top="0.78740157499999996" bottom="0.78740157499999996" header="0.31496062000000002" footer="0.31496062000000002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5-STB</vt:lpstr>
      <vt:lpstr>7-TRAN</vt:lpstr>
      <vt:lpstr>8-DIP-DIE</vt:lpstr>
      <vt:lpstr>CONSOLIDADA</vt:lpstr>
      <vt:lpstr>DADOS</vt:lpstr>
      <vt:lpstr>DADOS!_3162</vt:lpstr>
      <vt:lpstr>'5-STB'!Area_de_impressao</vt:lpstr>
      <vt:lpstr>'7-TRAN'!Area_de_impressao</vt:lpstr>
      <vt:lpstr>'8-DIP-DIE'!Area_de_impressao</vt:lpstr>
      <vt:lpstr>CONSOLIDADA!Area_de_impressao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2013-09-10T16:57:12Z</cp:lastPrinted>
  <dcterms:created xsi:type="dcterms:W3CDTF">2004-06-09T18:15:42Z</dcterms:created>
  <dcterms:modified xsi:type="dcterms:W3CDTF">2015-05-18T19:07:50Z</dcterms:modified>
  <cp:category>Planilha do Microsoft Excel</cp:category>
</cp:coreProperties>
</file>