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1 NOVEMBRO\CONVENIOS\SIMONE\BAYLAT\"/>
    </mc:Choice>
  </mc:AlternateContent>
  <bookViews>
    <workbookView xWindow="0" yWindow="315" windowWidth="14880" windowHeight="790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definedNames>
    <definedName name="_3162" localSheetId="5">DADOS!$C$12:$D$59</definedName>
    <definedName name="_xlnm.Print_Area" localSheetId="0">'5-STB'!$B$2:$P$112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CONSOLIDADA!$C$1:$F$10</definedName>
  </definedNames>
  <calcPr calcId="152511"/>
</workbook>
</file>

<file path=xl/calcChain.xml><?xml version="1.0" encoding="utf-8"?>
<calcChain xmlns="http://schemas.openxmlformats.org/spreadsheetml/2006/main">
  <c r="L4" i="13" l="1"/>
  <c r="J3" i="13"/>
  <c r="J3" i="19" l="1"/>
  <c r="J4" i="19" l="1"/>
  <c r="J5" i="19" l="1"/>
  <c r="J6" i="19" l="1"/>
  <c r="B194" i="9"/>
  <c r="P49" i="9"/>
  <c r="P50" i="9"/>
  <c r="P51" i="9"/>
  <c r="P52" i="9"/>
  <c r="P53" i="9"/>
  <c r="P54" i="9"/>
  <c r="P55" i="9"/>
  <c r="O50" i="9"/>
  <c r="O51" i="9"/>
  <c r="O52" i="9"/>
  <c r="O53" i="9"/>
  <c r="O54" i="9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22" i="7"/>
  <c r="O83" i="6"/>
  <c r="B62" i="6"/>
  <c r="B62" i="7"/>
  <c r="B63" i="8"/>
  <c r="B61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39" i="8"/>
  <c r="P38" i="8"/>
  <c r="P37" i="8"/>
  <c r="P36" i="8"/>
  <c r="P35" i="8"/>
  <c r="P34" i="8"/>
  <c r="P33" i="8"/>
  <c r="P32" i="8"/>
  <c r="P31" i="8"/>
  <c r="P30" i="8"/>
  <c r="P29" i="8"/>
  <c r="P28" i="8"/>
  <c r="P51" i="8"/>
  <c r="P50" i="8"/>
  <c r="P49" i="8"/>
  <c r="P48" i="8"/>
  <c r="P47" i="8"/>
  <c r="P46" i="8"/>
  <c r="P45" i="8"/>
  <c r="P44" i="8"/>
  <c r="P43" i="8"/>
  <c r="P42" i="8"/>
  <c r="P41" i="8"/>
  <c r="P40" i="8"/>
  <c r="U27" i="7"/>
  <c r="S27" i="7"/>
  <c r="T27" i="7" s="1"/>
  <c r="U26" i="7"/>
  <c r="S26" i="7"/>
  <c r="T26" i="7" s="1"/>
  <c r="U25" i="7"/>
  <c r="S25" i="7"/>
  <c r="T25" i="7" s="1"/>
  <c r="U24" i="7"/>
  <c r="S24" i="7"/>
  <c r="T24" i="7" s="1"/>
  <c r="U23" i="7"/>
  <c r="S23" i="7"/>
  <c r="T23" i="7" s="1"/>
  <c r="U22" i="7"/>
  <c r="S22" i="7"/>
  <c r="T22" i="7" s="1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B106" i="9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 s="1"/>
  <c r="S44" i="7"/>
  <c r="T44" i="7" s="1"/>
  <c r="S43" i="7"/>
  <c r="T43" i="7" s="1"/>
  <c r="O21" i="9"/>
  <c r="P21" i="9"/>
  <c r="O71" i="9"/>
  <c r="P71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2" i="9"/>
  <c r="P72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P63" i="9"/>
  <c r="O63" i="9"/>
  <c r="O15" i="9"/>
  <c r="P15" i="9"/>
  <c r="O16" i="9"/>
  <c r="P16" i="9"/>
  <c r="O17" i="9"/>
  <c r="P17" i="9"/>
  <c r="O18" i="9"/>
  <c r="P18" i="9"/>
  <c r="O19" i="9"/>
  <c r="P19" i="9"/>
  <c r="O20" i="9"/>
  <c r="P20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55" i="9"/>
  <c r="O56" i="9"/>
  <c r="P56" i="9"/>
  <c r="O57" i="9"/>
  <c r="P57" i="9"/>
  <c r="O68" i="6"/>
  <c r="O23" i="6"/>
  <c r="O22" i="6"/>
  <c r="O21" i="6"/>
  <c r="O20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7" i="6"/>
  <c r="O18" i="6"/>
  <c r="O19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56" i="6"/>
  <c r="O57" i="6"/>
  <c r="O58" i="6"/>
  <c r="O16" i="6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O188" i="9"/>
  <c r="IE188" i="9"/>
  <c r="IF188" i="9" s="1"/>
  <c r="O189" i="9"/>
  <c r="IE189" i="9"/>
  <c r="IF189" i="9" s="1"/>
  <c r="P16" i="8"/>
  <c r="P17" i="8"/>
  <c r="P18" i="8"/>
  <c r="P19" i="8"/>
  <c r="P20" i="8"/>
  <c r="P21" i="8"/>
  <c r="P22" i="8"/>
  <c r="P23" i="8"/>
  <c r="P24" i="8"/>
  <c r="P25" i="8"/>
  <c r="P26" i="8"/>
  <c r="P27" i="8"/>
  <c r="P52" i="8"/>
  <c r="P53" i="8"/>
  <c r="P54" i="8"/>
  <c r="P55" i="8"/>
  <c r="P56" i="8"/>
  <c r="P57" i="8"/>
  <c r="P58" i="8"/>
  <c r="P189" i="8"/>
  <c r="IH189" i="8"/>
  <c r="II189" i="8" s="1"/>
  <c r="P190" i="8"/>
  <c r="IH190" i="8"/>
  <c r="II190" i="8" s="1"/>
  <c r="P191" i="8"/>
  <c r="IH191" i="8"/>
  <c r="II191" i="8" s="1"/>
  <c r="P192" i="8"/>
  <c r="IH192" i="8"/>
  <c r="II192" i="8" s="1"/>
  <c r="IH193" i="8"/>
  <c r="M187" i="7"/>
  <c r="M188" i="7"/>
  <c r="O188" i="7" s="1"/>
  <c r="M189" i="7"/>
  <c r="M190" i="7"/>
  <c r="O192" i="6"/>
  <c r="O193" i="6"/>
  <c r="O194" i="6"/>
  <c r="J7" i="19" l="1"/>
  <c r="D13" i="8"/>
  <c r="G9" i="13" s="1"/>
  <c r="O58" i="7"/>
  <c r="O56" i="7"/>
  <c r="D12" i="6"/>
  <c r="G7" i="13" s="1"/>
  <c r="B61" i="7"/>
  <c r="O57" i="7"/>
  <c r="O41" i="7"/>
  <c r="O82" i="7"/>
  <c r="O83" i="7"/>
  <c r="O86" i="7"/>
  <c r="O87" i="7"/>
  <c r="O90" i="7"/>
  <c r="O91" i="7"/>
  <c r="O94" i="7"/>
  <c r="O95" i="7"/>
  <c r="O80" i="7"/>
  <c r="O81" i="7"/>
  <c r="O84" i="7"/>
  <c r="O85" i="7"/>
  <c r="O88" i="7"/>
  <c r="O89" i="7"/>
  <c r="O92" i="7"/>
  <c r="O93" i="7"/>
  <c r="O22" i="7"/>
  <c r="O24" i="7"/>
  <c r="O26" i="7"/>
  <c r="O28" i="7"/>
  <c r="O31" i="7"/>
  <c r="O32" i="7"/>
  <c r="O35" i="7"/>
  <c r="O36" i="7"/>
  <c r="O38" i="7"/>
  <c r="O39" i="7"/>
  <c r="O42" i="7"/>
  <c r="O189" i="7"/>
  <c r="O23" i="7"/>
  <c r="O25" i="7"/>
  <c r="O27" i="7"/>
  <c r="O29" i="7"/>
  <c r="O30" i="7"/>
  <c r="O33" i="7"/>
  <c r="O34" i="7"/>
  <c r="O37" i="7"/>
  <c r="O40" i="7"/>
  <c r="O190" i="7"/>
  <c r="K12" i="9"/>
  <c r="H8" i="13" s="1"/>
  <c r="D12" i="9"/>
  <c r="G8" i="13" s="1"/>
  <c r="O55" i="7"/>
  <c r="O53" i="7"/>
  <c r="O51" i="7"/>
  <c r="O49" i="7"/>
  <c r="O47" i="7"/>
  <c r="O45" i="7"/>
  <c r="O65" i="7"/>
  <c r="O67" i="7"/>
  <c r="O69" i="7"/>
  <c r="O71" i="7"/>
  <c r="O72" i="7"/>
  <c r="O73" i="7"/>
  <c r="O75" i="7"/>
  <c r="O77" i="7"/>
  <c r="O79" i="7"/>
  <c r="O97" i="7"/>
  <c r="O99" i="7"/>
  <c r="O101" i="7"/>
  <c r="O103" i="7"/>
  <c r="O105" i="7"/>
  <c r="O107" i="7"/>
  <c r="O109" i="7"/>
  <c r="O43" i="7"/>
  <c r="O54" i="7"/>
  <c r="O52" i="7"/>
  <c r="O50" i="7"/>
  <c r="O48" i="7"/>
  <c r="O46" i="7"/>
  <c r="O44" i="7"/>
  <c r="O66" i="7"/>
  <c r="O68" i="7"/>
  <c r="O70" i="7"/>
  <c r="O74" i="7"/>
  <c r="O76" i="7"/>
  <c r="O78" i="7"/>
  <c r="O96" i="7"/>
  <c r="O98" i="7"/>
  <c r="O100" i="7"/>
  <c r="O102" i="7"/>
  <c r="O104" i="7"/>
  <c r="O106" i="7"/>
  <c r="O108" i="7"/>
  <c r="P193" i="8"/>
  <c r="O187" i="7"/>
  <c r="O195" i="6"/>
  <c r="B112" i="7" l="1"/>
  <c r="B194" i="7" s="1"/>
  <c r="B61" i="8"/>
  <c r="G10" i="13"/>
  <c r="J8" i="19"/>
  <c r="D17" i="7"/>
  <c r="H7" i="13" s="1"/>
  <c r="O191" i="7"/>
  <c r="B60" i="9" l="1"/>
  <c r="B17" i="13" s="1"/>
  <c r="B111" i="8"/>
  <c r="B196" i="8" s="1"/>
  <c r="J9" i="19"/>
  <c r="H10" i="13" l="1"/>
  <c r="J10" i="19"/>
  <c r="J11" i="19" l="1"/>
  <c r="J12" i="19" l="1"/>
  <c r="J13" i="19" l="1"/>
  <c r="J14" i="19" l="1"/>
  <c r="J15" i="19" l="1"/>
  <c r="J16" i="19" l="1"/>
  <c r="J17" i="19" l="1"/>
  <c r="J18" i="19" l="1"/>
  <c r="J19" i="19" l="1"/>
  <c r="J20" i="19" l="1"/>
  <c r="J21" i="19" l="1"/>
  <c r="J22" i="19" l="1"/>
  <c r="J23" i="19" l="1"/>
  <c r="J24" i="19" l="1"/>
  <c r="J25" i="19" l="1"/>
  <c r="J26" i="19" l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<sst xmlns="http://schemas.openxmlformats.org/spreadsheetml/2006/main" count="350" uniqueCount="216">
  <si>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</si>
  <si>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</si>
  <si>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</si>
  <si>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</si>
  <si>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</si>
  <si>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</si>
  <si>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</si>
  <si>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</si>
  <si>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</si>
  <si>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</si>
  <si>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</si>
  <si>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</si>
  <si>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</si>
  <si>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</si>
  <si>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</si>
  <si>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</si>
  <si>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</si>
  <si>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</si>
  <si>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</si>
  <si>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</si>
  <si>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</si>
  <si>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</si>
  <si>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</si>
  <si>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</si>
  <si>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</si>
  <si>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</si>
  <si>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</si>
  <si>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</si>
  <si>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</si>
  <si>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</si>
  <si>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</si>
  <si>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</si>
  <si>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</si>
  <si>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</si>
  <si>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</si>
  <si>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</si>
  <si>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</si>
  <si>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</si>
  <si>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</si>
  <si>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</si>
  <si>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</si>
  <si>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</si>
  <si>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</si>
  <si>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</si>
  <si>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</si>
  <si>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</si>
  <si>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</si>
  <si>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</si>
  <si>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</si>
  <si>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</si>
  <si>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</si>
  <si>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</si>
  <si>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</si>
  <si>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</si>
  <si>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</si>
  <si>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</si>
  <si>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</si>
  <si>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</si>
  <si>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</si>
  <si>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</si>
  <si>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</si>
  <si>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</si>
  <si>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</si>
  <si>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</si>
  <si>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</si>
  <si>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</si>
  <si>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</si>
  <si>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</si>
  <si>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</si>
  <si>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</si>
  <si>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</si>
  <si>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</si>
  <si>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</si>
  <si>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</si>
  <si>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</si>
  <si>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</si>
  <si>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</si>
  <si>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</si>
  <si>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</si>
  <si>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</si>
  <si>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</si>
  <si>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</si>
  <si>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</si>
  <si>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</si>
  <si>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</si>
  <si>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</si>
  <si>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</si>
  <si>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</si>
  <si>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</si>
  <si>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</si>
  <si>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</si>
  <si>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</si>
  <si>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</si>
  <si>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</si>
  <si>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</si>
  <si>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</si>
  <si>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</si>
  <si>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</si>
  <si>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</si>
  <si>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</si>
  <si>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</si>
  <si>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</si>
  <si>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</si>
  <si>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</si>
  <si>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</si>
  <si>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</si>
  <si>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</si>
  <si>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</si>
  <si>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</si>
  <si>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</si>
  <si>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</si>
  <si>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</si>
  <si>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</si>
  <si>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</si>
  <si>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</si>
  <si>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</si>
  <si>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</si>
  <si>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</si>
  <si>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</si>
  <si>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</si>
  <si>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</si>
  <si>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</si>
  <si>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</si>
  <si>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</si>
  <si>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</si>
  <si>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</si>
  <si>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</si>
  <si>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</si>
  <si>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</si>
  <si>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</si>
  <si>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</si>
  <si>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</si>
  <si>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</si>
  <si>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</si>
  <si>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</si>
  <si>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</si>
  <si>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</si>
  <si>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</si>
  <si>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</si>
  <si>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</si>
  <si>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</si>
  <si>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</si>
  <si>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</si>
  <si>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</si>
  <si>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</si>
  <si>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</si>
  <si>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</si>
  <si>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</si>
  <si>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</si>
  <si>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</si>
  <si>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</si>
  <si>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</si>
  <si>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</si>
  <si>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</si>
  <si>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</si>
  <si>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</si>
  <si>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</si>
  <si>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</si>
  <si>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</si>
  <si>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</si>
  <si>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</si>
  <si>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</si>
  <si>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</si>
  <si>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</si>
  <si>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</si>
  <si>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</si>
  <si>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</si>
  <si>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</si>
  <si>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</si>
  <si>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</si>
  <si>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</si>
  <si>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</si>
  <si>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</si>
  <si>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</si>
  <si>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</si>
  <si>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</si>
  <si>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</si>
  <si>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</si>
  <si>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</si>
  <si>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</si>
  <si>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</si>
  <si>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</si>
  <si>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</si>
  <si>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</si>
  <si>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</si>
  <si>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</si>
  <si>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</si>
  <si>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</si>
  <si>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</si>
  <si>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</si>
  <si>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</si>
  <si>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</si>
  <si>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</si>
  <si>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</si>
  <si>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</si>
  <si>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</si>
  <si>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</si>
  <si>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</si>
  <si>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</si>
  <si>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</si>
  <si>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</si>
  <si>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</si>
  <si>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</si>
  <si>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</si>
  <si>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</si>
  <si>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</si>
  <si>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</si>
  <si>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</si>
  <si>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</si>
  <si>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</si>
  <si>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</si>
  <si>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</si>
  <si>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</si>
  <si>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</si>
  <si>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t>FAPESP,  MAIO DE 2013</t>
  </si>
  <si>
    <t>FAPESP, NOVEMBRO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</si>
</sst>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0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6"/>
      <color rgb="FFFFFF00"/>
      <name val="Franklin Gothic Medium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4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4" fontId="21" fillId="0" borderId="9" xfId="2" applyNumberFormat="1" applyFont="1" applyBorder="1" applyAlignment="1" applyProtection="1">
      <alignment horizontal="right" vertical="center" shrinkToFit="1"/>
      <protection hidden="1"/>
    </xf>
    <xf numFmtId="164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4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6" fontId="2" fillId="4" borderId="10" xfId="2" applyFont="1" applyFill="1" applyBorder="1" applyAlignment="1" applyProtection="1">
      <alignment vertical="center"/>
      <protection hidden="1"/>
    </xf>
    <xf numFmtId="165" fontId="1" fillId="4" borderId="10" xfId="0" applyNumberFormat="1" applyFont="1" applyFill="1" applyBorder="1" applyAlignment="1" applyProtection="1">
      <alignment vertical="center"/>
      <protection hidden="1"/>
    </xf>
    <xf numFmtId="165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5" fontId="1" fillId="4" borderId="0" xfId="0" applyNumberFormat="1" applyFont="1" applyFill="1" applyBorder="1" applyAlignment="1">
      <alignment horizontal="right" vertical="center" wrapText="1"/>
    </xf>
    <xf numFmtId="167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6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4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6" fontId="54" fillId="4" borderId="29" xfId="2" applyFont="1" applyFill="1" applyBorder="1" applyAlignment="1">
      <alignment horizontal="center" vertical="center" wrapText="1"/>
    </xf>
    <xf numFmtId="164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6" fontId="54" fillId="4" borderId="30" xfId="2" applyFont="1" applyFill="1" applyBorder="1" applyAlignment="1">
      <alignment horizontal="center" vertical="center" wrapText="1"/>
    </xf>
    <xf numFmtId="166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6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5" fontId="36" fillId="4" borderId="0" xfId="1" applyNumberFormat="1" applyFill="1" applyBorder="1" applyAlignment="1" applyProtection="1">
      <alignment horizontal="left" vertical="center" wrapText="1"/>
    </xf>
    <xf numFmtId="165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1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47625</xdr:rowOff>
    </xdr:from>
    <xdr:to>
      <xdr:col>16</xdr:col>
      <xdr:colOff>0</xdr:colOff>
      <xdr:row>12</xdr:row>
      <xdr:rowOff>19050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48475" y="1657350"/>
          <a:ext cx="2752725" cy="628650"/>
          <a:chOff x="719" y="174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9" y="175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9" y="174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4" y="184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8" y="187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805" y="208"/>
            <a:ext cx="1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BAYLAT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4" y="211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48050" y="3009900"/>
          <a:ext cx="2276475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47625</xdr:rowOff>
    </xdr:from>
    <xdr:to>
      <xdr:col>16</xdr:col>
      <xdr:colOff>0</xdr:colOff>
      <xdr:row>11</xdr:row>
      <xdr:rowOff>209550</xdr:rowOff>
    </xdr:to>
    <xdr:grpSp>
      <xdr:nvGrpSpPr>
        <xdr:cNvPr id="2051" name="Group 3"/>
        <xdr:cNvGrpSpPr>
          <a:grpSpLocks noChangeAspect="1"/>
        </xdr:cNvGrpSpPr>
      </xdr:nvGrpSpPr>
      <xdr:grpSpPr bwMode="auto">
        <a:xfrm>
          <a:off x="7096125" y="1666875"/>
          <a:ext cx="2752725" cy="628650"/>
          <a:chOff x="745" y="175"/>
          <a:chExt cx="289" cy="66"/>
        </a:xfrm>
      </xdr:grpSpPr>
      <xdr:sp macro="" textlink="">
        <xdr:nvSpPr>
          <xdr:cNvPr id="2050" name="AutoShape 2"/>
          <xdr:cNvSpPr>
            <a:spLocks noChangeAspect="1" noChangeArrowheads="1" noTextEdit="1"/>
          </xdr:cNvSpPr>
        </xdr:nvSpPr>
        <xdr:spPr bwMode="auto">
          <a:xfrm>
            <a:off x="745" y="176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745" y="175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53" name="Freeform 5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54" name="Freeform 6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800" y="185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984" y="18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836" y="211"/>
            <a:ext cx="1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BAYLAT</a:t>
            </a:r>
          </a:p>
        </xdr:txBody>
      </xdr:sp>
      <xdr:sp macro="" textlink="">
        <xdr:nvSpPr>
          <xdr:cNvPr id="2058" name="Rectangle 10"/>
          <xdr:cNvSpPr>
            <a:spLocks noChangeArrowheads="1"/>
          </xdr:cNvSpPr>
        </xdr:nvSpPr>
        <xdr:spPr bwMode="auto">
          <a:xfrm>
            <a:off x="1000" y="21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19050</xdr:rowOff>
    </xdr:from>
    <xdr:to>
      <xdr:col>17</xdr:col>
      <xdr:colOff>0</xdr:colOff>
      <xdr:row>13</xdr:row>
      <xdr:rowOff>0</xdr:rowOff>
    </xdr:to>
    <xdr:grpSp>
      <xdr:nvGrpSpPr>
        <xdr:cNvPr id="3075" name="Group 3"/>
        <xdr:cNvGrpSpPr>
          <a:grpSpLocks noChangeAspect="1"/>
        </xdr:cNvGrpSpPr>
      </xdr:nvGrpSpPr>
      <xdr:grpSpPr bwMode="auto">
        <a:xfrm>
          <a:off x="6772275" y="1724025"/>
          <a:ext cx="2752725" cy="628650"/>
          <a:chOff x="711" y="181"/>
          <a:chExt cx="289" cy="66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711" y="182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711" y="181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77" name="Freeform 5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78" name="Freeform 6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Rectangle 7"/>
          <xdr:cNvSpPr>
            <a:spLocks noChangeArrowheads="1"/>
          </xdr:cNvSpPr>
        </xdr:nvSpPr>
        <xdr:spPr bwMode="auto">
          <a:xfrm>
            <a:off x="766" y="191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3080" name="Rectangle 8"/>
          <xdr:cNvSpPr>
            <a:spLocks noChangeArrowheads="1"/>
          </xdr:cNvSpPr>
        </xdr:nvSpPr>
        <xdr:spPr bwMode="auto">
          <a:xfrm>
            <a:off x="950" y="194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3081" name="Rectangle 9"/>
          <xdr:cNvSpPr>
            <a:spLocks noChangeArrowheads="1"/>
          </xdr:cNvSpPr>
        </xdr:nvSpPr>
        <xdr:spPr bwMode="auto">
          <a:xfrm>
            <a:off x="796" y="216"/>
            <a:ext cx="1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BAYLAT</a:t>
            </a:r>
          </a:p>
        </xdr:txBody>
      </xdr:sp>
      <xdr:sp macro="" textlink="">
        <xdr:nvSpPr>
          <xdr:cNvPr id="3082" name="Rectangle 10"/>
          <xdr:cNvSpPr>
            <a:spLocks noChangeArrowheads="1"/>
          </xdr:cNvSpPr>
        </xdr:nvSpPr>
        <xdr:spPr bwMode="auto">
          <a:xfrm>
            <a:off x="966" y="21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57150</xdr:rowOff>
    </xdr:from>
    <xdr:to>
      <xdr:col>17</xdr:col>
      <xdr:colOff>9525</xdr:colOff>
      <xdr:row>12</xdr:row>
      <xdr:rowOff>28575</xdr:rowOff>
    </xdr:to>
    <xdr:grpSp>
      <xdr:nvGrpSpPr>
        <xdr:cNvPr id="4099" name="Group 3"/>
        <xdr:cNvGrpSpPr>
          <a:grpSpLocks noChangeAspect="1"/>
        </xdr:cNvGrpSpPr>
      </xdr:nvGrpSpPr>
      <xdr:grpSpPr bwMode="auto">
        <a:xfrm>
          <a:off x="7239000" y="1704975"/>
          <a:ext cx="2752725" cy="628650"/>
          <a:chOff x="760" y="179"/>
          <a:chExt cx="289" cy="66"/>
        </a:xfrm>
      </xdr:grpSpPr>
      <xdr:sp macro="" textlink="">
        <xdr:nvSpPr>
          <xdr:cNvPr id="4098" name="AutoShape 2"/>
          <xdr:cNvSpPr>
            <a:spLocks noChangeAspect="1" noChangeArrowheads="1" noTextEdit="1"/>
          </xdr:cNvSpPr>
        </xdr:nvSpPr>
        <xdr:spPr bwMode="auto">
          <a:xfrm>
            <a:off x="760" y="180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00" name="Rectangle 4"/>
          <xdr:cNvSpPr>
            <a:spLocks noChangeArrowheads="1"/>
          </xdr:cNvSpPr>
        </xdr:nvSpPr>
        <xdr:spPr bwMode="auto">
          <a:xfrm>
            <a:off x="760" y="179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101" name="Freeform 5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02" name="Freeform 6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3" name="Rectangle 7"/>
          <xdr:cNvSpPr>
            <a:spLocks noChangeArrowheads="1"/>
          </xdr:cNvSpPr>
        </xdr:nvSpPr>
        <xdr:spPr bwMode="auto">
          <a:xfrm>
            <a:off x="815" y="189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104" name="Rectangle 8"/>
          <xdr:cNvSpPr>
            <a:spLocks noChangeArrowheads="1"/>
          </xdr:cNvSpPr>
        </xdr:nvSpPr>
        <xdr:spPr bwMode="auto">
          <a:xfrm>
            <a:off x="999" y="19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105" name="Rectangle 9"/>
          <xdr:cNvSpPr>
            <a:spLocks noChangeArrowheads="1"/>
          </xdr:cNvSpPr>
        </xdr:nvSpPr>
        <xdr:spPr bwMode="auto">
          <a:xfrm>
            <a:off x="848" y="214"/>
            <a:ext cx="1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BAYLAT</a:t>
            </a:r>
          </a:p>
        </xdr:txBody>
      </xdr:sp>
      <xdr:sp macro="" textlink="">
        <xdr:nvSpPr>
          <xdr:cNvPr id="4106" name="Rectangle 10"/>
          <xdr:cNvSpPr>
            <a:spLocks noChangeArrowheads="1"/>
          </xdr:cNvSpPr>
        </xdr:nvSpPr>
        <xdr:spPr bwMode="auto">
          <a:xfrm>
            <a:off x="1015" y="21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819150</xdr:colOff>
      <xdr:row>2</xdr:row>
      <xdr:rowOff>257175</xdr:rowOff>
    </xdr:from>
    <xdr:to>
      <xdr:col>8</xdr:col>
      <xdr:colOff>9525</xdr:colOff>
      <xdr:row>4</xdr:row>
      <xdr:rowOff>0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7124700" y="695325"/>
          <a:ext cx="2752725" cy="561975"/>
          <a:chOff x="747" y="62"/>
          <a:chExt cx="289" cy="59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7" y="63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02" y="7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841" y="92"/>
            <a:ext cx="126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FAPESP / BAYLAT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5703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5" customWidth="1"/>
    <col min="14" max="14" width="14.5703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5703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42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128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85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0</v>
      </c>
      <c r="C10" s="183"/>
      <c r="D10" s="184"/>
      <c r="E10" s="387"/>
      <c r="F10" s="387"/>
      <c r="G10" s="387"/>
      <c r="H10" s="56"/>
      <c r="I10" s="56"/>
      <c r="J10" s="386"/>
      <c r="K10" s="386"/>
      <c r="L10" s="386"/>
      <c r="M10" s="386"/>
      <c r="N10" s="386"/>
      <c r="O10" s="386"/>
      <c r="P10" s="386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86"/>
      <c r="K11" s="386"/>
      <c r="L11" s="386"/>
      <c r="M11" s="386"/>
      <c r="N11" s="386"/>
      <c r="O11" s="386"/>
      <c r="P11" s="386"/>
      <c r="Q11" s="219"/>
    </row>
    <row r="12" spans="1:244" s="28" customFormat="1" ht="19.5" customHeight="1">
      <c r="A12" s="219"/>
      <c r="B12" s="376" t="s">
        <v>79</v>
      </c>
      <c r="C12" s="377"/>
      <c r="D12" s="401" t="str">
        <f>IF(SUM(O16:O58,O65:O109)=0,"",SUM(O16:O58,O65:O109))</f>
        <v/>
      </c>
      <c r="E12" s="401"/>
      <c r="F12" s="401"/>
      <c r="G12" s="60"/>
      <c r="H12" s="60"/>
      <c r="J12" s="386"/>
      <c r="K12" s="386"/>
      <c r="L12" s="386"/>
      <c r="M12" s="386"/>
      <c r="N12" s="386"/>
      <c r="O12" s="386"/>
      <c r="P12" s="386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8" t="s">
        <v>1</v>
      </c>
      <c r="C14" s="379"/>
      <c r="D14" s="367" t="s">
        <v>6</v>
      </c>
      <c r="E14" s="382" t="s">
        <v>7</v>
      </c>
      <c r="F14" s="383"/>
      <c r="G14" s="383"/>
      <c r="H14" s="383"/>
      <c r="I14" s="383"/>
      <c r="J14" s="383"/>
      <c r="K14" s="383"/>
      <c r="L14" s="383"/>
      <c r="M14" s="383"/>
      <c r="N14" s="367" t="s">
        <v>3</v>
      </c>
      <c r="O14" s="369" t="s">
        <v>4</v>
      </c>
      <c r="P14" s="367" t="s">
        <v>2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80"/>
      <c r="C15" s="381"/>
      <c r="D15" s="368"/>
      <c r="E15" s="384"/>
      <c r="F15" s="385"/>
      <c r="G15" s="385"/>
      <c r="H15" s="385"/>
      <c r="I15" s="385"/>
      <c r="J15" s="385"/>
      <c r="K15" s="385"/>
      <c r="L15" s="385"/>
      <c r="M15" s="385"/>
      <c r="N15" s="368"/>
      <c r="O15" s="370"/>
      <c r="P15" s="368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71"/>
      <c r="C16" s="372"/>
      <c r="D16" s="73"/>
      <c r="E16" s="373"/>
      <c r="F16" s="374"/>
      <c r="G16" s="374"/>
      <c r="H16" s="374"/>
      <c r="I16" s="374"/>
      <c r="J16" s="374"/>
      <c r="K16" s="374"/>
      <c r="L16" s="374"/>
      <c r="M16" s="374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71"/>
      <c r="C17" s="372"/>
      <c r="D17" s="73"/>
      <c r="E17" s="373"/>
      <c r="F17" s="374"/>
      <c r="G17" s="374"/>
      <c r="H17" s="374"/>
      <c r="I17" s="374"/>
      <c r="J17" s="374"/>
      <c r="K17" s="374"/>
      <c r="L17" s="374"/>
      <c r="M17" s="374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71"/>
      <c r="C18" s="372"/>
      <c r="D18" s="73"/>
      <c r="E18" s="373"/>
      <c r="F18" s="374"/>
      <c r="G18" s="374"/>
      <c r="H18" s="374"/>
      <c r="I18" s="374"/>
      <c r="J18" s="374"/>
      <c r="K18" s="374"/>
      <c r="L18" s="374"/>
      <c r="M18" s="374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71"/>
      <c r="C19" s="372"/>
      <c r="D19" s="73"/>
      <c r="E19" s="373"/>
      <c r="F19" s="374"/>
      <c r="G19" s="374"/>
      <c r="H19" s="374"/>
      <c r="I19" s="374"/>
      <c r="J19" s="374"/>
      <c r="K19" s="374"/>
      <c r="L19" s="374"/>
      <c r="M19" s="374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71"/>
      <c r="C20" s="372"/>
      <c r="D20" s="73"/>
      <c r="E20" s="373"/>
      <c r="F20" s="374"/>
      <c r="G20" s="374"/>
      <c r="H20" s="374"/>
      <c r="I20" s="374"/>
      <c r="J20" s="374"/>
      <c r="K20" s="374"/>
      <c r="L20" s="374"/>
      <c r="M20" s="374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71"/>
      <c r="C21" s="372"/>
      <c r="D21" s="73"/>
      <c r="E21" s="373"/>
      <c r="F21" s="374"/>
      <c r="G21" s="374"/>
      <c r="H21" s="374"/>
      <c r="I21" s="374"/>
      <c r="J21" s="374"/>
      <c r="K21" s="374"/>
      <c r="L21" s="374"/>
      <c r="M21" s="374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71"/>
      <c r="C22" s="372"/>
      <c r="D22" s="73"/>
      <c r="E22" s="373"/>
      <c r="F22" s="374"/>
      <c r="G22" s="374"/>
      <c r="H22" s="374"/>
      <c r="I22" s="374"/>
      <c r="J22" s="374"/>
      <c r="K22" s="374"/>
      <c r="L22" s="374"/>
      <c r="M22" s="374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71"/>
      <c r="C23" s="372"/>
      <c r="D23" s="73"/>
      <c r="E23" s="373"/>
      <c r="F23" s="374"/>
      <c r="G23" s="374"/>
      <c r="H23" s="374"/>
      <c r="I23" s="374"/>
      <c r="J23" s="374"/>
      <c r="K23" s="374"/>
      <c r="L23" s="374"/>
      <c r="M23" s="374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71"/>
      <c r="C24" s="372"/>
      <c r="D24" s="73"/>
      <c r="E24" s="373"/>
      <c r="F24" s="374"/>
      <c r="G24" s="374"/>
      <c r="H24" s="374"/>
      <c r="I24" s="374"/>
      <c r="J24" s="374"/>
      <c r="K24" s="374"/>
      <c r="L24" s="374"/>
      <c r="M24" s="374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71"/>
      <c r="C25" s="372"/>
      <c r="D25" s="73"/>
      <c r="E25" s="373"/>
      <c r="F25" s="374"/>
      <c r="G25" s="374"/>
      <c r="H25" s="374"/>
      <c r="I25" s="374"/>
      <c r="J25" s="374"/>
      <c r="K25" s="374"/>
      <c r="L25" s="374"/>
      <c r="M25" s="374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71"/>
      <c r="C26" s="372"/>
      <c r="D26" s="73"/>
      <c r="E26" s="373"/>
      <c r="F26" s="374"/>
      <c r="G26" s="374"/>
      <c r="H26" s="374"/>
      <c r="I26" s="374"/>
      <c r="J26" s="374"/>
      <c r="K26" s="374"/>
      <c r="L26" s="374"/>
      <c r="M26" s="374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71"/>
      <c r="C27" s="372"/>
      <c r="D27" s="73"/>
      <c r="E27" s="373"/>
      <c r="F27" s="374"/>
      <c r="G27" s="374"/>
      <c r="H27" s="374"/>
      <c r="I27" s="374"/>
      <c r="J27" s="374"/>
      <c r="K27" s="374"/>
      <c r="L27" s="374"/>
      <c r="M27" s="374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71"/>
      <c r="C28" s="372"/>
      <c r="D28" s="73"/>
      <c r="E28" s="373"/>
      <c r="F28" s="374"/>
      <c r="G28" s="374"/>
      <c r="H28" s="374"/>
      <c r="I28" s="374"/>
      <c r="J28" s="374"/>
      <c r="K28" s="374"/>
      <c r="L28" s="374"/>
      <c r="M28" s="374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71"/>
      <c r="C29" s="372"/>
      <c r="D29" s="73"/>
      <c r="E29" s="373"/>
      <c r="F29" s="374"/>
      <c r="G29" s="374"/>
      <c r="H29" s="374"/>
      <c r="I29" s="374"/>
      <c r="J29" s="374"/>
      <c r="K29" s="374"/>
      <c r="L29" s="374"/>
      <c r="M29" s="374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71"/>
      <c r="C30" s="372"/>
      <c r="D30" s="73"/>
      <c r="E30" s="373"/>
      <c r="F30" s="374"/>
      <c r="G30" s="374"/>
      <c r="H30" s="374"/>
      <c r="I30" s="374"/>
      <c r="J30" s="374"/>
      <c r="K30" s="374"/>
      <c r="L30" s="374"/>
      <c r="M30" s="374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71"/>
      <c r="C31" s="372"/>
      <c r="D31" s="73"/>
      <c r="E31" s="373"/>
      <c r="F31" s="374"/>
      <c r="G31" s="374"/>
      <c r="H31" s="374"/>
      <c r="I31" s="374"/>
      <c r="J31" s="374"/>
      <c r="K31" s="374"/>
      <c r="L31" s="374"/>
      <c r="M31" s="374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71"/>
      <c r="C32" s="372"/>
      <c r="D32" s="73"/>
      <c r="E32" s="373"/>
      <c r="F32" s="374"/>
      <c r="G32" s="374"/>
      <c r="H32" s="374"/>
      <c r="I32" s="374"/>
      <c r="J32" s="374"/>
      <c r="K32" s="374"/>
      <c r="L32" s="374"/>
      <c r="M32" s="374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71"/>
      <c r="C33" s="372"/>
      <c r="D33" s="73"/>
      <c r="E33" s="373"/>
      <c r="F33" s="374"/>
      <c r="G33" s="374"/>
      <c r="H33" s="374"/>
      <c r="I33" s="374"/>
      <c r="J33" s="374"/>
      <c r="K33" s="374"/>
      <c r="L33" s="374"/>
      <c r="M33" s="374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71"/>
      <c r="C34" s="372"/>
      <c r="D34" s="73"/>
      <c r="E34" s="373"/>
      <c r="F34" s="374"/>
      <c r="G34" s="374"/>
      <c r="H34" s="374"/>
      <c r="I34" s="374"/>
      <c r="J34" s="374"/>
      <c r="K34" s="374"/>
      <c r="L34" s="374"/>
      <c r="M34" s="374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71"/>
      <c r="C35" s="372"/>
      <c r="D35" s="73"/>
      <c r="E35" s="373"/>
      <c r="F35" s="374"/>
      <c r="G35" s="374"/>
      <c r="H35" s="374"/>
      <c r="I35" s="374"/>
      <c r="J35" s="374"/>
      <c r="K35" s="374"/>
      <c r="L35" s="374"/>
      <c r="M35" s="374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71"/>
      <c r="C36" s="372"/>
      <c r="D36" s="73"/>
      <c r="E36" s="373"/>
      <c r="F36" s="374"/>
      <c r="G36" s="374"/>
      <c r="H36" s="374"/>
      <c r="I36" s="374"/>
      <c r="J36" s="374"/>
      <c r="K36" s="374"/>
      <c r="L36" s="374"/>
      <c r="M36" s="374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71"/>
      <c r="C37" s="372"/>
      <c r="D37" s="73"/>
      <c r="E37" s="373"/>
      <c r="F37" s="374"/>
      <c r="G37" s="374"/>
      <c r="H37" s="374"/>
      <c r="I37" s="374"/>
      <c r="J37" s="374"/>
      <c r="K37" s="374"/>
      <c r="L37" s="374"/>
      <c r="M37" s="374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71"/>
      <c r="C38" s="372"/>
      <c r="D38" s="73"/>
      <c r="E38" s="373"/>
      <c r="F38" s="374"/>
      <c r="G38" s="374"/>
      <c r="H38" s="374"/>
      <c r="I38" s="374"/>
      <c r="J38" s="374"/>
      <c r="K38" s="374"/>
      <c r="L38" s="374"/>
      <c r="M38" s="374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71"/>
      <c r="C39" s="372"/>
      <c r="D39" s="73"/>
      <c r="E39" s="373"/>
      <c r="F39" s="374"/>
      <c r="G39" s="374"/>
      <c r="H39" s="374"/>
      <c r="I39" s="374"/>
      <c r="J39" s="374"/>
      <c r="K39" s="374"/>
      <c r="L39" s="374"/>
      <c r="M39" s="374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71"/>
      <c r="C40" s="372"/>
      <c r="D40" s="73"/>
      <c r="E40" s="373"/>
      <c r="F40" s="374"/>
      <c r="G40" s="374"/>
      <c r="H40" s="374"/>
      <c r="I40" s="374"/>
      <c r="J40" s="374"/>
      <c r="K40" s="374"/>
      <c r="L40" s="374"/>
      <c r="M40" s="374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71"/>
      <c r="C41" s="372"/>
      <c r="D41" s="73"/>
      <c r="E41" s="373"/>
      <c r="F41" s="374"/>
      <c r="G41" s="374"/>
      <c r="H41" s="374"/>
      <c r="I41" s="374"/>
      <c r="J41" s="374"/>
      <c r="K41" s="374"/>
      <c r="L41" s="374"/>
      <c r="M41" s="374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71"/>
      <c r="C42" s="372"/>
      <c r="D42" s="73"/>
      <c r="E42" s="373"/>
      <c r="F42" s="374"/>
      <c r="G42" s="374"/>
      <c r="H42" s="374"/>
      <c r="I42" s="374"/>
      <c r="J42" s="374"/>
      <c r="K42" s="374"/>
      <c r="L42" s="374"/>
      <c r="M42" s="374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71"/>
      <c r="C43" s="372"/>
      <c r="D43" s="73"/>
      <c r="E43" s="373"/>
      <c r="F43" s="374"/>
      <c r="G43" s="374"/>
      <c r="H43" s="374"/>
      <c r="I43" s="374"/>
      <c r="J43" s="374"/>
      <c r="K43" s="374"/>
      <c r="L43" s="374"/>
      <c r="M43" s="374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71"/>
      <c r="C44" s="372"/>
      <c r="D44" s="73"/>
      <c r="E44" s="373"/>
      <c r="F44" s="374"/>
      <c r="G44" s="374"/>
      <c r="H44" s="374"/>
      <c r="I44" s="374"/>
      <c r="J44" s="374"/>
      <c r="K44" s="374"/>
      <c r="L44" s="374"/>
      <c r="M44" s="374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71"/>
      <c r="C45" s="372"/>
      <c r="D45" s="73"/>
      <c r="E45" s="373"/>
      <c r="F45" s="374"/>
      <c r="G45" s="374"/>
      <c r="H45" s="374"/>
      <c r="I45" s="374"/>
      <c r="J45" s="374"/>
      <c r="K45" s="374"/>
      <c r="L45" s="374"/>
      <c r="M45" s="374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71"/>
      <c r="C46" s="372"/>
      <c r="D46" s="73"/>
      <c r="E46" s="373"/>
      <c r="F46" s="374"/>
      <c r="G46" s="374"/>
      <c r="H46" s="374"/>
      <c r="I46" s="374"/>
      <c r="J46" s="374"/>
      <c r="K46" s="374"/>
      <c r="L46" s="374"/>
      <c r="M46" s="374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71"/>
      <c r="C47" s="372"/>
      <c r="D47" s="73"/>
      <c r="E47" s="373"/>
      <c r="F47" s="374"/>
      <c r="G47" s="374"/>
      <c r="H47" s="374"/>
      <c r="I47" s="374"/>
      <c r="J47" s="374"/>
      <c r="K47" s="374"/>
      <c r="L47" s="374"/>
      <c r="M47" s="374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71"/>
      <c r="C48" s="372"/>
      <c r="D48" s="73"/>
      <c r="E48" s="373"/>
      <c r="F48" s="374"/>
      <c r="G48" s="374"/>
      <c r="H48" s="374"/>
      <c r="I48" s="374"/>
      <c r="J48" s="374"/>
      <c r="K48" s="374"/>
      <c r="L48" s="374"/>
      <c r="M48" s="374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71"/>
      <c r="C49" s="372"/>
      <c r="D49" s="73"/>
      <c r="E49" s="373"/>
      <c r="F49" s="374"/>
      <c r="G49" s="374"/>
      <c r="H49" s="374"/>
      <c r="I49" s="374"/>
      <c r="J49" s="374"/>
      <c r="K49" s="374"/>
      <c r="L49" s="374"/>
      <c r="M49" s="374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71"/>
      <c r="C50" s="372"/>
      <c r="D50" s="73"/>
      <c r="E50" s="373"/>
      <c r="F50" s="374"/>
      <c r="G50" s="374"/>
      <c r="H50" s="374"/>
      <c r="I50" s="374"/>
      <c r="J50" s="374"/>
      <c r="K50" s="374"/>
      <c r="L50" s="374"/>
      <c r="M50" s="374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71"/>
      <c r="C51" s="372"/>
      <c r="D51" s="73"/>
      <c r="E51" s="373"/>
      <c r="F51" s="374"/>
      <c r="G51" s="374"/>
      <c r="H51" s="374"/>
      <c r="I51" s="374"/>
      <c r="J51" s="374"/>
      <c r="K51" s="374"/>
      <c r="L51" s="374"/>
      <c r="M51" s="374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71"/>
      <c r="C52" s="372"/>
      <c r="D52" s="73"/>
      <c r="E52" s="373"/>
      <c r="F52" s="374"/>
      <c r="G52" s="374"/>
      <c r="H52" s="374"/>
      <c r="I52" s="374"/>
      <c r="J52" s="374"/>
      <c r="K52" s="374"/>
      <c r="L52" s="374"/>
      <c r="M52" s="374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71"/>
      <c r="C53" s="372"/>
      <c r="D53" s="73"/>
      <c r="E53" s="373"/>
      <c r="F53" s="374"/>
      <c r="G53" s="374"/>
      <c r="H53" s="374"/>
      <c r="I53" s="374"/>
      <c r="J53" s="374"/>
      <c r="K53" s="374"/>
      <c r="L53" s="374"/>
      <c r="M53" s="374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71"/>
      <c r="C54" s="372"/>
      <c r="D54" s="73"/>
      <c r="E54" s="373"/>
      <c r="F54" s="374"/>
      <c r="G54" s="374"/>
      <c r="H54" s="374"/>
      <c r="I54" s="374"/>
      <c r="J54" s="374"/>
      <c r="K54" s="374"/>
      <c r="L54" s="374"/>
      <c r="M54" s="374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71"/>
      <c r="C55" s="372"/>
      <c r="D55" s="73"/>
      <c r="E55" s="373"/>
      <c r="F55" s="374"/>
      <c r="G55" s="374"/>
      <c r="H55" s="374"/>
      <c r="I55" s="374"/>
      <c r="J55" s="374"/>
      <c r="K55" s="374"/>
      <c r="L55" s="374"/>
      <c r="M55" s="374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71"/>
      <c r="C56" s="372"/>
      <c r="D56" s="73"/>
      <c r="E56" s="373"/>
      <c r="F56" s="374"/>
      <c r="G56" s="374"/>
      <c r="H56" s="374"/>
      <c r="I56" s="374"/>
      <c r="J56" s="374"/>
      <c r="K56" s="374"/>
      <c r="L56" s="374"/>
      <c r="M56" s="374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71"/>
      <c r="C57" s="372"/>
      <c r="D57" s="73"/>
      <c r="E57" s="373"/>
      <c r="F57" s="374"/>
      <c r="G57" s="374"/>
      <c r="H57" s="374"/>
      <c r="I57" s="374"/>
      <c r="J57" s="374"/>
      <c r="K57" s="374"/>
      <c r="L57" s="374"/>
      <c r="M57" s="374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71"/>
      <c r="C58" s="372"/>
      <c r="D58" s="73"/>
      <c r="E58" s="373"/>
      <c r="F58" s="374"/>
      <c r="G58" s="374"/>
      <c r="H58" s="374"/>
      <c r="I58" s="374"/>
      <c r="J58" s="374"/>
      <c r="K58" s="374"/>
      <c r="L58" s="374"/>
      <c r="M58" s="374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25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215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75">
        <v>1</v>
      </c>
      <c r="P61" s="375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8" t="s">
        <v>9</v>
      </c>
      <c r="C63" s="379"/>
      <c r="D63" s="367" t="s">
        <v>24</v>
      </c>
      <c r="E63" s="382" t="s">
        <v>7</v>
      </c>
      <c r="F63" s="383"/>
      <c r="G63" s="383"/>
      <c r="H63" s="383"/>
      <c r="I63" s="383"/>
      <c r="J63" s="383"/>
      <c r="K63" s="383"/>
      <c r="L63" s="383"/>
      <c r="M63" s="383"/>
      <c r="N63" s="367" t="s">
        <v>3</v>
      </c>
      <c r="O63" s="369" t="s">
        <v>4</v>
      </c>
      <c r="P63" s="367" t="s">
        <v>2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80"/>
      <c r="C64" s="381"/>
      <c r="D64" s="368"/>
      <c r="E64" s="384"/>
      <c r="F64" s="385"/>
      <c r="G64" s="385"/>
      <c r="H64" s="385"/>
      <c r="I64" s="385"/>
      <c r="J64" s="385"/>
      <c r="K64" s="385"/>
      <c r="L64" s="385"/>
      <c r="M64" s="385"/>
      <c r="N64" s="368"/>
      <c r="O64" s="370"/>
      <c r="P64" s="368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71"/>
      <c r="C65" s="372"/>
      <c r="D65" s="73"/>
      <c r="E65" s="373"/>
      <c r="F65" s="374"/>
      <c r="G65" s="374"/>
      <c r="H65" s="374"/>
      <c r="I65" s="374"/>
      <c r="J65" s="374"/>
      <c r="K65" s="374"/>
      <c r="L65" s="374"/>
      <c r="M65" s="374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71"/>
      <c r="C66" s="372"/>
      <c r="D66" s="73"/>
      <c r="E66" s="373"/>
      <c r="F66" s="374"/>
      <c r="G66" s="374"/>
      <c r="H66" s="374"/>
      <c r="I66" s="374"/>
      <c r="J66" s="374"/>
      <c r="K66" s="374"/>
      <c r="L66" s="374"/>
      <c r="M66" s="374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71"/>
      <c r="C67" s="372"/>
      <c r="D67" s="73"/>
      <c r="E67" s="373"/>
      <c r="F67" s="374"/>
      <c r="G67" s="374"/>
      <c r="H67" s="374"/>
      <c r="I67" s="374"/>
      <c r="J67" s="374"/>
      <c r="K67" s="374"/>
      <c r="L67" s="374"/>
      <c r="M67" s="374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71"/>
      <c r="C68" s="372"/>
      <c r="D68" s="73"/>
      <c r="E68" s="373"/>
      <c r="F68" s="374"/>
      <c r="G68" s="374"/>
      <c r="H68" s="374"/>
      <c r="I68" s="374"/>
      <c r="J68" s="374"/>
      <c r="K68" s="374"/>
      <c r="L68" s="374"/>
      <c r="M68" s="374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71"/>
      <c r="C69" s="372"/>
      <c r="D69" s="73"/>
      <c r="E69" s="373"/>
      <c r="F69" s="374"/>
      <c r="G69" s="374"/>
      <c r="H69" s="374"/>
      <c r="I69" s="374"/>
      <c r="J69" s="374"/>
      <c r="K69" s="374"/>
      <c r="L69" s="374"/>
      <c r="M69" s="374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71"/>
      <c r="C70" s="372"/>
      <c r="D70" s="73"/>
      <c r="E70" s="373"/>
      <c r="F70" s="374"/>
      <c r="G70" s="374"/>
      <c r="H70" s="374"/>
      <c r="I70" s="374"/>
      <c r="J70" s="374"/>
      <c r="K70" s="374"/>
      <c r="L70" s="374"/>
      <c r="M70" s="374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71"/>
      <c r="C71" s="372"/>
      <c r="D71" s="73"/>
      <c r="E71" s="373"/>
      <c r="F71" s="374"/>
      <c r="G71" s="374"/>
      <c r="H71" s="374"/>
      <c r="I71" s="374"/>
      <c r="J71" s="374"/>
      <c r="K71" s="374"/>
      <c r="L71" s="374"/>
      <c r="M71" s="374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71"/>
      <c r="C72" s="372"/>
      <c r="D72" s="73"/>
      <c r="E72" s="373"/>
      <c r="F72" s="374"/>
      <c r="G72" s="374"/>
      <c r="H72" s="374"/>
      <c r="I72" s="374"/>
      <c r="J72" s="374"/>
      <c r="K72" s="374"/>
      <c r="L72" s="374"/>
      <c r="M72" s="374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71"/>
      <c r="C73" s="372"/>
      <c r="D73" s="73"/>
      <c r="E73" s="373"/>
      <c r="F73" s="374"/>
      <c r="G73" s="374"/>
      <c r="H73" s="374"/>
      <c r="I73" s="374"/>
      <c r="J73" s="374"/>
      <c r="K73" s="374"/>
      <c r="L73" s="374"/>
      <c r="M73" s="374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71"/>
      <c r="C74" s="372"/>
      <c r="D74" s="73"/>
      <c r="E74" s="373"/>
      <c r="F74" s="374"/>
      <c r="G74" s="374"/>
      <c r="H74" s="374"/>
      <c r="I74" s="374"/>
      <c r="J74" s="374"/>
      <c r="K74" s="374"/>
      <c r="L74" s="374"/>
      <c r="M74" s="374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71"/>
      <c r="C75" s="372"/>
      <c r="D75" s="73"/>
      <c r="E75" s="373"/>
      <c r="F75" s="374"/>
      <c r="G75" s="374"/>
      <c r="H75" s="374"/>
      <c r="I75" s="374"/>
      <c r="J75" s="374"/>
      <c r="K75" s="374"/>
      <c r="L75" s="374"/>
      <c r="M75" s="374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71"/>
      <c r="C76" s="372"/>
      <c r="D76" s="73"/>
      <c r="E76" s="373"/>
      <c r="F76" s="374"/>
      <c r="G76" s="374"/>
      <c r="H76" s="374"/>
      <c r="I76" s="374"/>
      <c r="J76" s="374"/>
      <c r="K76" s="374"/>
      <c r="L76" s="374"/>
      <c r="M76" s="374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71"/>
      <c r="C77" s="372"/>
      <c r="D77" s="73"/>
      <c r="E77" s="373"/>
      <c r="F77" s="374"/>
      <c r="G77" s="374"/>
      <c r="H77" s="374"/>
      <c r="I77" s="374"/>
      <c r="J77" s="374"/>
      <c r="K77" s="374"/>
      <c r="L77" s="374"/>
      <c r="M77" s="374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71"/>
      <c r="C78" s="372"/>
      <c r="D78" s="73"/>
      <c r="E78" s="373"/>
      <c r="F78" s="374"/>
      <c r="G78" s="374"/>
      <c r="H78" s="374"/>
      <c r="I78" s="374"/>
      <c r="J78" s="374"/>
      <c r="K78" s="374"/>
      <c r="L78" s="374"/>
      <c r="M78" s="374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71"/>
      <c r="C79" s="372"/>
      <c r="D79" s="73"/>
      <c r="E79" s="373"/>
      <c r="F79" s="374"/>
      <c r="G79" s="374"/>
      <c r="H79" s="374"/>
      <c r="I79" s="374"/>
      <c r="J79" s="374"/>
      <c r="K79" s="374"/>
      <c r="L79" s="374"/>
      <c r="M79" s="374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71"/>
      <c r="C80" s="372"/>
      <c r="D80" s="73"/>
      <c r="E80" s="373"/>
      <c r="F80" s="374"/>
      <c r="G80" s="374"/>
      <c r="H80" s="374"/>
      <c r="I80" s="374"/>
      <c r="J80" s="374"/>
      <c r="K80" s="374"/>
      <c r="L80" s="374"/>
      <c r="M80" s="374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71"/>
      <c r="C81" s="372"/>
      <c r="D81" s="73"/>
      <c r="E81" s="373"/>
      <c r="F81" s="374"/>
      <c r="G81" s="374"/>
      <c r="H81" s="374"/>
      <c r="I81" s="374"/>
      <c r="J81" s="374"/>
      <c r="K81" s="374"/>
      <c r="L81" s="374"/>
      <c r="M81" s="374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71"/>
      <c r="C82" s="372"/>
      <c r="D82" s="73"/>
      <c r="E82" s="373"/>
      <c r="F82" s="374"/>
      <c r="G82" s="374"/>
      <c r="H82" s="374"/>
      <c r="I82" s="374"/>
      <c r="J82" s="374"/>
      <c r="K82" s="374"/>
      <c r="L82" s="374"/>
      <c r="M82" s="374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71"/>
      <c r="C83" s="372"/>
      <c r="D83" s="73"/>
      <c r="E83" s="373"/>
      <c r="F83" s="374"/>
      <c r="G83" s="374"/>
      <c r="H83" s="374"/>
      <c r="I83" s="374"/>
      <c r="J83" s="374"/>
      <c r="K83" s="374"/>
      <c r="L83" s="374"/>
      <c r="M83" s="374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71"/>
      <c r="C84" s="372"/>
      <c r="D84" s="73"/>
      <c r="E84" s="373"/>
      <c r="F84" s="374"/>
      <c r="G84" s="374"/>
      <c r="H84" s="374"/>
      <c r="I84" s="374"/>
      <c r="J84" s="374"/>
      <c r="K84" s="374"/>
      <c r="L84" s="374"/>
      <c r="M84" s="374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71"/>
      <c r="C85" s="372"/>
      <c r="D85" s="73"/>
      <c r="E85" s="373"/>
      <c r="F85" s="374"/>
      <c r="G85" s="374"/>
      <c r="H85" s="374"/>
      <c r="I85" s="374"/>
      <c r="J85" s="374"/>
      <c r="K85" s="374"/>
      <c r="L85" s="374"/>
      <c r="M85" s="374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71"/>
      <c r="C86" s="372"/>
      <c r="D86" s="73"/>
      <c r="E86" s="373"/>
      <c r="F86" s="374"/>
      <c r="G86" s="374"/>
      <c r="H86" s="374"/>
      <c r="I86" s="374"/>
      <c r="J86" s="374"/>
      <c r="K86" s="374"/>
      <c r="L86" s="374"/>
      <c r="M86" s="374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71"/>
      <c r="C87" s="372"/>
      <c r="D87" s="73"/>
      <c r="E87" s="373"/>
      <c r="F87" s="374"/>
      <c r="G87" s="374"/>
      <c r="H87" s="374"/>
      <c r="I87" s="374"/>
      <c r="J87" s="374"/>
      <c r="K87" s="374"/>
      <c r="L87" s="374"/>
      <c r="M87" s="374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71"/>
      <c r="C88" s="372"/>
      <c r="D88" s="73"/>
      <c r="E88" s="373"/>
      <c r="F88" s="374"/>
      <c r="G88" s="374"/>
      <c r="H88" s="374"/>
      <c r="I88" s="374"/>
      <c r="J88" s="374"/>
      <c r="K88" s="374"/>
      <c r="L88" s="374"/>
      <c r="M88" s="374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71"/>
      <c r="C89" s="372"/>
      <c r="D89" s="73"/>
      <c r="E89" s="373"/>
      <c r="F89" s="374"/>
      <c r="G89" s="374"/>
      <c r="H89" s="374"/>
      <c r="I89" s="374"/>
      <c r="J89" s="374"/>
      <c r="K89" s="374"/>
      <c r="L89" s="374"/>
      <c r="M89" s="374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71"/>
      <c r="C90" s="372"/>
      <c r="D90" s="73"/>
      <c r="E90" s="373"/>
      <c r="F90" s="374"/>
      <c r="G90" s="374"/>
      <c r="H90" s="374"/>
      <c r="I90" s="374"/>
      <c r="J90" s="374"/>
      <c r="K90" s="374"/>
      <c r="L90" s="374"/>
      <c r="M90" s="374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71"/>
      <c r="C91" s="372"/>
      <c r="D91" s="73"/>
      <c r="E91" s="373"/>
      <c r="F91" s="374"/>
      <c r="G91" s="374"/>
      <c r="H91" s="374"/>
      <c r="I91" s="374"/>
      <c r="J91" s="374"/>
      <c r="K91" s="374"/>
      <c r="L91" s="374"/>
      <c r="M91" s="374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71"/>
      <c r="C92" s="372"/>
      <c r="D92" s="73"/>
      <c r="E92" s="373"/>
      <c r="F92" s="374"/>
      <c r="G92" s="374"/>
      <c r="H92" s="374"/>
      <c r="I92" s="374"/>
      <c r="J92" s="374"/>
      <c r="K92" s="374"/>
      <c r="L92" s="374"/>
      <c r="M92" s="374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71"/>
      <c r="C93" s="372"/>
      <c r="D93" s="73"/>
      <c r="E93" s="373"/>
      <c r="F93" s="374"/>
      <c r="G93" s="374"/>
      <c r="H93" s="374"/>
      <c r="I93" s="374"/>
      <c r="J93" s="374"/>
      <c r="K93" s="374"/>
      <c r="L93" s="374"/>
      <c r="M93" s="374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71"/>
      <c r="C94" s="372"/>
      <c r="D94" s="73"/>
      <c r="E94" s="373"/>
      <c r="F94" s="374"/>
      <c r="G94" s="374"/>
      <c r="H94" s="374"/>
      <c r="I94" s="374"/>
      <c r="J94" s="374"/>
      <c r="K94" s="374"/>
      <c r="L94" s="374"/>
      <c r="M94" s="374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71"/>
      <c r="C95" s="372"/>
      <c r="D95" s="73"/>
      <c r="E95" s="373"/>
      <c r="F95" s="374"/>
      <c r="G95" s="374"/>
      <c r="H95" s="374"/>
      <c r="I95" s="374"/>
      <c r="J95" s="374"/>
      <c r="K95" s="374"/>
      <c r="L95" s="374"/>
      <c r="M95" s="374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71"/>
      <c r="C96" s="372"/>
      <c r="D96" s="73"/>
      <c r="E96" s="373"/>
      <c r="F96" s="374"/>
      <c r="G96" s="374"/>
      <c r="H96" s="374"/>
      <c r="I96" s="374"/>
      <c r="J96" s="374"/>
      <c r="K96" s="374"/>
      <c r="L96" s="374"/>
      <c r="M96" s="374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71"/>
      <c r="C97" s="372"/>
      <c r="D97" s="73"/>
      <c r="E97" s="373"/>
      <c r="F97" s="374"/>
      <c r="G97" s="374"/>
      <c r="H97" s="374"/>
      <c r="I97" s="374"/>
      <c r="J97" s="374"/>
      <c r="K97" s="374"/>
      <c r="L97" s="374"/>
      <c r="M97" s="374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71"/>
      <c r="C98" s="372"/>
      <c r="D98" s="73"/>
      <c r="E98" s="373"/>
      <c r="F98" s="374"/>
      <c r="G98" s="374"/>
      <c r="H98" s="374"/>
      <c r="I98" s="374"/>
      <c r="J98" s="374"/>
      <c r="K98" s="374"/>
      <c r="L98" s="374"/>
      <c r="M98" s="374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71"/>
      <c r="C99" s="372"/>
      <c r="D99" s="73"/>
      <c r="E99" s="373"/>
      <c r="F99" s="374"/>
      <c r="G99" s="374"/>
      <c r="H99" s="374"/>
      <c r="I99" s="374"/>
      <c r="J99" s="374"/>
      <c r="K99" s="374"/>
      <c r="L99" s="374"/>
      <c r="M99" s="374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71"/>
      <c r="C100" s="372"/>
      <c r="D100" s="73"/>
      <c r="E100" s="373"/>
      <c r="F100" s="374"/>
      <c r="G100" s="374"/>
      <c r="H100" s="374"/>
      <c r="I100" s="374"/>
      <c r="J100" s="374"/>
      <c r="K100" s="374"/>
      <c r="L100" s="374"/>
      <c r="M100" s="374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71"/>
      <c r="C101" s="372"/>
      <c r="D101" s="73"/>
      <c r="E101" s="373"/>
      <c r="F101" s="374"/>
      <c r="G101" s="374"/>
      <c r="H101" s="374"/>
      <c r="I101" s="374"/>
      <c r="J101" s="374"/>
      <c r="K101" s="374"/>
      <c r="L101" s="374"/>
      <c r="M101" s="374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71"/>
      <c r="C102" s="372"/>
      <c r="D102" s="73"/>
      <c r="E102" s="373"/>
      <c r="F102" s="374"/>
      <c r="G102" s="374"/>
      <c r="H102" s="374"/>
      <c r="I102" s="374"/>
      <c r="J102" s="374"/>
      <c r="K102" s="374"/>
      <c r="L102" s="374"/>
      <c r="M102" s="374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71"/>
      <c r="C103" s="372"/>
      <c r="D103" s="73"/>
      <c r="E103" s="373"/>
      <c r="F103" s="374"/>
      <c r="G103" s="374"/>
      <c r="H103" s="374"/>
      <c r="I103" s="374"/>
      <c r="J103" s="374"/>
      <c r="K103" s="374"/>
      <c r="L103" s="374"/>
      <c r="M103" s="374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71"/>
      <c r="C104" s="372"/>
      <c r="D104" s="73"/>
      <c r="E104" s="373"/>
      <c r="F104" s="374"/>
      <c r="G104" s="374"/>
      <c r="H104" s="374"/>
      <c r="I104" s="374"/>
      <c r="J104" s="374"/>
      <c r="K104" s="374"/>
      <c r="L104" s="374"/>
      <c r="M104" s="374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71"/>
      <c r="C105" s="372"/>
      <c r="D105" s="73"/>
      <c r="E105" s="373"/>
      <c r="F105" s="374"/>
      <c r="G105" s="374"/>
      <c r="H105" s="374"/>
      <c r="I105" s="374"/>
      <c r="J105" s="374"/>
      <c r="K105" s="374"/>
      <c r="L105" s="374"/>
      <c r="M105" s="374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71"/>
      <c r="C106" s="372"/>
      <c r="D106" s="73"/>
      <c r="E106" s="373"/>
      <c r="F106" s="374"/>
      <c r="G106" s="374"/>
      <c r="H106" s="374"/>
      <c r="I106" s="374"/>
      <c r="J106" s="374"/>
      <c r="K106" s="374"/>
      <c r="L106" s="374"/>
      <c r="M106" s="374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71"/>
      <c r="C107" s="372"/>
      <c r="D107" s="73"/>
      <c r="E107" s="373"/>
      <c r="F107" s="374"/>
      <c r="G107" s="374"/>
      <c r="H107" s="374"/>
      <c r="I107" s="374"/>
      <c r="J107" s="374"/>
      <c r="K107" s="374"/>
      <c r="L107" s="374"/>
      <c r="M107" s="374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71"/>
      <c r="C108" s="372"/>
      <c r="D108" s="73"/>
      <c r="E108" s="373"/>
      <c r="F108" s="374"/>
      <c r="G108" s="374"/>
      <c r="H108" s="374"/>
      <c r="I108" s="374"/>
      <c r="J108" s="374"/>
      <c r="K108" s="374"/>
      <c r="L108" s="374"/>
      <c r="M108" s="374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71"/>
      <c r="C109" s="372"/>
      <c r="D109" s="82"/>
      <c r="E109" s="373"/>
      <c r="F109" s="374"/>
      <c r="G109" s="374"/>
      <c r="H109" s="374"/>
      <c r="I109" s="374"/>
      <c r="J109" s="374"/>
      <c r="K109" s="374"/>
      <c r="L109" s="374"/>
      <c r="M109" s="374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25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NOVEMBRO 2015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75">
        <v>2</v>
      </c>
      <c r="P112" s="375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83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84</v>
      </c>
    </row>
    <row r="167" spans="1:25"/>
    <row r="168" spans="1:25" ht="15">
      <c r="B168" s="90"/>
    </row>
    <row r="169" spans="1:25" ht="15">
      <c r="B169" s="90"/>
    </row>
    <row r="170" spans="1:25" ht="14.25">
      <c r="B170" s="388" t="s">
        <v>26</v>
      </c>
      <c r="C170" s="388"/>
      <c r="D170" s="388"/>
      <c r="E170" s="388"/>
      <c r="F170" s="388"/>
      <c r="G170" s="388"/>
      <c r="H170" s="388"/>
      <c r="I170" s="388"/>
      <c r="J170" s="388"/>
      <c r="K170" s="388"/>
      <c r="L170" s="388"/>
      <c r="M170" s="388"/>
      <c r="N170" s="388"/>
      <c r="O170" s="388"/>
      <c r="P170" s="388"/>
    </row>
    <row r="171" spans="1:25" ht="14.25">
      <c r="B171" s="388" t="s">
        <v>23</v>
      </c>
      <c r="C171" s="388"/>
      <c r="D171" s="388"/>
      <c r="E171" s="388"/>
      <c r="F171" s="388"/>
      <c r="G171" s="388"/>
      <c r="H171" s="388"/>
      <c r="I171" s="388"/>
      <c r="J171" s="388"/>
      <c r="K171" s="388"/>
      <c r="L171" s="388"/>
      <c r="M171" s="388"/>
      <c r="N171" s="388"/>
      <c r="O171" s="388"/>
      <c r="P171" s="388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93" t="s">
        <v>8</v>
      </c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5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133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132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104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105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106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107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108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109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17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27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28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11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29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8" t="s">
        <v>1</v>
      </c>
      <c r="C190" s="379"/>
      <c r="D190" s="367" t="s">
        <v>6</v>
      </c>
      <c r="E190" s="382" t="s">
        <v>7</v>
      </c>
      <c r="F190" s="383"/>
      <c r="G190" s="383"/>
      <c r="H190" s="383"/>
      <c r="I190" s="383"/>
      <c r="J190" s="383"/>
      <c r="K190" s="383"/>
      <c r="L190" s="383"/>
      <c r="M190" s="383"/>
      <c r="N190" s="367" t="s">
        <v>3</v>
      </c>
      <c r="O190" s="367" t="s">
        <v>4</v>
      </c>
      <c r="P190" s="367" t="s">
        <v>2</v>
      </c>
    </row>
    <row r="191" spans="2:16">
      <c r="B191" s="380"/>
      <c r="C191" s="381"/>
      <c r="D191" s="368"/>
      <c r="E191" s="384"/>
      <c r="F191" s="385"/>
      <c r="G191" s="385"/>
      <c r="H191" s="385"/>
      <c r="I191" s="385"/>
      <c r="J191" s="385"/>
      <c r="K191" s="385"/>
      <c r="L191" s="385"/>
      <c r="M191" s="385"/>
      <c r="N191" s="368"/>
      <c r="O191" s="368"/>
      <c r="P191" s="368"/>
    </row>
    <row r="192" spans="2:16" ht="23.25" customHeight="1">
      <c r="B192" s="391">
        <v>1</v>
      </c>
      <c r="C192" s="392"/>
      <c r="D192" s="107">
        <v>1</v>
      </c>
      <c r="E192" s="398" t="s">
        <v>80</v>
      </c>
      <c r="F192" s="399"/>
      <c r="G192" s="399"/>
      <c r="H192" s="399"/>
      <c r="I192" s="399"/>
      <c r="J192" s="399"/>
      <c r="K192" s="399"/>
      <c r="L192" s="399"/>
      <c r="M192" s="399"/>
      <c r="N192" s="132">
        <v>4000</v>
      </c>
      <c r="O192" s="98">
        <f>N192*D192</f>
        <v>4000</v>
      </c>
      <c r="P192" s="79"/>
    </row>
    <row r="193" spans="2:16" ht="23.25" customHeight="1">
      <c r="B193" s="391">
        <v>2</v>
      </c>
      <c r="C193" s="392"/>
      <c r="D193" s="108">
        <v>30</v>
      </c>
      <c r="E193" s="396" t="s">
        <v>81</v>
      </c>
      <c r="F193" s="397"/>
      <c r="G193" s="397"/>
      <c r="H193" s="397"/>
      <c r="I193" s="397"/>
      <c r="J193" s="397"/>
      <c r="K193" s="397"/>
      <c r="L193" s="397"/>
      <c r="M193" s="397"/>
      <c r="N193" s="132">
        <v>240</v>
      </c>
      <c r="O193" s="98">
        <f>N193*D193</f>
        <v>7200</v>
      </c>
      <c r="P193" s="79"/>
    </row>
    <row r="194" spans="2:16" ht="23.25" customHeight="1">
      <c r="B194" s="391">
        <v>3</v>
      </c>
      <c r="C194" s="392"/>
      <c r="D194" s="108">
        <v>1</v>
      </c>
      <c r="E194" s="396" t="s">
        <v>30</v>
      </c>
      <c r="F194" s="397"/>
      <c r="G194" s="397"/>
      <c r="H194" s="397"/>
      <c r="I194" s="397"/>
      <c r="J194" s="397"/>
      <c r="K194" s="397"/>
      <c r="L194" s="397"/>
      <c r="M194" s="397"/>
      <c r="N194" s="132">
        <v>600</v>
      </c>
      <c r="O194" s="98">
        <f>N194*D194</f>
        <v>600</v>
      </c>
      <c r="P194" s="79"/>
    </row>
    <row r="195" spans="2:16" ht="23.25" customHeight="1">
      <c r="B195" s="389"/>
      <c r="C195" s="390"/>
      <c r="D195" s="390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5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25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NOVEMBRO 2015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rgsnm2RtTVjSBqduuOXaJZyACfbnLRURjBsfMVwAIXWMBc/ZoKSELzjdeKTaMgGGaMdeL6/tjYr5TRRUemnT7g==" saltValue="2mkMa3Gc5zjTxEPp9nrFxw==" spinCount="100000" sheet="1" objects="1" scenarios="1"/>
  <mergeCells count="211"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</mergeCells>
  <conditionalFormatting sqref="D65:D109 F65:M109 B65:B109 F19:M58 D16:D58 B16:B58">
    <cfRule type="cellIs" dxfId="40" priority="71" stopIfTrue="1" operator="equal">
      <formula>0</formula>
    </cfRule>
  </conditionalFormatting>
  <conditionalFormatting sqref="N59:O59 N110:O110">
    <cfRule type="cellIs" dxfId="39" priority="70" stopIfTrue="1" operator="equal">
      <formula>"INDIQUE A MOEDA"</formula>
    </cfRule>
  </conditionalFormatting>
  <conditionalFormatting sqref="B12 N195:O195">
    <cfRule type="cellIs" dxfId="38" priority="69" stopIfTrue="1" operator="equal">
      <formula>0</formula>
    </cfRule>
  </conditionalFormatting>
  <conditionalFormatting sqref="N65:N109 N16:N58">
    <cfRule type="cellIs" dxfId="37" priority="67" stopIfTrue="1" operator="equal">
      <formula>0</formula>
    </cfRule>
  </conditionalFormatting>
  <conditionalFormatting sqref="D65:D108 D16:D58">
    <cfRule type="cellIs" dxfId="36" priority="61" stopIfTrue="1" operator="equal">
      <formula>0</formula>
    </cfRule>
  </conditionalFormatting>
  <conditionalFormatting sqref="O65:O109">
    <cfRule type="cellIs" dxfId="35" priority="59" stopIfTrue="1" operator="equal">
      <formula>0</formula>
    </cfRule>
  </conditionalFormatting>
  <conditionalFormatting sqref="E65:M109 E16:M58">
    <cfRule type="cellIs" dxfId="34" priority="53" stopIfTrue="1" operator="equal">
      <formula>0</formula>
    </cfRule>
  </conditionalFormatting>
  <conditionalFormatting sqref="F8:M8">
    <cfRule type="cellIs" dxfId="33" priority="14" stopIfTrue="1" operator="equal">
      <formula>""</formula>
    </cfRule>
  </conditionalFormatting>
  <conditionalFormatting sqref="O65:O109 O16:O58 E10:G10">
    <cfRule type="cellIs" dxfId="32" priority="9" stopIfTrue="1" operator="equal">
      <formula>""</formula>
    </cfRule>
  </conditionalFormatting>
  <conditionalFormatting sqref="R8 E10 F8:P8">
    <cfRule type="cellIs" dxfId="31" priority="3" stopIfTrue="1" operator="equal">
      <formula>""</formula>
    </cfRule>
  </conditionalFormatting>
  <conditionalFormatting sqref="D12">
    <cfRule type="cellIs" dxfId="30" priority="1" stopIfTrue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5703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5703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5703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42</v>
      </c>
      <c r="Q5" s="219"/>
    </row>
    <row r="6" spans="1:22" s="44" customFormat="1" ht="19.5" customHeight="1">
      <c r="A6" s="220"/>
      <c r="B6" s="194" t="s">
        <v>129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85</v>
      </c>
      <c r="C8" s="9"/>
      <c r="D8" s="9"/>
      <c r="E8" s="185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18" t="s">
        <v>101</v>
      </c>
      <c r="C10" s="418"/>
      <c r="D10" s="387"/>
      <c r="E10" s="387"/>
      <c r="F10" s="387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71</v>
      </c>
      <c r="C13" s="65" t="s">
        <v>13</v>
      </c>
      <c r="D13" s="64" t="s">
        <v>14</v>
      </c>
      <c r="E13" s="66">
        <v>1</v>
      </c>
      <c r="G13" s="263" t="s">
        <v>75</v>
      </c>
      <c r="H13" s="67"/>
      <c r="I13" s="64" t="s">
        <v>14</v>
      </c>
      <c r="J13" s="253"/>
      <c r="L13" s="263" t="s">
        <v>72</v>
      </c>
      <c r="M13" s="67"/>
      <c r="N13" s="64" t="s">
        <v>14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73</v>
      </c>
      <c r="C15" s="67"/>
      <c r="D15" s="64" t="s">
        <v>14</v>
      </c>
      <c r="E15" s="253"/>
      <c r="F15" s="96"/>
      <c r="G15" s="263" t="s">
        <v>74</v>
      </c>
      <c r="H15" s="67"/>
      <c r="I15" s="64" t="s">
        <v>14</v>
      </c>
      <c r="J15" s="253"/>
      <c r="K15" s="96"/>
      <c r="L15" s="263" t="s">
        <v>98</v>
      </c>
      <c r="M15" s="67"/>
      <c r="N15" s="64" t="s">
        <v>14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20" t="s">
        <v>5</v>
      </c>
      <c r="C17" s="420"/>
      <c r="D17" s="441" t="str">
        <f>IF(SUM(O22:O58,O65:O109)=0,"",SUM(O22:O58,O65:O109))</f>
        <v/>
      </c>
      <c r="E17" s="441"/>
      <c r="F17" s="441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67" t="s">
        <v>1</v>
      </c>
      <c r="C20" s="367" t="s">
        <v>6</v>
      </c>
      <c r="D20" s="382" t="s">
        <v>7</v>
      </c>
      <c r="E20" s="423"/>
      <c r="F20" s="423"/>
      <c r="G20" s="423"/>
      <c r="H20" s="423"/>
      <c r="I20" s="423"/>
      <c r="J20" s="424"/>
      <c r="K20" s="428" t="s">
        <v>21</v>
      </c>
      <c r="L20" s="367" t="s">
        <v>3</v>
      </c>
      <c r="M20" s="430" t="s">
        <v>99</v>
      </c>
      <c r="N20" s="431"/>
      <c r="O20" s="369" t="s">
        <v>100</v>
      </c>
      <c r="P20" s="434" t="s">
        <v>2</v>
      </c>
      <c r="Q20" s="155"/>
    </row>
    <row r="21" spans="1:22" s="15" customFormat="1" ht="23.25" customHeight="1">
      <c r="A21" s="221"/>
      <c r="B21" s="421"/>
      <c r="C21" s="422"/>
      <c r="D21" s="425"/>
      <c r="E21" s="426"/>
      <c r="F21" s="426"/>
      <c r="G21" s="426"/>
      <c r="H21" s="426"/>
      <c r="I21" s="426"/>
      <c r="J21" s="427"/>
      <c r="K21" s="429"/>
      <c r="L21" s="421"/>
      <c r="M21" s="432"/>
      <c r="N21" s="433"/>
      <c r="O21" s="419"/>
      <c r="P21" s="435"/>
      <c r="Q21" s="155"/>
      <c r="S21" s="278"/>
      <c r="T21" s="279"/>
    </row>
    <row r="22" spans="1:22" s="45" customFormat="1" ht="24" customHeight="1">
      <c r="A22" s="111"/>
      <c r="B22" s="271"/>
      <c r="C22" s="73"/>
      <c r="D22" s="402"/>
      <c r="E22" s="403"/>
      <c r="F22" s="403"/>
      <c r="G22" s="403"/>
      <c r="H22" s="403"/>
      <c r="I22" s="403"/>
      <c r="J22" s="404"/>
      <c r="K22" s="53"/>
      <c r="L22" s="99"/>
      <c r="M22" s="405" t="str">
        <f>IF(C22*L22=0,"",C22*L22)</f>
        <v/>
      </c>
      <c r="N22" s="406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2"/>
      <c r="E23" s="403"/>
      <c r="F23" s="403"/>
      <c r="G23" s="403"/>
      <c r="H23" s="403"/>
      <c r="I23" s="403"/>
      <c r="J23" s="404"/>
      <c r="K23" s="53"/>
      <c r="L23" s="99"/>
      <c r="M23" s="405" t="str">
        <f t="shared" ref="M23:M58" si="2">IF(C23*L23=0,"",C23*L23)</f>
        <v/>
      </c>
      <c r="N23" s="406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2"/>
      <c r="E24" s="403"/>
      <c r="F24" s="403"/>
      <c r="G24" s="403"/>
      <c r="H24" s="403"/>
      <c r="I24" s="403"/>
      <c r="J24" s="404"/>
      <c r="K24" s="53"/>
      <c r="L24" s="99"/>
      <c r="M24" s="405" t="str">
        <f t="shared" si="2"/>
        <v/>
      </c>
      <c r="N24" s="406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2"/>
      <c r="E25" s="403"/>
      <c r="F25" s="403"/>
      <c r="G25" s="403"/>
      <c r="H25" s="403"/>
      <c r="I25" s="403"/>
      <c r="J25" s="404"/>
      <c r="K25" s="53"/>
      <c r="L25" s="99"/>
      <c r="M25" s="405" t="str">
        <f t="shared" si="2"/>
        <v/>
      </c>
      <c r="N25" s="406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2"/>
      <c r="E26" s="403"/>
      <c r="F26" s="403"/>
      <c r="G26" s="403"/>
      <c r="H26" s="403"/>
      <c r="I26" s="403"/>
      <c r="J26" s="404"/>
      <c r="K26" s="53"/>
      <c r="L26" s="99"/>
      <c r="M26" s="405" t="str">
        <f t="shared" si="2"/>
        <v/>
      </c>
      <c r="N26" s="406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2"/>
      <c r="E27" s="403"/>
      <c r="F27" s="403"/>
      <c r="G27" s="403"/>
      <c r="H27" s="403"/>
      <c r="I27" s="403"/>
      <c r="J27" s="404"/>
      <c r="K27" s="53"/>
      <c r="L27" s="99"/>
      <c r="M27" s="405" t="str">
        <f t="shared" si="2"/>
        <v/>
      </c>
      <c r="N27" s="406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2"/>
      <c r="E28" s="403"/>
      <c r="F28" s="403"/>
      <c r="G28" s="403"/>
      <c r="H28" s="403"/>
      <c r="I28" s="403"/>
      <c r="J28" s="404"/>
      <c r="K28" s="53"/>
      <c r="L28" s="99"/>
      <c r="M28" s="405" t="str">
        <f t="shared" si="2"/>
        <v/>
      </c>
      <c r="N28" s="406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2"/>
      <c r="E29" s="403"/>
      <c r="F29" s="403"/>
      <c r="G29" s="403"/>
      <c r="H29" s="403"/>
      <c r="I29" s="403"/>
      <c r="J29" s="404"/>
      <c r="K29" s="53"/>
      <c r="L29" s="99"/>
      <c r="M29" s="405" t="str">
        <f t="shared" si="2"/>
        <v/>
      </c>
      <c r="N29" s="406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2"/>
      <c r="E30" s="403"/>
      <c r="F30" s="403"/>
      <c r="G30" s="403"/>
      <c r="H30" s="403"/>
      <c r="I30" s="403"/>
      <c r="J30" s="404"/>
      <c r="K30" s="53"/>
      <c r="L30" s="99"/>
      <c r="M30" s="405" t="str">
        <f t="shared" si="2"/>
        <v/>
      </c>
      <c r="N30" s="406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2"/>
      <c r="E31" s="403"/>
      <c r="F31" s="403"/>
      <c r="G31" s="403"/>
      <c r="H31" s="403"/>
      <c r="I31" s="403"/>
      <c r="J31" s="404"/>
      <c r="K31" s="53"/>
      <c r="L31" s="99"/>
      <c r="M31" s="405" t="str">
        <f t="shared" si="2"/>
        <v/>
      </c>
      <c r="N31" s="406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2"/>
      <c r="E32" s="403"/>
      <c r="F32" s="403"/>
      <c r="G32" s="403"/>
      <c r="H32" s="403"/>
      <c r="I32" s="403"/>
      <c r="J32" s="404"/>
      <c r="K32" s="53"/>
      <c r="L32" s="99"/>
      <c r="M32" s="405" t="str">
        <f t="shared" si="2"/>
        <v/>
      </c>
      <c r="N32" s="406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2"/>
      <c r="E33" s="403"/>
      <c r="F33" s="403"/>
      <c r="G33" s="403"/>
      <c r="H33" s="403"/>
      <c r="I33" s="403"/>
      <c r="J33" s="404"/>
      <c r="K33" s="53"/>
      <c r="L33" s="99"/>
      <c r="M33" s="405" t="str">
        <f t="shared" si="2"/>
        <v/>
      </c>
      <c r="N33" s="406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2"/>
      <c r="E34" s="403"/>
      <c r="F34" s="403"/>
      <c r="G34" s="403"/>
      <c r="H34" s="403"/>
      <c r="I34" s="403"/>
      <c r="J34" s="404"/>
      <c r="K34" s="53"/>
      <c r="L34" s="99"/>
      <c r="M34" s="405" t="str">
        <f t="shared" si="2"/>
        <v/>
      </c>
      <c r="N34" s="406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2"/>
      <c r="E35" s="403"/>
      <c r="F35" s="403"/>
      <c r="G35" s="403"/>
      <c r="H35" s="403"/>
      <c r="I35" s="403"/>
      <c r="J35" s="404"/>
      <c r="K35" s="53"/>
      <c r="L35" s="99"/>
      <c r="M35" s="405" t="str">
        <f t="shared" si="2"/>
        <v/>
      </c>
      <c r="N35" s="406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2"/>
      <c r="E36" s="403"/>
      <c r="F36" s="403"/>
      <c r="G36" s="403"/>
      <c r="H36" s="403"/>
      <c r="I36" s="403"/>
      <c r="J36" s="404"/>
      <c r="K36" s="53"/>
      <c r="L36" s="99"/>
      <c r="M36" s="405" t="str">
        <f t="shared" si="2"/>
        <v/>
      </c>
      <c r="N36" s="406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2"/>
      <c r="E37" s="403"/>
      <c r="F37" s="403"/>
      <c r="G37" s="403"/>
      <c r="H37" s="403"/>
      <c r="I37" s="403"/>
      <c r="J37" s="404"/>
      <c r="K37" s="53"/>
      <c r="L37" s="99"/>
      <c r="M37" s="405" t="str">
        <f t="shared" si="2"/>
        <v/>
      </c>
      <c r="N37" s="406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2"/>
      <c r="E38" s="403"/>
      <c r="F38" s="403"/>
      <c r="G38" s="403"/>
      <c r="H38" s="403"/>
      <c r="I38" s="403"/>
      <c r="J38" s="404"/>
      <c r="K38" s="53"/>
      <c r="L38" s="99"/>
      <c r="M38" s="405" t="str">
        <f t="shared" si="2"/>
        <v/>
      </c>
      <c r="N38" s="406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2"/>
      <c r="E39" s="403"/>
      <c r="F39" s="403"/>
      <c r="G39" s="403"/>
      <c r="H39" s="403"/>
      <c r="I39" s="403"/>
      <c r="J39" s="404"/>
      <c r="K39" s="53"/>
      <c r="L39" s="99"/>
      <c r="M39" s="405" t="str">
        <f t="shared" si="2"/>
        <v/>
      </c>
      <c r="N39" s="406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2"/>
      <c r="E40" s="403"/>
      <c r="F40" s="403"/>
      <c r="G40" s="403"/>
      <c r="H40" s="403"/>
      <c r="I40" s="403"/>
      <c r="J40" s="404"/>
      <c r="K40" s="53"/>
      <c r="L40" s="99"/>
      <c r="M40" s="405" t="str">
        <f t="shared" si="2"/>
        <v/>
      </c>
      <c r="N40" s="406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2"/>
      <c r="E41" s="403"/>
      <c r="F41" s="403"/>
      <c r="G41" s="403"/>
      <c r="H41" s="403"/>
      <c r="I41" s="403"/>
      <c r="J41" s="404"/>
      <c r="K41" s="53"/>
      <c r="L41" s="99"/>
      <c r="M41" s="405" t="str">
        <f t="shared" si="2"/>
        <v/>
      </c>
      <c r="N41" s="406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2"/>
      <c r="E42" s="403"/>
      <c r="F42" s="403"/>
      <c r="G42" s="403"/>
      <c r="H42" s="403"/>
      <c r="I42" s="403"/>
      <c r="J42" s="404"/>
      <c r="K42" s="53"/>
      <c r="L42" s="99"/>
      <c r="M42" s="405" t="str">
        <f t="shared" si="2"/>
        <v/>
      </c>
      <c r="N42" s="406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2"/>
      <c r="E43" s="403"/>
      <c r="F43" s="403"/>
      <c r="G43" s="403"/>
      <c r="H43" s="403"/>
      <c r="I43" s="403"/>
      <c r="J43" s="404"/>
      <c r="K43" s="53"/>
      <c r="L43" s="99"/>
      <c r="M43" s="405" t="str">
        <f t="shared" si="2"/>
        <v/>
      </c>
      <c r="N43" s="406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2"/>
      <c r="E44" s="403"/>
      <c r="F44" s="403"/>
      <c r="G44" s="403"/>
      <c r="H44" s="403"/>
      <c r="I44" s="403"/>
      <c r="J44" s="404"/>
      <c r="K44" s="53"/>
      <c r="L44" s="99"/>
      <c r="M44" s="405" t="str">
        <f t="shared" si="2"/>
        <v/>
      </c>
      <c r="N44" s="406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2"/>
      <c r="E45" s="403"/>
      <c r="F45" s="403"/>
      <c r="G45" s="403"/>
      <c r="H45" s="403"/>
      <c r="I45" s="403"/>
      <c r="J45" s="404"/>
      <c r="K45" s="53"/>
      <c r="L45" s="99"/>
      <c r="M45" s="405" t="str">
        <f t="shared" si="2"/>
        <v/>
      </c>
      <c r="N45" s="406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2"/>
      <c r="E46" s="403"/>
      <c r="F46" s="403"/>
      <c r="G46" s="403"/>
      <c r="H46" s="403"/>
      <c r="I46" s="403"/>
      <c r="J46" s="404"/>
      <c r="K46" s="53"/>
      <c r="L46" s="99"/>
      <c r="M46" s="405" t="str">
        <f t="shared" si="2"/>
        <v/>
      </c>
      <c r="N46" s="406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2"/>
      <c r="E47" s="403"/>
      <c r="F47" s="403"/>
      <c r="G47" s="403"/>
      <c r="H47" s="403"/>
      <c r="I47" s="403"/>
      <c r="J47" s="404"/>
      <c r="K47" s="53"/>
      <c r="L47" s="99"/>
      <c r="M47" s="405" t="str">
        <f t="shared" si="2"/>
        <v/>
      </c>
      <c r="N47" s="406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2"/>
      <c r="E48" s="403"/>
      <c r="F48" s="403"/>
      <c r="G48" s="403"/>
      <c r="H48" s="403"/>
      <c r="I48" s="403"/>
      <c r="J48" s="404"/>
      <c r="K48" s="53"/>
      <c r="L48" s="99"/>
      <c r="M48" s="405" t="str">
        <f t="shared" si="2"/>
        <v/>
      </c>
      <c r="N48" s="406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2"/>
      <c r="E49" s="403"/>
      <c r="F49" s="403"/>
      <c r="G49" s="403"/>
      <c r="H49" s="403"/>
      <c r="I49" s="403"/>
      <c r="J49" s="404"/>
      <c r="K49" s="53"/>
      <c r="L49" s="99"/>
      <c r="M49" s="405" t="str">
        <f t="shared" si="2"/>
        <v/>
      </c>
      <c r="N49" s="406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2"/>
      <c r="E50" s="403"/>
      <c r="F50" s="403"/>
      <c r="G50" s="403"/>
      <c r="H50" s="403"/>
      <c r="I50" s="403"/>
      <c r="J50" s="404"/>
      <c r="K50" s="53"/>
      <c r="L50" s="99"/>
      <c r="M50" s="405" t="str">
        <f t="shared" si="2"/>
        <v/>
      </c>
      <c r="N50" s="406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2"/>
      <c r="E51" s="403"/>
      <c r="F51" s="403"/>
      <c r="G51" s="403"/>
      <c r="H51" s="403"/>
      <c r="I51" s="403"/>
      <c r="J51" s="404"/>
      <c r="K51" s="53"/>
      <c r="L51" s="99"/>
      <c r="M51" s="405" t="str">
        <f t="shared" si="2"/>
        <v/>
      </c>
      <c r="N51" s="406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2"/>
      <c r="E52" s="403"/>
      <c r="F52" s="403"/>
      <c r="G52" s="403"/>
      <c r="H52" s="403"/>
      <c r="I52" s="403"/>
      <c r="J52" s="404"/>
      <c r="K52" s="53"/>
      <c r="L52" s="99"/>
      <c r="M52" s="405" t="str">
        <f t="shared" si="2"/>
        <v/>
      </c>
      <c r="N52" s="406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2"/>
      <c r="E53" s="403"/>
      <c r="F53" s="403"/>
      <c r="G53" s="403"/>
      <c r="H53" s="403"/>
      <c r="I53" s="403"/>
      <c r="J53" s="404"/>
      <c r="K53" s="53"/>
      <c r="L53" s="99"/>
      <c r="M53" s="405" t="str">
        <f t="shared" si="2"/>
        <v/>
      </c>
      <c r="N53" s="406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2"/>
      <c r="E54" s="403"/>
      <c r="F54" s="403"/>
      <c r="G54" s="403"/>
      <c r="H54" s="403"/>
      <c r="I54" s="403"/>
      <c r="J54" s="404"/>
      <c r="K54" s="53"/>
      <c r="L54" s="99"/>
      <c r="M54" s="405" t="str">
        <f t="shared" si="2"/>
        <v/>
      </c>
      <c r="N54" s="406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2"/>
      <c r="E55" s="403"/>
      <c r="F55" s="403"/>
      <c r="G55" s="403"/>
      <c r="H55" s="403"/>
      <c r="I55" s="403"/>
      <c r="J55" s="404"/>
      <c r="K55" s="53"/>
      <c r="L55" s="99"/>
      <c r="M55" s="405" t="str">
        <f t="shared" si="2"/>
        <v/>
      </c>
      <c r="N55" s="406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2"/>
      <c r="E56" s="403"/>
      <c r="F56" s="403"/>
      <c r="G56" s="403"/>
      <c r="H56" s="403"/>
      <c r="I56" s="403"/>
      <c r="J56" s="404"/>
      <c r="K56" s="53"/>
      <c r="L56" s="99"/>
      <c r="M56" s="405" t="str">
        <f t="shared" si="2"/>
        <v/>
      </c>
      <c r="N56" s="406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2"/>
      <c r="E57" s="403"/>
      <c r="F57" s="403"/>
      <c r="G57" s="403"/>
      <c r="H57" s="403"/>
      <c r="I57" s="403"/>
      <c r="J57" s="404"/>
      <c r="K57" s="53"/>
      <c r="L57" s="99"/>
      <c r="M57" s="405" t="str">
        <f t="shared" si="2"/>
        <v/>
      </c>
      <c r="N57" s="406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2"/>
      <c r="E58" s="403"/>
      <c r="F58" s="403"/>
      <c r="G58" s="403"/>
      <c r="H58" s="403"/>
      <c r="I58" s="403"/>
      <c r="J58" s="404"/>
      <c r="K58" s="53"/>
      <c r="L58" s="99"/>
      <c r="M58" s="405" t="str">
        <f t="shared" si="2"/>
        <v/>
      </c>
      <c r="N58" s="406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32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NOVEMBRO 2015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67" t="s">
        <v>1</v>
      </c>
      <c r="C63" s="367" t="s">
        <v>6</v>
      </c>
      <c r="D63" s="382" t="s">
        <v>7</v>
      </c>
      <c r="E63" s="423"/>
      <c r="F63" s="423"/>
      <c r="G63" s="423"/>
      <c r="H63" s="423"/>
      <c r="I63" s="423"/>
      <c r="J63" s="424"/>
      <c r="K63" s="428" t="s">
        <v>21</v>
      </c>
      <c r="L63" s="367" t="s">
        <v>3</v>
      </c>
      <c r="M63" s="430" t="s">
        <v>99</v>
      </c>
      <c r="N63" s="431"/>
      <c r="O63" s="369" t="s">
        <v>100</v>
      </c>
      <c r="P63" s="434" t="s">
        <v>2</v>
      </c>
      <c r="Q63" s="155"/>
      <c r="S63" s="96"/>
      <c r="T63" s="96"/>
      <c r="U63" s="96"/>
    </row>
    <row r="64" spans="1:21" s="15" customFormat="1" ht="23.25" customHeight="1">
      <c r="A64" s="221"/>
      <c r="B64" s="421"/>
      <c r="C64" s="422"/>
      <c r="D64" s="425"/>
      <c r="E64" s="426"/>
      <c r="F64" s="426"/>
      <c r="G64" s="426"/>
      <c r="H64" s="426"/>
      <c r="I64" s="426"/>
      <c r="J64" s="427"/>
      <c r="K64" s="429"/>
      <c r="L64" s="421"/>
      <c r="M64" s="432"/>
      <c r="N64" s="433"/>
      <c r="O64" s="419"/>
      <c r="P64" s="435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2"/>
      <c r="E65" s="403"/>
      <c r="F65" s="403"/>
      <c r="G65" s="403"/>
      <c r="H65" s="403"/>
      <c r="I65" s="403"/>
      <c r="J65" s="404"/>
      <c r="K65" s="53"/>
      <c r="L65" s="99"/>
      <c r="M65" s="405" t="str">
        <f t="shared" ref="M65:M109" si="4">IF(C65*L65=0,"",C65*L65)</f>
        <v/>
      </c>
      <c r="N65" s="406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2"/>
      <c r="E66" s="403"/>
      <c r="F66" s="403"/>
      <c r="G66" s="403"/>
      <c r="H66" s="403"/>
      <c r="I66" s="403"/>
      <c r="J66" s="404"/>
      <c r="K66" s="53"/>
      <c r="L66" s="99"/>
      <c r="M66" s="405" t="str">
        <f t="shared" si="4"/>
        <v/>
      </c>
      <c r="N66" s="406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2"/>
      <c r="E67" s="403"/>
      <c r="F67" s="403"/>
      <c r="G67" s="403"/>
      <c r="H67" s="403"/>
      <c r="I67" s="403"/>
      <c r="J67" s="404"/>
      <c r="K67" s="53"/>
      <c r="L67" s="99"/>
      <c r="M67" s="405" t="str">
        <f t="shared" si="4"/>
        <v/>
      </c>
      <c r="N67" s="406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2"/>
      <c r="E68" s="403"/>
      <c r="F68" s="403"/>
      <c r="G68" s="403"/>
      <c r="H68" s="403"/>
      <c r="I68" s="403"/>
      <c r="J68" s="404"/>
      <c r="K68" s="53"/>
      <c r="L68" s="99"/>
      <c r="M68" s="405" t="str">
        <f t="shared" si="4"/>
        <v/>
      </c>
      <c r="N68" s="406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2"/>
      <c r="E69" s="403"/>
      <c r="F69" s="403"/>
      <c r="G69" s="403"/>
      <c r="H69" s="403"/>
      <c r="I69" s="403"/>
      <c r="J69" s="404"/>
      <c r="K69" s="53"/>
      <c r="L69" s="99"/>
      <c r="M69" s="405" t="str">
        <f t="shared" si="4"/>
        <v/>
      </c>
      <c r="N69" s="406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2"/>
      <c r="E70" s="403"/>
      <c r="F70" s="403"/>
      <c r="G70" s="403"/>
      <c r="H70" s="403"/>
      <c r="I70" s="403"/>
      <c r="J70" s="404"/>
      <c r="K70" s="53"/>
      <c r="L70" s="99"/>
      <c r="M70" s="405" t="str">
        <f t="shared" si="4"/>
        <v/>
      </c>
      <c r="N70" s="406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2"/>
      <c r="E71" s="403"/>
      <c r="F71" s="403"/>
      <c r="G71" s="403"/>
      <c r="H71" s="403"/>
      <c r="I71" s="403"/>
      <c r="J71" s="404"/>
      <c r="K71" s="53"/>
      <c r="L71" s="99"/>
      <c r="M71" s="405" t="str">
        <f t="shared" si="4"/>
        <v/>
      </c>
      <c r="N71" s="406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2"/>
      <c r="E72" s="403"/>
      <c r="F72" s="403"/>
      <c r="G72" s="403"/>
      <c r="H72" s="403"/>
      <c r="I72" s="403"/>
      <c r="J72" s="404"/>
      <c r="K72" s="53"/>
      <c r="L72" s="99"/>
      <c r="M72" s="405" t="str">
        <f t="shared" si="4"/>
        <v/>
      </c>
      <c r="N72" s="406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2"/>
      <c r="E73" s="403"/>
      <c r="F73" s="403"/>
      <c r="G73" s="403"/>
      <c r="H73" s="403"/>
      <c r="I73" s="403"/>
      <c r="J73" s="404"/>
      <c r="K73" s="53"/>
      <c r="L73" s="99"/>
      <c r="M73" s="405" t="str">
        <f t="shared" si="4"/>
        <v/>
      </c>
      <c r="N73" s="406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2"/>
      <c r="E74" s="403"/>
      <c r="F74" s="403"/>
      <c r="G74" s="403"/>
      <c r="H74" s="403"/>
      <c r="I74" s="403"/>
      <c r="J74" s="404"/>
      <c r="K74" s="53"/>
      <c r="L74" s="99"/>
      <c r="M74" s="405" t="str">
        <f t="shared" si="4"/>
        <v/>
      </c>
      <c r="N74" s="406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2"/>
      <c r="E75" s="403"/>
      <c r="F75" s="403"/>
      <c r="G75" s="403"/>
      <c r="H75" s="403"/>
      <c r="I75" s="403"/>
      <c r="J75" s="404"/>
      <c r="K75" s="53"/>
      <c r="L75" s="99"/>
      <c r="M75" s="405" t="str">
        <f t="shared" si="4"/>
        <v/>
      </c>
      <c r="N75" s="406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2"/>
      <c r="E76" s="403"/>
      <c r="F76" s="403"/>
      <c r="G76" s="403"/>
      <c r="H76" s="403"/>
      <c r="I76" s="403"/>
      <c r="J76" s="404"/>
      <c r="K76" s="53"/>
      <c r="L76" s="99"/>
      <c r="M76" s="405" t="str">
        <f t="shared" si="4"/>
        <v/>
      </c>
      <c r="N76" s="406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2"/>
      <c r="E77" s="403"/>
      <c r="F77" s="403"/>
      <c r="G77" s="403"/>
      <c r="H77" s="403"/>
      <c r="I77" s="403"/>
      <c r="J77" s="404"/>
      <c r="K77" s="53"/>
      <c r="L77" s="99"/>
      <c r="M77" s="405" t="str">
        <f t="shared" si="4"/>
        <v/>
      </c>
      <c r="N77" s="406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2"/>
      <c r="E78" s="403"/>
      <c r="F78" s="403"/>
      <c r="G78" s="403"/>
      <c r="H78" s="403"/>
      <c r="I78" s="403"/>
      <c r="J78" s="404"/>
      <c r="K78" s="53"/>
      <c r="L78" s="99"/>
      <c r="M78" s="405" t="str">
        <f t="shared" si="4"/>
        <v/>
      </c>
      <c r="N78" s="406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2"/>
      <c r="E79" s="403"/>
      <c r="F79" s="403"/>
      <c r="G79" s="403"/>
      <c r="H79" s="403"/>
      <c r="I79" s="403"/>
      <c r="J79" s="404"/>
      <c r="K79" s="53"/>
      <c r="L79" s="99"/>
      <c r="M79" s="405" t="str">
        <f t="shared" si="4"/>
        <v/>
      </c>
      <c r="N79" s="406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2"/>
      <c r="E80" s="403"/>
      <c r="F80" s="403"/>
      <c r="G80" s="403"/>
      <c r="H80" s="403"/>
      <c r="I80" s="403"/>
      <c r="J80" s="404"/>
      <c r="K80" s="53"/>
      <c r="L80" s="99"/>
      <c r="M80" s="405" t="str">
        <f t="shared" si="4"/>
        <v/>
      </c>
      <c r="N80" s="406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2"/>
      <c r="E81" s="403"/>
      <c r="F81" s="403"/>
      <c r="G81" s="403"/>
      <c r="H81" s="403"/>
      <c r="I81" s="403"/>
      <c r="J81" s="404"/>
      <c r="K81" s="53"/>
      <c r="L81" s="99"/>
      <c r="M81" s="405" t="str">
        <f t="shared" si="4"/>
        <v/>
      </c>
      <c r="N81" s="406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2"/>
      <c r="E82" s="403"/>
      <c r="F82" s="403"/>
      <c r="G82" s="403"/>
      <c r="H82" s="403"/>
      <c r="I82" s="403"/>
      <c r="J82" s="404"/>
      <c r="K82" s="53"/>
      <c r="L82" s="99"/>
      <c r="M82" s="405" t="str">
        <f t="shared" si="4"/>
        <v/>
      </c>
      <c r="N82" s="406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2"/>
      <c r="E83" s="403"/>
      <c r="F83" s="403"/>
      <c r="G83" s="403"/>
      <c r="H83" s="403"/>
      <c r="I83" s="403"/>
      <c r="J83" s="404"/>
      <c r="K83" s="53"/>
      <c r="L83" s="99"/>
      <c r="M83" s="405" t="str">
        <f t="shared" si="4"/>
        <v/>
      </c>
      <c r="N83" s="406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2"/>
      <c r="E84" s="403"/>
      <c r="F84" s="403"/>
      <c r="G84" s="403"/>
      <c r="H84" s="403"/>
      <c r="I84" s="403"/>
      <c r="J84" s="404"/>
      <c r="K84" s="53"/>
      <c r="L84" s="99"/>
      <c r="M84" s="405" t="str">
        <f t="shared" si="4"/>
        <v/>
      </c>
      <c r="N84" s="406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2"/>
      <c r="E85" s="403"/>
      <c r="F85" s="403"/>
      <c r="G85" s="403"/>
      <c r="H85" s="403"/>
      <c r="I85" s="403"/>
      <c r="J85" s="404"/>
      <c r="K85" s="53"/>
      <c r="L85" s="99"/>
      <c r="M85" s="405" t="str">
        <f t="shared" si="4"/>
        <v/>
      </c>
      <c r="N85" s="406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2"/>
      <c r="E86" s="403"/>
      <c r="F86" s="403"/>
      <c r="G86" s="403"/>
      <c r="H86" s="403"/>
      <c r="I86" s="403"/>
      <c r="J86" s="404"/>
      <c r="K86" s="53"/>
      <c r="L86" s="99"/>
      <c r="M86" s="405" t="str">
        <f t="shared" si="4"/>
        <v/>
      </c>
      <c r="N86" s="406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2"/>
      <c r="E87" s="403"/>
      <c r="F87" s="403"/>
      <c r="G87" s="403"/>
      <c r="H87" s="403"/>
      <c r="I87" s="403"/>
      <c r="J87" s="404"/>
      <c r="K87" s="53"/>
      <c r="L87" s="99"/>
      <c r="M87" s="405" t="str">
        <f t="shared" si="4"/>
        <v/>
      </c>
      <c r="N87" s="406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2"/>
      <c r="E88" s="403"/>
      <c r="F88" s="403"/>
      <c r="G88" s="403"/>
      <c r="H88" s="403"/>
      <c r="I88" s="403"/>
      <c r="J88" s="404"/>
      <c r="K88" s="53"/>
      <c r="L88" s="99"/>
      <c r="M88" s="405" t="str">
        <f t="shared" si="4"/>
        <v/>
      </c>
      <c r="N88" s="406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2"/>
      <c r="E89" s="403"/>
      <c r="F89" s="403"/>
      <c r="G89" s="403"/>
      <c r="H89" s="403"/>
      <c r="I89" s="403"/>
      <c r="J89" s="404"/>
      <c r="K89" s="53"/>
      <c r="L89" s="99"/>
      <c r="M89" s="405" t="str">
        <f t="shared" si="4"/>
        <v/>
      </c>
      <c r="N89" s="406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2"/>
      <c r="E90" s="403"/>
      <c r="F90" s="403"/>
      <c r="G90" s="403"/>
      <c r="H90" s="403"/>
      <c r="I90" s="403"/>
      <c r="J90" s="404"/>
      <c r="K90" s="53"/>
      <c r="L90" s="99"/>
      <c r="M90" s="405" t="str">
        <f t="shared" si="4"/>
        <v/>
      </c>
      <c r="N90" s="406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2"/>
      <c r="E91" s="403"/>
      <c r="F91" s="403"/>
      <c r="G91" s="403"/>
      <c r="H91" s="403"/>
      <c r="I91" s="403"/>
      <c r="J91" s="404"/>
      <c r="K91" s="53"/>
      <c r="L91" s="99"/>
      <c r="M91" s="405" t="str">
        <f t="shared" si="4"/>
        <v/>
      </c>
      <c r="N91" s="406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2"/>
      <c r="E92" s="403"/>
      <c r="F92" s="403"/>
      <c r="G92" s="403"/>
      <c r="H92" s="403"/>
      <c r="I92" s="403"/>
      <c r="J92" s="404"/>
      <c r="K92" s="53"/>
      <c r="L92" s="99"/>
      <c r="M92" s="405" t="str">
        <f t="shared" si="4"/>
        <v/>
      </c>
      <c r="N92" s="406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2"/>
      <c r="E93" s="403"/>
      <c r="F93" s="403"/>
      <c r="G93" s="403"/>
      <c r="H93" s="403"/>
      <c r="I93" s="403"/>
      <c r="J93" s="404"/>
      <c r="K93" s="53"/>
      <c r="L93" s="99"/>
      <c r="M93" s="405" t="str">
        <f t="shared" si="4"/>
        <v/>
      </c>
      <c r="N93" s="406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2"/>
      <c r="E94" s="403"/>
      <c r="F94" s="403"/>
      <c r="G94" s="403"/>
      <c r="H94" s="403"/>
      <c r="I94" s="403"/>
      <c r="J94" s="404"/>
      <c r="K94" s="53"/>
      <c r="L94" s="99"/>
      <c r="M94" s="405" t="str">
        <f t="shared" si="4"/>
        <v/>
      </c>
      <c r="N94" s="406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2"/>
      <c r="E95" s="403"/>
      <c r="F95" s="403"/>
      <c r="G95" s="403"/>
      <c r="H95" s="403"/>
      <c r="I95" s="403"/>
      <c r="J95" s="404"/>
      <c r="K95" s="53"/>
      <c r="L95" s="99"/>
      <c r="M95" s="405" t="str">
        <f t="shared" si="4"/>
        <v/>
      </c>
      <c r="N95" s="406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2"/>
      <c r="E96" s="403"/>
      <c r="F96" s="403"/>
      <c r="G96" s="403"/>
      <c r="H96" s="403"/>
      <c r="I96" s="403"/>
      <c r="J96" s="404"/>
      <c r="K96" s="53"/>
      <c r="L96" s="99"/>
      <c r="M96" s="405" t="str">
        <f t="shared" si="4"/>
        <v/>
      </c>
      <c r="N96" s="406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2"/>
      <c r="E97" s="403"/>
      <c r="F97" s="403"/>
      <c r="G97" s="403"/>
      <c r="H97" s="403"/>
      <c r="I97" s="403"/>
      <c r="J97" s="404"/>
      <c r="K97" s="53"/>
      <c r="L97" s="99"/>
      <c r="M97" s="405" t="str">
        <f t="shared" si="4"/>
        <v/>
      </c>
      <c r="N97" s="406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2"/>
      <c r="E98" s="403"/>
      <c r="F98" s="403"/>
      <c r="G98" s="403"/>
      <c r="H98" s="403"/>
      <c r="I98" s="403"/>
      <c r="J98" s="404"/>
      <c r="K98" s="53"/>
      <c r="L98" s="99"/>
      <c r="M98" s="405" t="str">
        <f t="shared" si="4"/>
        <v/>
      </c>
      <c r="N98" s="406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2"/>
      <c r="E99" s="403"/>
      <c r="F99" s="403"/>
      <c r="G99" s="403"/>
      <c r="H99" s="403"/>
      <c r="I99" s="403"/>
      <c r="J99" s="404"/>
      <c r="K99" s="53"/>
      <c r="L99" s="99"/>
      <c r="M99" s="405" t="str">
        <f t="shared" si="4"/>
        <v/>
      </c>
      <c r="N99" s="406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2"/>
      <c r="E100" s="403"/>
      <c r="F100" s="403"/>
      <c r="G100" s="403"/>
      <c r="H100" s="403"/>
      <c r="I100" s="403"/>
      <c r="J100" s="404"/>
      <c r="K100" s="53"/>
      <c r="L100" s="99"/>
      <c r="M100" s="405" t="str">
        <f t="shared" si="4"/>
        <v/>
      </c>
      <c r="N100" s="406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2"/>
      <c r="E101" s="403"/>
      <c r="F101" s="403"/>
      <c r="G101" s="403"/>
      <c r="H101" s="403"/>
      <c r="I101" s="403"/>
      <c r="J101" s="404"/>
      <c r="K101" s="53"/>
      <c r="L101" s="99"/>
      <c r="M101" s="405" t="str">
        <f t="shared" si="4"/>
        <v/>
      </c>
      <c r="N101" s="406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2"/>
      <c r="E102" s="403"/>
      <c r="F102" s="403"/>
      <c r="G102" s="403"/>
      <c r="H102" s="403"/>
      <c r="I102" s="403"/>
      <c r="J102" s="404"/>
      <c r="K102" s="53"/>
      <c r="L102" s="99"/>
      <c r="M102" s="405" t="str">
        <f t="shared" si="4"/>
        <v/>
      </c>
      <c r="N102" s="406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2"/>
      <c r="E103" s="403"/>
      <c r="F103" s="403"/>
      <c r="G103" s="403"/>
      <c r="H103" s="403"/>
      <c r="I103" s="403"/>
      <c r="J103" s="404"/>
      <c r="K103" s="53"/>
      <c r="L103" s="99"/>
      <c r="M103" s="405" t="str">
        <f t="shared" si="4"/>
        <v/>
      </c>
      <c r="N103" s="406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2"/>
      <c r="E104" s="403"/>
      <c r="F104" s="403"/>
      <c r="G104" s="403"/>
      <c r="H104" s="403"/>
      <c r="I104" s="403"/>
      <c r="J104" s="404"/>
      <c r="K104" s="53"/>
      <c r="L104" s="99"/>
      <c r="M104" s="405" t="str">
        <f t="shared" si="4"/>
        <v/>
      </c>
      <c r="N104" s="406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2"/>
      <c r="E105" s="403"/>
      <c r="F105" s="403"/>
      <c r="G105" s="403"/>
      <c r="H105" s="403"/>
      <c r="I105" s="403"/>
      <c r="J105" s="404"/>
      <c r="K105" s="53"/>
      <c r="L105" s="99"/>
      <c r="M105" s="405" t="str">
        <f t="shared" si="4"/>
        <v/>
      </c>
      <c r="N105" s="406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2"/>
      <c r="E106" s="403"/>
      <c r="F106" s="403"/>
      <c r="G106" s="403"/>
      <c r="H106" s="403"/>
      <c r="I106" s="403"/>
      <c r="J106" s="404"/>
      <c r="K106" s="53"/>
      <c r="L106" s="99"/>
      <c r="M106" s="405" t="str">
        <f t="shared" si="4"/>
        <v/>
      </c>
      <c r="N106" s="406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2"/>
      <c r="E107" s="403"/>
      <c r="F107" s="403"/>
      <c r="G107" s="403"/>
      <c r="H107" s="403"/>
      <c r="I107" s="403"/>
      <c r="J107" s="404"/>
      <c r="K107" s="53"/>
      <c r="L107" s="99"/>
      <c r="M107" s="405" t="str">
        <f t="shared" si="4"/>
        <v/>
      </c>
      <c r="N107" s="406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2"/>
      <c r="E108" s="403"/>
      <c r="F108" s="403"/>
      <c r="G108" s="403"/>
      <c r="H108" s="403"/>
      <c r="I108" s="403"/>
      <c r="J108" s="404"/>
      <c r="K108" s="53"/>
      <c r="L108" s="99"/>
      <c r="M108" s="405" t="str">
        <f t="shared" si="4"/>
        <v/>
      </c>
      <c r="N108" s="406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2"/>
      <c r="E109" s="403"/>
      <c r="F109" s="403"/>
      <c r="G109" s="403"/>
      <c r="H109" s="403"/>
      <c r="I109" s="403"/>
      <c r="J109" s="404"/>
      <c r="K109" s="53"/>
      <c r="L109" s="99"/>
      <c r="M109" s="405" t="str">
        <f t="shared" si="4"/>
        <v/>
      </c>
      <c r="N109" s="406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32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NOVEMBRO 2015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83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84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88" t="s">
        <v>33</v>
      </c>
      <c r="C160" s="388"/>
      <c r="D160" s="388"/>
      <c r="E160" s="388"/>
      <c r="F160" s="388"/>
      <c r="G160" s="388"/>
      <c r="H160" s="388"/>
      <c r="I160" s="388"/>
      <c r="J160" s="388"/>
      <c r="K160" s="388"/>
      <c r="L160" s="388"/>
      <c r="M160" s="388"/>
      <c r="N160" s="388"/>
      <c r="O160" s="388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88" t="s">
        <v>31</v>
      </c>
      <c r="C161" s="388"/>
      <c r="D161" s="388"/>
      <c r="E161" s="388"/>
      <c r="F161" s="388"/>
      <c r="G161" s="388"/>
      <c r="H161" s="388"/>
      <c r="I161" s="388"/>
      <c r="J161" s="388"/>
      <c r="K161" s="388"/>
      <c r="L161" s="388"/>
      <c r="M161" s="388"/>
      <c r="N161" s="388"/>
      <c r="O161" s="388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40" t="s">
        <v>8</v>
      </c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0"/>
      <c r="N163" s="440"/>
      <c r="O163" s="440"/>
      <c r="P163" s="440"/>
      <c r="Q163" s="226"/>
    </row>
    <row r="164" spans="1:243" s="45" customFormat="1" ht="14.25" customHeight="1">
      <c r="A164" s="266"/>
      <c r="B164" s="40" t="s">
        <v>34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35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110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111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125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124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112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126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113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127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114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17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36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37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38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39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16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71</v>
      </c>
      <c r="C183" s="65" t="s">
        <v>13</v>
      </c>
      <c r="D183" s="64" t="s">
        <v>14</v>
      </c>
      <c r="E183" s="66">
        <v>1</v>
      </c>
      <c r="F183" s="276"/>
      <c r="G183" s="263" t="s">
        <v>75</v>
      </c>
      <c r="H183" s="67" t="s">
        <v>15</v>
      </c>
      <c r="I183" s="64" t="s">
        <v>22</v>
      </c>
      <c r="J183" s="253">
        <v>1.24</v>
      </c>
      <c r="K183" s="276"/>
      <c r="L183" s="263" t="s">
        <v>72</v>
      </c>
      <c r="M183" s="67" t="s">
        <v>18</v>
      </c>
      <c r="N183" s="64" t="s">
        <v>14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67" t="s">
        <v>1</v>
      </c>
      <c r="C185" s="367" t="s">
        <v>6</v>
      </c>
      <c r="D185" s="382" t="s">
        <v>7</v>
      </c>
      <c r="E185" s="423"/>
      <c r="F185" s="423"/>
      <c r="G185" s="423"/>
      <c r="H185" s="423"/>
      <c r="I185" s="423"/>
      <c r="J185" s="424"/>
      <c r="K185" s="428" t="s">
        <v>21</v>
      </c>
      <c r="L185" s="367" t="s">
        <v>3</v>
      </c>
      <c r="M185" s="378" t="s">
        <v>99</v>
      </c>
      <c r="N185" s="437"/>
      <c r="O185" s="436" t="s">
        <v>100</v>
      </c>
      <c r="P185" s="434" t="s">
        <v>2</v>
      </c>
      <c r="Q185" s="241"/>
    </row>
    <row r="186" spans="1:26" s="49" customFormat="1" ht="27.75" customHeight="1">
      <c r="A186" s="221"/>
      <c r="B186" s="421"/>
      <c r="C186" s="422"/>
      <c r="D186" s="425"/>
      <c r="E186" s="426"/>
      <c r="F186" s="426"/>
      <c r="G186" s="426"/>
      <c r="H186" s="426"/>
      <c r="I186" s="426"/>
      <c r="J186" s="427"/>
      <c r="K186" s="429"/>
      <c r="L186" s="421"/>
      <c r="M186" s="438"/>
      <c r="N186" s="439"/>
      <c r="O186" s="436"/>
      <c r="P186" s="435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14" t="s">
        <v>40</v>
      </c>
      <c r="E187" s="415"/>
      <c r="F187" s="415"/>
      <c r="G187" s="415"/>
      <c r="H187" s="415"/>
      <c r="I187" s="415"/>
      <c r="J187" s="416"/>
      <c r="K187" s="259" t="s">
        <v>13</v>
      </c>
      <c r="L187" s="173">
        <v>1200</v>
      </c>
      <c r="M187" s="412">
        <f>C187*L187</f>
        <v>1200</v>
      </c>
      <c r="N187" s="413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10</v>
      </c>
      <c r="C188" s="112">
        <v>1</v>
      </c>
      <c r="D188" s="414" t="s">
        <v>19</v>
      </c>
      <c r="E188" s="415"/>
      <c r="F188" s="415"/>
      <c r="G188" s="415"/>
      <c r="H188" s="415"/>
      <c r="I188" s="415"/>
      <c r="J188" s="416"/>
      <c r="K188" s="259" t="s">
        <v>15</v>
      </c>
      <c r="L188" s="173">
        <v>240</v>
      </c>
      <c r="M188" s="412">
        <f>C188*L188</f>
        <v>240</v>
      </c>
      <c r="N188" s="413"/>
      <c r="O188" s="265">
        <f>M188*J183</f>
        <v>297.60000000000002</v>
      </c>
      <c r="P188" s="160"/>
      <c r="Q188" s="216"/>
      <c r="S188" s="283" t="s">
        <v>18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14" t="s">
        <v>41</v>
      </c>
      <c r="E189" s="415"/>
      <c r="F189" s="415"/>
      <c r="G189" s="415"/>
      <c r="H189" s="415"/>
      <c r="I189" s="415"/>
      <c r="J189" s="416"/>
      <c r="K189" s="259" t="s">
        <v>18</v>
      </c>
      <c r="L189" s="173">
        <v>456</v>
      </c>
      <c r="M189" s="412">
        <f>C189*L189</f>
        <v>456</v>
      </c>
      <c r="N189" s="413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20</v>
      </c>
      <c r="C190" s="112">
        <v>1</v>
      </c>
      <c r="D190" s="414" t="s">
        <v>19</v>
      </c>
      <c r="E190" s="415"/>
      <c r="F190" s="415"/>
      <c r="G190" s="415"/>
      <c r="H190" s="415"/>
      <c r="I190" s="415"/>
      <c r="J190" s="416"/>
      <c r="K190" s="259" t="s">
        <v>18</v>
      </c>
      <c r="L190" s="173">
        <v>45</v>
      </c>
      <c r="M190" s="412">
        <f>C190*L190</f>
        <v>45</v>
      </c>
      <c r="N190" s="413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17"/>
      <c r="J191" s="417"/>
      <c r="K191" s="417"/>
      <c r="L191" s="417"/>
      <c r="M191" s="410" t="s">
        <v>5</v>
      </c>
      <c r="N191" s="411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07" t="s">
        <v>32</v>
      </c>
      <c r="C193" s="408"/>
      <c r="D193" s="408"/>
      <c r="E193" s="408"/>
      <c r="F193" s="408"/>
      <c r="G193" s="408"/>
      <c r="H193" s="408"/>
      <c r="I193" s="408"/>
      <c r="J193" s="408"/>
      <c r="K193" s="408"/>
      <c r="L193" s="408"/>
      <c r="M193" s="408"/>
      <c r="N193" s="408"/>
      <c r="O193" s="408"/>
      <c r="P193" s="409"/>
      <c r="Q193" s="286"/>
      <c r="R193" s="198"/>
      <c r="S193" s="198"/>
    </row>
    <row r="194" spans="1:19" ht="12.75" customHeight="1">
      <c r="B194" s="272" t="str">
        <f>B112</f>
        <v>FAPESP, NOVEMBRO 2015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4/okNMSZ0zxyZ1W+eJWaBVxbLF+ACaV3Rq9JXYzz3oVkro68UEtitm6lLuK6lwQdXrlfyWNT3FEYElVw2slxjA==" saltValue="7If6azNUCaF908OpTyQB4w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conditionalFormatting sqref="L187:M190 L65:L109 L22:L58">
    <cfRule type="cellIs" dxfId="29" priority="57" stopIfTrue="1" operator="equal">
      <formula>0</formula>
    </cfRule>
  </conditionalFormatting>
  <conditionalFormatting sqref="D187:H190">
    <cfRule type="cellIs" dxfId="28" priority="56" stopIfTrue="1" operator="equal">
      <formula>0</formula>
    </cfRule>
  </conditionalFormatting>
  <conditionalFormatting sqref="O191">
    <cfRule type="cellIs" dxfId="27" priority="54" stopIfTrue="1" operator="equal">
      <formula>0</formula>
    </cfRule>
  </conditionalFormatting>
  <conditionalFormatting sqref="C183 J183 H183 M183 E183 O183 M15 J13 H13 O13 M13 C13 E13 C15 E15 J15 H15 O15">
    <cfRule type="cellIs" dxfId="26" priority="53" stopIfTrue="1" operator="equal">
      <formula>0</formula>
    </cfRule>
  </conditionalFormatting>
  <conditionalFormatting sqref="B187:C190 K187:K190 C22:H55 C65:H109 K65:K110 C56:D58 K22:K58">
    <cfRule type="cellIs" dxfId="25" priority="52" stopIfTrue="1" operator="equal">
      <formula>""</formula>
    </cfRule>
  </conditionalFormatting>
  <conditionalFormatting sqref="O65:O109 O22:O58">
    <cfRule type="cellIs" dxfId="24" priority="48" stopIfTrue="1" operator="equal">
      <formula>""</formula>
    </cfRule>
  </conditionalFormatting>
  <conditionalFormatting sqref="D17 M22:N58 M65:N109">
    <cfRule type="cellIs" dxfId="23" priority="43" stopIfTrue="1" operator="equal">
      <formula>""</formula>
    </cfRule>
  </conditionalFormatting>
  <conditionalFormatting sqref="F8:L8">
    <cfRule type="cellIs" dxfId="22" priority="28" stopIfTrue="1" operator="equal">
      <formula>""</formula>
    </cfRule>
  </conditionalFormatting>
  <conditionalFormatting sqref="M22:N58 M65:N109">
    <cfRule type="cellIs" dxfId="21" priority="15" operator="equal">
      <formula>0</formula>
    </cfRule>
  </conditionalFormatting>
  <conditionalFormatting sqref="D10:F10">
    <cfRule type="cellIs" dxfId="20" priority="13" stopIfTrue="1" operator="equal">
      <formula>""</formula>
    </cfRule>
  </conditionalFormatting>
  <conditionalFormatting sqref="D10 F8:P8 R8">
    <cfRule type="cellIs" dxfId="19" priority="7" stopIfTrue="1" operator="equal">
      <formula>""</formula>
    </cfRule>
  </conditionalFormatting>
  <conditionalFormatting sqref="B65:B109">
    <cfRule type="cellIs" dxfId="18" priority="2" operator="equal">
      <formula>""</formula>
    </cfRule>
  </conditionalFormatting>
  <conditionalFormatting sqref="B22:B58">
    <cfRule type="cellIs" dxfId="17" priority="1" operator="equal">
      <formula>""</formula>
    </cfRule>
  </conditionalFormatting>
  <dataValidations xWindow="840" yWindow="462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5703125" style="95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95" customWidth="1"/>
    <col min="14" max="14" width="5.28515625" style="95" customWidth="1"/>
    <col min="15" max="15" width="15.5703125" style="95" customWidth="1"/>
    <col min="16" max="16" width="16.5703125" style="36" customWidth="1"/>
    <col min="17" max="17" width="14.140625" style="19" customWidth="1"/>
    <col min="18" max="18" width="2.28515625" style="213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130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85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0</v>
      </c>
      <c r="C10" s="151"/>
      <c r="D10" s="151"/>
      <c r="E10" s="387"/>
      <c r="F10" s="387"/>
      <c r="G10" s="387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48" t="s">
        <v>79</v>
      </c>
      <c r="C13" s="449"/>
      <c r="D13" s="401" t="str">
        <f>IF(SUM(P16:P58:P65:P108)=0,"",SUM(P16:P58:P65:P108))</f>
        <v/>
      </c>
      <c r="E13" s="401"/>
      <c r="F13" s="401"/>
      <c r="G13" s="401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2" t="s">
        <v>1</v>
      </c>
      <c r="C15" s="442"/>
      <c r="D15" s="178" t="s">
        <v>6</v>
      </c>
      <c r="E15" s="443" t="s">
        <v>7</v>
      </c>
      <c r="F15" s="444"/>
      <c r="G15" s="444"/>
      <c r="H15" s="444"/>
      <c r="I15" s="444"/>
      <c r="J15" s="444"/>
      <c r="K15" s="444"/>
      <c r="L15" s="444"/>
      <c r="M15" s="444"/>
      <c r="N15" s="445"/>
      <c r="O15" s="179" t="s">
        <v>3</v>
      </c>
      <c r="P15" s="254" t="s">
        <v>4</v>
      </c>
      <c r="Q15" s="178" t="s">
        <v>2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6"/>
      <c r="C16" s="446"/>
      <c r="D16" s="125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186"/>
      <c r="P16" s="187" t="str">
        <f t="shared" ref="P16:P2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6"/>
      <c r="C17" s="446"/>
      <c r="D17" s="125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6"/>
      <c r="C18" s="446"/>
      <c r="D18" s="125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6"/>
      <c r="C19" s="446"/>
      <c r="D19" s="125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6"/>
      <c r="C20" s="446"/>
      <c r="D20" s="125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6"/>
      <c r="C21" s="446"/>
      <c r="D21" s="125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6"/>
      <c r="C22" s="446"/>
      <c r="D22" s="125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6"/>
      <c r="C23" s="446"/>
      <c r="D23" s="125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6"/>
      <c r="C24" s="446"/>
      <c r="D24" s="125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6"/>
      <c r="C25" s="446"/>
      <c r="D25" s="125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6"/>
      <c r="C26" s="446"/>
      <c r="D26" s="125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6"/>
      <c r="C27" s="446"/>
      <c r="D27" s="125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6"/>
      <c r="C28" s="446"/>
      <c r="D28" s="125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6"/>
      <c r="C29" s="446"/>
      <c r="D29" s="125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6"/>
      <c r="C30" s="446"/>
      <c r="D30" s="125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6"/>
      <c r="C31" s="446"/>
      <c r="D31" s="125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6"/>
      <c r="C32" s="446"/>
      <c r="D32" s="125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6"/>
      <c r="C33" s="446"/>
      <c r="D33" s="125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6"/>
      <c r="C34" s="446"/>
      <c r="D34" s="125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6"/>
      <c r="C35" s="446"/>
      <c r="D35" s="125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6"/>
      <c r="C36" s="446"/>
      <c r="D36" s="125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6"/>
      <c r="C37" s="446"/>
      <c r="D37" s="125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6"/>
      <c r="C38" s="446"/>
      <c r="D38" s="125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6"/>
      <c r="C39" s="446"/>
      <c r="D39" s="125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6"/>
      <c r="C40" s="446"/>
      <c r="D40" s="125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6"/>
      <c r="C41" s="446"/>
      <c r="D41" s="125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6"/>
      <c r="C42" s="446"/>
      <c r="D42" s="125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6"/>
      <c r="C43" s="446"/>
      <c r="D43" s="125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6"/>
      <c r="C44" s="446"/>
      <c r="D44" s="125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6"/>
      <c r="C45" s="446"/>
      <c r="D45" s="125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6"/>
      <c r="C46" s="446"/>
      <c r="D46" s="125"/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6"/>
      <c r="C47" s="446"/>
      <c r="D47" s="125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6"/>
      <c r="C48" s="446"/>
      <c r="D48" s="125"/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6"/>
      <c r="C49" s="446"/>
      <c r="D49" s="125"/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6"/>
      <c r="C50" s="446"/>
      <c r="D50" s="125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6"/>
      <c r="C51" s="446"/>
      <c r="D51" s="125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6"/>
      <c r="C52" s="446"/>
      <c r="D52" s="125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6"/>
      <c r="C53" s="446"/>
      <c r="D53" s="125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6"/>
      <c r="C54" s="446"/>
      <c r="D54" s="125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6"/>
      <c r="C55" s="446"/>
      <c r="D55" s="125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6"/>
      <c r="C56" s="446"/>
      <c r="D56" s="125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6"/>
      <c r="C57" s="446"/>
      <c r="D57" s="125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6"/>
      <c r="C58" s="446"/>
      <c r="D58" s="125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55" t="s">
        <v>44</v>
      </c>
      <c r="C60" s="455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54" t="str">
        <f>'6-STE'!B61</f>
        <v>FAPESP, NOVEMBRO 2015</v>
      </c>
      <c r="C61" s="454"/>
      <c r="D61" s="454"/>
      <c r="E61" s="454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2" t="s">
        <v>1</v>
      </c>
      <c r="C64" s="453"/>
      <c r="D64" s="178" t="s">
        <v>6</v>
      </c>
      <c r="E64" s="443" t="s">
        <v>7</v>
      </c>
      <c r="F64" s="444"/>
      <c r="G64" s="444"/>
      <c r="H64" s="444"/>
      <c r="I64" s="444"/>
      <c r="J64" s="444"/>
      <c r="K64" s="444"/>
      <c r="L64" s="444"/>
      <c r="M64" s="444"/>
      <c r="N64" s="445"/>
      <c r="O64" s="179" t="s">
        <v>3</v>
      </c>
      <c r="P64" s="254" t="s">
        <v>4</v>
      </c>
      <c r="Q64" s="178" t="s">
        <v>2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6"/>
      <c r="C65" s="446"/>
      <c r="D65" s="125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6"/>
      <c r="C66" s="446"/>
      <c r="D66" s="125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6"/>
      <c r="C67" s="446"/>
      <c r="D67" s="125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6"/>
      <c r="C68" s="446"/>
      <c r="D68" s="125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6"/>
      <c r="C69" s="446"/>
      <c r="D69" s="125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6"/>
      <c r="C70" s="446"/>
      <c r="D70" s="125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6"/>
      <c r="C71" s="446"/>
      <c r="D71" s="125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6"/>
      <c r="C72" s="446"/>
      <c r="D72" s="125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6"/>
      <c r="C73" s="446"/>
      <c r="D73" s="125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6"/>
      <c r="C74" s="446"/>
      <c r="D74" s="125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6"/>
      <c r="C75" s="446"/>
      <c r="D75" s="125"/>
      <c r="E75" s="447"/>
      <c r="F75" s="447"/>
      <c r="G75" s="447"/>
      <c r="H75" s="447"/>
      <c r="I75" s="447"/>
      <c r="J75" s="447"/>
      <c r="K75" s="447"/>
      <c r="L75" s="447"/>
      <c r="M75" s="447"/>
      <c r="N75" s="447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6"/>
      <c r="C76" s="446"/>
      <c r="D76" s="125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6"/>
      <c r="C77" s="446"/>
      <c r="D77" s="125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6"/>
      <c r="C78" s="446"/>
      <c r="D78" s="125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6"/>
      <c r="C79" s="446"/>
      <c r="D79" s="125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6"/>
      <c r="C80" s="446"/>
      <c r="D80" s="125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6"/>
      <c r="C81" s="446"/>
      <c r="D81" s="125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6"/>
      <c r="C82" s="446"/>
      <c r="D82" s="125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6"/>
      <c r="C83" s="446"/>
      <c r="D83" s="125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6"/>
      <c r="C84" s="446"/>
      <c r="D84" s="125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6"/>
      <c r="C85" s="446"/>
      <c r="D85" s="125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6"/>
      <c r="C86" s="446"/>
      <c r="D86" s="125"/>
      <c r="E86" s="447"/>
      <c r="F86" s="447"/>
      <c r="G86" s="447"/>
      <c r="H86" s="447"/>
      <c r="I86" s="447"/>
      <c r="J86" s="447"/>
      <c r="K86" s="447"/>
      <c r="L86" s="447"/>
      <c r="M86" s="447"/>
      <c r="N86" s="447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6"/>
      <c r="C87" s="446"/>
      <c r="D87" s="125"/>
      <c r="E87" s="447"/>
      <c r="F87" s="447"/>
      <c r="G87" s="447"/>
      <c r="H87" s="447"/>
      <c r="I87" s="447"/>
      <c r="J87" s="447"/>
      <c r="K87" s="447"/>
      <c r="L87" s="447"/>
      <c r="M87" s="447"/>
      <c r="N87" s="447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6"/>
      <c r="C88" s="446"/>
      <c r="D88" s="125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6"/>
      <c r="C89" s="446"/>
      <c r="D89" s="125"/>
      <c r="E89" s="447"/>
      <c r="F89" s="447"/>
      <c r="G89" s="447"/>
      <c r="H89" s="447"/>
      <c r="I89" s="447"/>
      <c r="J89" s="447"/>
      <c r="K89" s="447"/>
      <c r="L89" s="447"/>
      <c r="M89" s="447"/>
      <c r="N89" s="447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6"/>
      <c r="C90" s="446"/>
      <c r="D90" s="125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6"/>
      <c r="C91" s="446"/>
      <c r="D91" s="125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6"/>
      <c r="C92" s="446"/>
      <c r="D92" s="125"/>
      <c r="E92" s="447"/>
      <c r="F92" s="447"/>
      <c r="G92" s="447"/>
      <c r="H92" s="447"/>
      <c r="I92" s="447"/>
      <c r="J92" s="447"/>
      <c r="K92" s="447"/>
      <c r="L92" s="447"/>
      <c r="M92" s="447"/>
      <c r="N92" s="447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6"/>
      <c r="C93" s="446"/>
      <c r="D93" s="125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6"/>
      <c r="C94" s="446"/>
      <c r="D94" s="125"/>
      <c r="E94" s="447"/>
      <c r="F94" s="447"/>
      <c r="G94" s="447"/>
      <c r="H94" s="447"/>
      <c r="I94" s="447"/>
      <c r="J94" s="447"/>
      <c r="K94" s="447"/>
      <c r="L94" s="447"/>
      <c r="M94" s="447"/>
      <c r="N94" s="447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6"/>
      <c r="C95" s="446"/>
      <c r="D95" s="125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6"/>
      <c r="C96" s="446"/>
      <c r="D96" s="125"/>
      <c r="E96" s="447"/>
      <c r="F96" s="447"/>
      <c r="G96" s="447"/>
      <c r="H96" s="447"/>
      <c r="I96" s="447"/>
      <c r="J96" s="447"/>
      <c r="K96" s="447"/>
      <c r="L96" s="447"/>
      <c r="M96" s="447"/>
      <c r="N96" s="447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6"/>
      <c r="C97" s="446"/>
      <c r="D97" s="125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6"/>
      <c r="C98" s="446"/>
      <c r="D98" s="125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6"/>
      <c r="C99" s="446"/>
      <c r="D99" s="125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6"/>
      <c r="C100" s="446"/>
      <c r="D100" s="125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6"/>
      <c r="C101" s="446"/>
      <c r="D101" s="125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6"/>
      <c r="C102" s="446"/>
      <c r="D102" s="125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6"/>
      <c r="C103" s="446"/>
      <c r="D103" s="125"/>
      <c r="E103" s="447"/>
      <c r="F103" s="447"/>
      <c r="G103" s="447"/>
      <c r="H103" s="447"/>
      <c r="I103" s="447"/>
      <c r="J103" s="447"/>
      <c r="K103" s="447"/>
      <c r="L103" s="447"/>
      <c r="M103" s="447"/>
      <c r="N103" s="447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6"/>
      <c r="C104" s="446"/>
      <c r="D104" s="125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6"/>
      <c r="C105" s="446"/>
      <c r="D105" s="125"/>
      <c r="E105" s="447"/>
      <c r="F105" s="447"/>
      <c r="G105" s="447"/>
      <c r="H105" s="447"/>
      <c r="I105" s="447"/>
      <c r="J105" s="447"/>
      <c r="K105" s="447"/>
      <c r="L105" s="447"/>
      <c r="M105" s="447"/>
      <c r="N105" s="447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6"/>
      <c r="C106" s="446"/>
      <c r="D106" s="125"/>
      <c r="E106" s="447"/>
      <c r="F106" s="447"/>
      <c r="G106" s="447"/>
      <c r="H106" s="447"/>
      <c r="I106" s="447"/>
      <c r="J106" s="447"/>
      <c r="K106" s="447"/>
      <c r="L106" s="447"/>
      <c r="M106" s="447"/>
      <c r="N106" s="447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6"/>
      <c r="C107" s="446"/>
      <c r="D107" s="125"/>
      <c r="E107" s="447"/>
      <c r="F107" s="447"/>
      <c r="G107" s="447"/>
      <c r="H107" s="447"/>
      <c r="I107" s="447"/>
      <c r="J107" s="447"/>
      <c r="K107" s="447"/>
      <c r="L107" s="447"/>
      <c r="M107" s="447"/>
      <c r="N107" s="447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6"/>
      <c r="C108" s="446"/>
      <c r="D108" s="125"/>
      <c r="E108" s="447"/>
      <c r="F108" s="447"/>
      <c r="G108" s="447"/>
      <c r="H108" s="447"/>
      <c r="I108" s="447"/>
      <c r="J108" s="447"/>
      <c r="K108" s="447"/>
      <c r="L108" s="447"/>
      <c r="M108" s="447"/>
      <c r="N108" s="447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44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0" t="str">
        <f>B61</f>
        <v>FAPESP, NOVEMBRO 2015</v>
      </c>
      <c r="C111" s="450"/>
      <c r="D111" s="450"/>
      <c r="E111" s="450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83</v>
      </c>
    </row>
    <row r="163" spans="1:245" ht="16.5" customHeight="1">
      <c r="B163" s="147" t="s">
        <v>84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88" t="s">
        <v>45</v>
      </c>
      <c r="C167" s="388"/>
      <c r="D167" s="388"/>
      <c r="E167" s="388"/>
      <c r="F167" s="388"/>
      <c r="G167" s="388"/>
      <c r="H167" s="388"/>
      <c r="I167" s="388"/>
      <c r="J167" s="388"/>
      <c r="K167" s="388"/>
      <c r="L167" s="388"/>
      <c r="M167" s="388"/>
      <c r="N167" s="388"/>
      <c r="O167" s="388"/>
      <c r="P167" s="388"/>
      <c r="Q167" s="388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88" t="s">
        <v>43</v>
      </c>
      <c r="C168" s="388"/>
      <c r="D168" s="388"/>
      <c r="E168" s="388"/>
      <c r="F168" s="38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8"/>
      <c r="Q168" s="388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40" t="s">
        <v>8</v>
      </c>
      <c r="C170" s="440"/>
      <c r="D170" s="440"/>
      <c r="E170" s="440"/>
      <c r="F170" s="440"/>
      <c r="G170" s="440"/>
      <c r="H170" s="440"/>
      <c r="I170" s="440"/>
      <c r="J170" s="440"/>
      <c r="K170" s="440"/>
      <c r="L170" s="440"/>
      <c r="M170" s="440"/>
      <c r="N170" s="440"/>
      <c r="O170" s="440"/>
      <c r="P170" s="440"/>
      <c r="Q170" s="440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46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47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115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116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117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118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119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120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12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48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49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50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51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52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2" t="s">
        <v>1</v>
      </c>
      <c r="C188" s="453"/>
      <c r="D188" s="195" t="s">
        <v>6</v>
      </c>
      <c r="E188" s="443" t="s">
        <v>7</v>
      </c>
      <c r="F188" s="444"/>
      <c r="G188" s="444"/>
      <c r="H188" s="444"/>
      <c r="I188" s="444"/>
      <c r="J188" s="444"/>
      <c r="K188" s="444"/>
      <c r="L188" s="444"/>
      <c r="M188" s="444"/>
      <c r="N188" s="445"/>
      <c r="O188" s="196" t="s">
        <v>3</v>
      </c>
      <c r="P188" s="195" t="s">
        <v>4</v>
      </c>
      <c r="Q188" s="195" t="s">
        <v>2</v>
      </c>
      <c r="R188" s="218"/>
    </row>
    <row r="189" spans="1:245" ht="17.25" customHeight="1">
      <c r="A189" s="217"/>
      <c r="B189" s="451">
        <v>1</v>
      </c>
      <c r="C189" s="451"/>
      <c r="D189" s="115">
        <v>1</v>
      </c>
      <c r="E189" s="452" t="s">
        <v>53</v>
      </c>
      <c r="F189" s="452"/>
      <c r="G189" s="452"/>
      <c r="H189" s="452"/>
      <c r="I189" s="452"/>
      <c r="J189" s="452"/>
      <c r="K189" s="452"/>
      <c r="L189" s="452"/>
      <c r="M189" s="452"/>
      <c r="N189" s="452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1">
        <v>2</v>
      </c>
      <c r="C190" s="451"/>
      <c r="D190" s="115">
        <v>2</v>
      </c>
      <c r="E190" s="452" t="s">
        <v>54</v>
      </c>
      <c r="F190" s="452"/>
      <c r="G190" s="452"/>
      <c r="H190" s="452"/>
      <c r="I190" s="452"/>
      <c r="J190" s="452"/>
      <c r="K190" s="452"/>
      <c r="L190" s="452"/>
      <c r="M190" s="452"/>
      <c r="N190" s="452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1">
        <v>3</v>
      </c>
      <c r="C191" s="451"/>
      <c r="D191" s="115">
        <v>1</v>
      </c>
      <c r="E191" s="452" t="s">
        <v>55</v>
      </c>
      <c r="F191" s="452"/>
      <c r="G191" s="452"/>
      <c r="H191" s="452"/>
      <c r="I191" s="452"/>
      <c r="J191" s="452"/>
      <c r="K191" s="452"/>
      <c r="L191" s="452"/>
      <c r="M191" s="452"/>
      <c r="N191" s="452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1">
        <v>4</v>
      </c>
      <c r="C192" s="451"/>
      <c r="D192" s="115">
        <v>1</v>
      </c>
      <c r="E192" s="452" t="s">
        <v>56</v>
      </c>
      <c r="F192" s="452"/>
      <c r="G192" s="452"/>
      <c r="H192" s="452"/>
      <c r="I192" s="452"/>
      <c r="J192" s="452"/>
      <c r="K192" s="452"/>
      <c r="L192" s="452"/>
      <c r="M192" s="452"/>
      <c r="N192" s="452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91"/>
      <c r="C193" s="392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5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44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NOVEMBRO 2015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fnfnMSz73D+9Np+RnvtY7p70fAnGfIQAv5Qfj019RvPlG6aZ4HVbKwvO/5KV8wwIi9uufvTjsPr7ZMNeaeKOKg==" saltValue="ktIZLXRlssXwKBoov10uhQ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conditionalFormatting sqref="P59">
    <cfRule type="cellIs" dxfId="16" priority="51" stopIfTrue="1" operator="equal">
      <formula>"INDIQUE A MOEDA"</formula>
    </cfRule>
  </conditionalFormatting>
  <conditionalFormatting sqref="O65:O108 O16:O58">
    <cfRule type="cellIs" dxfId="15" priority="49" stopIfTrue="1" operator="equal">
      <formula>0</formula>
    </cfRule>
  </conditionalFormatting>
  <conditionalFormatting sqref="P193">
    <cfRule type="cellIs" dxfId="14" priority="48" stopIfTrue="1" operator="equal">
      <formula>0</formula>
    </cfRule>
  </conditionalFormatting>
  <conditionalFormatting sqref="P189:P192">
    <cfRule type="cellIs" dxfId="13" priority="46" stopIfTrue="1" operator="equal">
      <formula>0</formula>
    </cfRule>
  </conditionalFormatting>
  <conditionalFormatting sqref="P65:P108 P16:P58 D13 F13">
    <cfRule type="cellIs" dxfId="12" priority="43" stopIfTrue="1" operator="equal">
      <formula>""</formula>
    </cfRule>
  </conditionalFormatting>
  <conditionalFormatting sqref="D65:D108 D16:D58">
    <cfRule type="cellIs" dxfId="11" priority="42" stopIfTrue="1" operator="equal">
      <formula>0</formula>
    </cfRule>
  </conditionalFormatting>
  <conditionalFormatting sqref="E65:N108 B65:C108 E16:N58 B16:C58">
    <cfRule type="cellIs" dxfId="10" priority="39" stopIfTrue="1" operator="equal">
      <formula>0</formula>
    </cfRule>
  </conditionalFormatting>
  <conditionalFormatting sqref="F8:O8">
    <cfRule type="cellIs" dxfId="9" priority="5" stopIfTrue="1" operator="equal">
      <formula>""</formula>
    </cfRule>
  </conditionalFormatting>
  <conditionalFormatting sqref="E10:G10">
    <cfRule type="cellIs" dxfId="8" priority="4" stopIfTrue="1" operator="equal">
      <formula>""</formula>
    </cfRule>
  </conditionalFormatting>
  <conditionalFormatting sqref="E10 F8:Q8 S8">
    <cfRule type="cellIs" dxfId="7" priority="3" stopIfTrue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56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9" customWidth="1"/>
    <col min="6" max="6" width="7.85546875" style="19" customWidth="1"/>
    <col min="7" max="7" width="4" style="19" customWidth="1"/>
    <col min="8" max="8" width="7.5703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5703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56"/>
      <c r="P2" s="456"/>
      <c r="Q2" s="456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131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8" t="s">
        <v>85</v>
      </c>
      <c r="C8" s="468"/>
      <c r="D8" s="468"/>
      <c r="E8" s="469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58" t="s">
        <v>0</v>
      </c>
      <c r="C10" s="458"/>
      <c r="D10" s="387"/>
      <c r="E10" s="387"/>
      <c r="F10" s="387"/>
      <c r="G10" s="180"/>
      <c r="H10" s="180"/>
      <c r="I10" s="180"/>
      <c r="J10" s="18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180"/>
      <c r="I11" s="180"/>
      <c r="J11" s="18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57" t="s">
        <v>103</v>
      </c>
      <c r="C12" s="457"/>
      <c r="D12" s="401" t="str">
        <f>IF(SUM(O15:O57,O63:O103)=0,"",SUM(O15:O57,O63:O103))</f>
        <v/>
      </c>
      <c r="E12" s="401"/>
      <c r="F12" s="401"/>
      <c r="G12" s="85"/>
      <c r="H12" s="457" t="s">
        <v>91</v>
      </c>
      <c r="I12" s="457"/>
      <c r="J12" s="457"/>
      <c r="K12" s="441" t="str">
        <f>IF(SUM(P15:P57,P63:P103)=0,"",SUM(P15:P57,P63:P103))</f>
        <v/>
      </c>
      <c r="L12" s="441"/>
      <c r="M12" s="441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</v>
      </c>
      <c r="C14" s="178" t="s">
        <v>6</v>
      </c>
      <c r="D14" s="443" t="s">
        <v>7</v>
      </c>
      <c r="E14" s="444"/>
      <c r="F14" s="444"/>
      <c r="G14" s="444"/>
      <c r="H14" s="444"/>
      <c r="I14" s="444"/>
      <c r="J14" s="444"/>
      <c r="K14" s="444"/>
      <c r="L14" s="445"/>
      <c r="M14" s="190" t="s">
        <v>102</v>
      </c>
      <c r="N14" s="179" t="s">
        <v>3</v>
      </c>
      <c r="O14" s="254" t="s">
        <v>90</v>
      </c>
      <c r="P14" s="254" t="s">
        <v>92</v>
      </c>
      <c r="Q14" s="178" t="s">
        <v>2</v>
      </c>
      <c r="R14" s="233"/>
      <c r="T14" s="32"/>
      <c r="U14" s="32"/>
      <c r="V14" s="32"/>
      <c r="W14" s="32"/>
      <c r="X14" s="32"/>
    </row>
    <row r="15" spans="1:243" s="34" customFormat="1" ht="23.65" customHeight="1">
      <c r="A15" s="158"/>
      <c r="B15" s="125"/>
      <c r="C15" s="125"/>
      <c r="D15" s="447"/>
      <c r="E15" s="447"/>
      <c r="F15" s="447"/>
      <c r="G15" s="447"/>
      <c r="H15" s="447"/>
      <c r="I15" s="447"/>
      <c r="J15" s="447"/>
      <c r="K15" s="447"/>
      <c r="L15" s="447"/>
      <c r="M15" s="165"/>
      <c r="N15" s="188"/>
      <c r="O15" s="187" t="str">
        <f t="shared" ref="O15:O57" si="0">IF(M15="DIP",C15*N15,"")</f>
        <v/>
      </c>
      <c r="P15" s="189" t="str">
        <f t="shared" ref="P15:P57" si="1">IF(M15="DIE",C15*N15,"")</f>
        <v/>
      </c>
      <c r="Q15" s="42"/>
      <c r="R15" s="209"/>
      <c r="S15" s="295" t="s">
        <v>93</v>
      </c>
      <c r="T15" s="28"/>
      <c r="U15" s="28"/>
      <c r="V15" s="28"/>
      <c r="W15" s="28"/>
      <c r="X15" s="28"/>
      <c r="IH15" s="35"/>
      <c r="II15" s="36"/>
    </row>
    <row r="16" spans="1:243" s="34" customFormat="1" ht="23.65" customHeight="1">
      <c r="A16" s="158"/>
      <c r="B16" s="125"/>
      <c r="C16" s="125"/>
      <c r="D16" s="447"/>
      <c r="E16" s="447"/>
      <c r="F16" s="447"/>
      <c r="G16" s="447"/>
      <c r="H16" s="447"/>
      <c r="I16" s="447"/>
      <c r="J16" s="447"/>
      <c r="K16" s="447"/>
      <c r="L16" s="447"/>
      <c r="M16" s="271"/>
      <c r="N16" s="188"/>
      <c r="O16" s="187" t="str">
        <f t="shared" si="0"/>
        <v/>
      </c>
      <c r="P16" s="189" t="str">
        <f t="shared" si="1"/>
        <v/>
      </c>
      <c r="Q16" s="42"/>
      <c r="R16" s="209"/>
      <c r="S16" s="296" t="s">
        <v>94</v>
      </c>
      <c r="T16" s="28"/>
      <c r="U16" s="28"/>
      <c r="V16" s="28"/>
      <c r="W16" s="28"/>
      <c r="X16" s="28"/>
      <c r="IH16" s="36"/>
      <c r="II16" s="36"/>
    </row>
    <row r="17" spans="1:243" s="34" customFormat="1" ht="23.65" customHeight="1">
      <c r="A17" s="158"/>
      <c r="B17" s="125"/>
      <c r="C17" s="125"/>
      <c r="D17" s="447"/>
      <c r="E17" s="447"/>
      <c r="F17" s="447"/>
      <c r="G17" s="447"/>
      <c r="H17" s="447"/>
      <c r="I17" s="447"/>
      <c r="J17" s="447"/>
      <c r="K17" s="447"/>
      <c r="L17" s="447"/>
      <c r="M17" s="271"/>
      <c r="N17" s="188"/>
      <c r="O17" s="187" t="str">
        <f t="shared" si="0"/>
        <v/>
      </c>
      <c r="P17" s="189" t="str">
        <f t="shared" si="1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65" customHeight="1">
      <c r="A18" s="158"/>
      <c r="B18" s="125"/>
      <c r="C18" s="125"/>
      <c r="D18" s="447"/>
      <c r="E18" s="447"/>
      <c r="F18" s="447"/>
      <c r="G18" s="447"/>
      <c r="H18" s="447"/>
      <c r="I18" s="447"/>
      <c r="J18" s="447"/>
      <c r="K18" s="447"/>
      <c r="L18" s="447"/>
      <c r="M18" s="271"/>
      <c r="N18" s="188"/>
      <c r="O18" s="187" t="str">
        <f t="shared" si="0"/>
        <v/>
      </c>
      <c r="P18" s="189" t="str">
        <f t="shared" si="1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65" customHeight="1">
      <c r="A19" s="158"/>
      <c r="B19" s="125"/>
      <c r="C19" s="125"/>
      <c r="D19" s="447"/>
      <c r="E19" s="447"/>
      <c r="F19" s="447"/>
      <c r="G19" s="447"/>
      <c r="H19" s="447"/>
      <c r="I19" s="447"/>
      <c r="J19" s="447"/>
      <c r="K19" s="447"/>
      <c r="L19" s="447"/>
      <c r="M19" s="271"/>
      <c r="N19" s="188"/>
      <c r="O19" s="187" t="str">
        <f t="shared" si="0"/>
        <v/>
      </c>
      <c r="P19" s="189" t="str">
        <f t="shared" si="1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65" customHeight="1">
      <c r="A20" s="158"/>
      <c r="B20" s="125"/>
      <c r="C20" s="125"/>
      <c r="D20" s="447"/>
      <c r="E20" s="447"/>
      <c r="F20" s="447"/>
      <c r="G20" s="447"/>
      <c r="H20" s="447"/>
      <c r="I20" s="447"/>
      <c r="J20" s="447"/>
      <c r="K20" s="447"/>
      <c r="L20" s="447"/>
      <c r="M20" s="271"/>
      <c r="N20" s="188"/>
      <c r="O20" s="187" t="str">
        <f t="shared" si="0"/>
        <v/>
      </c>
      <c r="P20" s="189" t="str">
        <f t="shared" si="1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65" customHeight="1">
      <c r="A21" s="158"/>
      <c r="B21" s="125"/>
      <c r="C21" s="125"/>
      <c r="D21" s="447"/>
      <c r="E21" s="447"/>
      <c r="F21" s="447"/>
      <c r="G21" s="447"/>
      <c r="H21" s="447"/>
      <c r="I21" s="447"/>
      <c r="J21" s="447"/>
      <c r="K21" s="447"/>
      <c r="L21" s="447"/>
      <c r="M21" s="271"/>
      <c r="N21" s="188"/>
      <c r="O21" s="187" t="str">
        <f t="shared" si="0"/>
        <v/>
      </c>
      <c r="P21" s="189" t="str">
        <f t="shared" si="1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65" customHeight="1">
      <c r="A22" s="158"/>
      <c r="B22" s="125"/>
      <c r="C22" s="125"/>
      <c r="D22" s="447"/>
      <c r="E22" s="447"/>
      <c r="F22" s="447"/>
      <c r="G22" s="447"/>
      <c r="H22" s="447"/>
      <c r="I22" s="447"/>
      <c r="J22" s="447"/>
      <c r="K22" s="447"/>
      <c r="L22" s="447"/>
      <c r="M22" s="271"/>
      <c r="N22" s="188"/>
      <c r="O22" s="187" t="str">
        <f t="shared" si="0"/>
        <v/>
      </c>
      <c r="P22" s="189" t="str">
        <f t="shared" si="1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65" customHeight="1">
      <c r="A23" s="158"/>
      <c r="B23" s="125"/>
      <c r="C23" s="125"/>
      <c r="D23" s="447"/>
      <c r="E23" s="447"/>
      <c r="F23" s="447"/>
      <c r="G23" s="447"/>
      <c r="H23" s="447"/>
      <c r="I23" s="447"/>
      <c r="J23" s="447"/>
      <c r="K23" s="447"/>
      <c r="L23" s="447"/>
      <c r="M23" s="271"/>
      <c r="N23" s="188"/>
      <c r="O23" s="187" t="str">
        <f t="shared" si="0"/>
        <v/>
      </c>
      <c r="P23" s="189" t="str">
        <f t="shared" si="1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65" customHeight="1">
      <c r="A24" s="158"/>
      <c r="B24" s="125"/>
      <c r="C24" s="125"/>
      <c r="D24" s="447"/>
      <c r="E24" s="447"/>
      <c r="F24" s="447"/>
      <c r="G24" s="447"/>
      <c r="H24" s="447"/>
      <c r="I24" s="447"/>
      <c r="J24" s="447"/>
      <c r="K24" s="447"/>
      <c r="L24" s="447"/>
      <c r="M24" s="271"/>
      <c r="N24" s="188"/>
      <c r="O24" s="187" t="str">
        <f t="shared" si="0"/>
        <v/>
      </c>
      <c r="P24" s="189" t="str">
        <f t="shared" si="1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65" customHeight="1">
      <c r="A25" s="158"/>
      <c r="B25" s="125"/>
      <c r="C25" s="125"/>
      <c r="D25" s="447"/>
      <c r="E25" s="447"/>
      <c r="F25" s="447"/>
      <c r="G25" s="447"/>
      <c r="H25" s="447"/>
      <c r="I25" s="447"/>
      <c r="J25" s="447"/>
      <c r="K25" s="447"/>
      <c r="L25" s="447"/>
      <c r="M25" s="271"/>
      <c r="N25" s="188"/>
      <c r="O25" s="187" t="str">
        <f t="shared" si="0"/>
        <v/>
      </c>
      <c r="P25" s="189" t="str">
        <f t="shared" si="1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65" customHeight="1">
      <c r="A26" s="158"/>
      <c r="B26" s="125"/>
      <c r="C26" s="125"/>
      <c r="D26" s="447"/>
      <c r="E26" s="447"/>
      <c r="F26" s="447"/>
      <c r="G26" s="447"/>
      <c r="H26" s="447"/>
      <c r="I26" s="447"/>
      <c r="J26" s="447"/>
      <c r="K26" s="447"/>
      <c r="L26" s="447"/>
      <c r="M26" s="271"/>
      <c r="N26" s="188"/>
      <c r="O26" s="187" t="str">
        <f t="shared" si="0"/>
        <v/>
      </c>
      <c r="P26" s="189" t="str">
        <f t="shared" si="1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65" customHeight="1">
      <c r="A27" s="158"/>
      <c r="B27" s="125"/>
      <c r="C27" s="125"/>
      <c r="D27" s="447"/>
      <c r="E27" s="447"/>
      <c r="F27" s="447"/>
      <c r="G27" s="447"/>
      <c r="H27" s="447"/>
      <c r="I27" s="447"/>
      <c r="J27" s="447"/>
      <c r="K27" s="447"/>
      <c r="L27" s="447"/>
      <c r="M27" s="271"/>
      <c r="N27" s="188"/>
      <c r="O27" s="187" t="str">
        <f t="shared" si="0"/>
        <v/>
      </c>
      <c r="P27" s="189" t="str">
        <f t="shared" si="1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65" customHeight="1">
      <c r="A28" s="158"/>
      <c r="B28" s="125"/>
      <c r="C28" s="125"/>
      <c r="D28" s="447"/>
      <c r="E28" s="447"/>
      <c r="F28" s="447"/>
      <c r="G28" s="447"/>
      <c r="H28" s="447"/>
      <c r="I28" s="447"/>
      <c r="J28" s="447"/>
      <c r="K28" s="447"/>
      <c r="L28" s="447"/>
      <c r="M28" s="271"/>
      <c r="N28" s="188"/>
      <c r="O28" s="187" t="str">
        <f t="shared" si="0"/>
        <v/>
      </c>
      <c r="P28" s="189" t="str">
        <f t="shared" si="1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65" customHeight="1">
      <c r="A29" s="158"/>
      <c r="B29" s="125"/>
      <c r="C29" s="125"/>
      <c r="D29" s="447"/>
      <c r="E29" s="447"/>
      <c r="F29" s="447"/>
      <c r="G29" s="447"/>
      <c r="H29" s="447"/>
      <c r="I29" s="447"/>
      <c r="J29" s="447"/>
      <c r="K29" s="447"/>
      <c r="L29" s="447"/>
      <c r="M29" s="271"/>
      <c r="N29" s="188"/>
      <c r="O29" s="187" t="str">
        <f t="shared" si="0"/>
        <v/>
      </c>
      <c r="P29" s="189" t="str">
        <f t="shared" si="1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65" customHeight="1">
      <c r="A30" s="158"/>
      <c r="B30" s="125"/>
      <c r="C30" s="125"/>
      <c r="D30" s="447"/>
      <c r="E30" s="447"/>
      <c r="F30" s="447"/>
      <c r="G30" s="447"/>
      <c r="H30" s="447"/>
      <c r="I30" s="447"/>
      <c r="J30" s="447"/>
      <c r="K30" s="447"/>
      <c r="L30" s="447"/>
      <c r="M30" s="271"/>
      <c r="N30" s="188"/>
      <c r="O30" s="187" t="str">
        <f t="shared" si="0"/>
        <v/>
      </c>
      <c r="P30" s="189" t="str">
        <f t="shared" si="1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65" customHeight="1">
      <c r="A31" s="158"/>
      <c r="B31" s="125"/>
      <c r="C31" s="125"/>
      <c r="D31" s="447"/>
      <c r="E31" s="447"/>
      <c r="F31" s="447"/>
      <c r="G31" s="447"/>
      <c r="H31" s="447"/>
      <c r="I31" s="447"/>
      <c r="J31" s="447"/>
      <c r="K31" s="447"/>
      <c r="L31" s="447"/>
      <c r="M31" s="271"/>
      <c r="N31" s="188"/>
      <c r="O31" s="187" t="str">
        <f t="shared" si="0"/>
        <v/>
      </c>
      <c r="P31" s="189" t="str">
        <f t="shared" si="1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65" customHeight="1">
      <c r="A32" s="158"/>
      <c r="B32" s="125"/>
      <c r="C32" s="125"/>
      <c r="D32" s="447"/>
      <c r="E32" s="447"/>
      <c r="F32" s="447"/>
      <c r="G32" s="447"/>
      <c r="H32" s="447"/>
      <c r="I32" s="447"/>
      <c r="J32" s="447"/>
      <c r="K32" s="447"/>
      <c r="L32" s="447"/>
      <c r="M32" s="271"/>
      <c r="N32" s="188"/>
      <c r="O32" s="187" t="str">
        <f t="shared" si="0"/>
        <v/>
      </c>
      <c r="P32" s="189" t="str">
        <f t="shared" si="1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65" customHeight="1">
      <c r="A33" s="158"/>
      <c r="B33" s="125"/>
      <c r="C33" s="125"/>
      <c r="D33" s="447"/>
      <c r="E33" s="447"/>
      <c r="F33" s="447"/>
      <c r="G33" s="447"/>
      <c r="H33" s="447"/>
      <c r="I33" s="447"/>
      <c r="J33" s="447"/>
      <c r="K33" s="447"/>
      <c r="L33" s="447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65" customHeight="1">
      <c r="A34" s="158"/>
      <c r="B34" s="125"/>
      <c r="C34" s="125"/>
      <c r="D34" s="447"/>
      <c r="E34" s="447"/>
      <c r="F34" s="447"/>
      <c r="G34" s="447"/>
      <c r="H34" s="447"/>
      <c r="I34" s="447"/>
      <c r="J34" s="447"/>
      <c r="K34" s="447"/>
      <c r="L34" s="447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65" customHeight="1">
      <c r="A35" s="158"/>
      <c r="B35" s="125"/>
      <c r="C35" s="125"/>
      <c r="D35" s="447"/>
      <c r="E35" s="447"/>
      <c r="F35" s="447"/>
      <c r="G35" s="447"/>
      <c r="H35" s="447"/>
      <c r="I35" s="447"/>
      <c r="J35" s="447"/>
      <c r="K35" s="447"/>
      <c r="L35" s="447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65" customHeight="1">
      <c r="A36" s="158"/>
      <c r="B36" s="125"/>
      <c r="C36" s="125"/>
      <c r="D36" s="447"/>
      <c r="E36" s="447"/>
      <c r="F36" s="447"/>
      <c r="G36" s="447"/>
      <c r="H36" s="447"/>
      <c r="I36" s="447"/>
      <c r="J36" s="447"/>
      <c r="K36" s="447"/>
      <c r="L36" s="447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65" customHeight="1">
      <c r="A37" s="158"/>
      <c r="B37" s="125"/>
      <c r="C37" s="125"/>
      <c r="D37" s="447"/>
      <c r="E37" s="447"/>
      <c r="F37" s="447"/>
      <c r="G37" s="447"/>
      <c r="H37" s="447"/>
      <c r="I37" s="447"/>
      <c r="J37" s="447"/>
      <c r="K37" s="447"/>
      <c r="L37" s="447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65" customHeight="1">
      <c r="A38" s="158"/>
      <c r="B38" s="125"/>
      <c r="C38" s="125"/>
      <c r="D38" s="447"/>
      <c r="E38" s="447"/>
      <c r="F38" s="447"/>
      <c r="G38" s="447"/>
      <c r="H38" s="447"/>
      <c r="I38" s="447"/>
      <c r="J38" s="447"/>
      <c r="K38" s="447"/>
      <c r="L38" s="447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65" customHeight="1">
      <c r="A39" s="158"/>
      <c r="B39" s="125"/>
      <c r="C39" s="125"/>
      <c r="D39" s="447"/>
      <c r="E39" s="447"/>
      <c r="F39" s="447"/>
      <c r="G39" s="447"/>
      <c r="H39" s="447"/>
      <c r="I39" s="447"/>
      <c r="J39" s="447"/>
      <c r="K39" s="447"/>
      <c r="L39" s="447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65" customHeight="1">
      <c r="A40" s="158"/>
      <c r="B40" s="125"/>
      <c r="C40" s="125"/>
      <c r="D40" s="447"/>
      <c r="E40" s="447"/>
      <c r="F40" s="447"/>
      <c r="G40" s="447"/>
      <c r="H40" s="447"/>
      <c r="I40" s="447"/>
      <c r="J40" s="447"/>
      <c r="K40" s="447"/>
      <c r="L40" s="447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65" customHeight="1">
      <c r="A41" s="158"/>
      <c r="B41" s="125"/>
      <c r="C41" s="125"/>
      <c r="D41" s="447"/>
      <c r="E41" s="447"/>
      <c r="F41" s="447"/>
      <c r="G41" s="447"/>
      <c r="H41" s="447"/>
      <c r="I41" s="447"/>
      <c r="J41" s="447"/>
      <c r="K41" s="447"/>
      <c r="L41" s="447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65" customHeight="1">
      <c r="A42" s="158"/>
      <c r="B42" s="125"/>
      <c r="C42" s="125"/>
      <c r="D42" s="447"/>
      <c r="E42" s="447"/>
      <c r="F42" s="447"/>
      <c r="G42" s="447"/>
      <c r="H42" s="447"/>
      <c r="I42" s="447"/>
      <c r="J42" s="447"/>
      <c r="K42" s="447"/>
      <c r="L42" s="447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65" customHeight="1">
      <c r="A43" s="158"/>
      <c r="B43" s="125"/>
      <c r="C43" s="125"/>
      <c r="D43" s="447"/>
      <c r="E43" s="447"/>
      <c r="F43" s="447"/>
      <c r="G43" s="447"/>
      <c r="H43" s="447"/>
      <c r="I43" s="447"/>
      <c r="J43" s="447"/>
      <c r="K43" s="447"/>
      <c r="L43" s="447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65" customHeight="1">
      <c r="A44" s="158"/>
      <c r="B44" s="125"/>
      <c r="C44" s="125"/>
      <c r="D44" s="447"/>
      <c r="E44" s="447"/>
      <c r="F44" s="447"/>
      <c r="G44" s="447"/>
      <c r="H44" s="447"/>
      <c r="I44" s="447"/>
      <c r="J44" s="447"/>
      <c r="K44" s="447"/>
      <c r="L44" s="447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65" customHeight="1">
      <c r="A45" s="158"/>
      <c r="B45" s="125"/>
      <c r="C45" s="125"/>
      <c r="D45" s="447"/>
      <c r="E45" s="447"/>
      <c r="F45" s="447"/>
      <c r="G45" s="447"/>
      <c r="H45" s="447"/>
      <c r="I45" s="447"/>
      <c r="J45" s="447"/>
      <c r="K45" s="447"/>
      <c r="L45" s="447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65" customHeight="1">
      <c r="A46" s="158"/>
      <c r="B46" s="125"/>
      <c r="C46" s="125"/>
      <c r="D46" s="447"/>
      <c r="E46" s="447"/>
      <c r="F46" s="447"/>
      <c r="G46" s="447"/>
      <c r="H46" s="447"/>
      <c r="I46" s="447"/>
      <c r="J46" s="447"/>
      <c r="K46" s="447"/>
      <c r="L46" s="447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65" customHeight="1">
      <c r="A47" s="158"/>
      <c r="B47" s="125"/>
      <c r="C47" s="125"/>
      <c r="D47" s="447"/>
      <c r="E47" s="447"/>
      <c r="F47" s="447"/>
      <c r="G47" s="447"/>
      <c r="H47" s="447"/>
      <c r="I47" s="447"/>
      <c r="J47" s="447"/>
      <c r="K47" s="447"/>
      <c r="L47" s="447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65" customHeight="1">
      <c r="A48" s="158"/>
      <c r="B48" s="125"/>
      <c r="C48" s="125"/>
      <c r="D48" s="447"/>
      <c r="E48" s="447"/>
      <c r="F48" s="447"/>
      <c r="G48" s="447"/>
      <c r="H48" s="447"/>
      <c r="I48" s="447"/>
      <c r="J48" s="447"/>
      <c r="K48" s="447"/>
      <c r="L48" s="447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65" customHeight="1">
      <c r="A49" s="158"/>
      <c r="B49" s="125"/>
      <c r="C49" s="125"/>
      <c r="D49" s="447"/>
      <c r="E49" s="447"/>
      <c r="F49" s="447"/>
      <c r="G49" s="447"/>
      <c r="H49" s="447"/>
      <c r="I49" s="447"/>
      <c r="J49" s="447"/>
      <c r="K49" s="447"/>
      <c r="L49" s="447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65" customHeight="1">
      <c r="A50" s="158"/>
      <c r="B50" s="125"/>
      <c r="C50" s="125"/>
      <c r="D50" s="447"/>
      <c r="E50" s="447"/>
      <c r="F50" s="447"/>
      <c r="G50" s="447"/>
      <c r="H50" s="447"/>
      <c r="I50" s="447"/>
      <c r="J50" s="447"/>
      <c r="K50" s="447"/>
      <c r="L50" s="447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65" customHeight="1">
      <c r="A51" s="158"/>
      <c r="B51" s="125"/>
      <c r="C51" s="125"/>
      <c r="D51" s="447"/>
      <c r="E51" s="447"/>
      <c r="F51" s="447"/>
      <c r="G51" s="447"/>
      <c r="H51" s="447"/>
      <c r="I51" s="447"/>
      <c r="J51" s="447"/>
      <c r="K51" s="447"/>
      <c r="L51" s="447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65" customHeight="1">
      <c r="A52" s="158"/>
      <c r="B52" s="125"/>
      <c r="C52" s="125"/>
      <c r="D52" s="447"/>
      <c r="E52" s="447"/>
      <c r="F52" s="447"/>
      <c r="G52" s="447"/>
      <c r="H52" s="447"/>
      <c r="I52" s="447"/>
      <c r="J52" s="447"/>
      <c r="K52" s="447"/>
      <c r="L52" s="447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65" customHeight="1">
      <c r="A53" s="158"/>
      <c r="B53" s="125"/>
      <c r="C53" s="125"/>
      <c r="D53" s="447"/>
      <c r="E53" s="447"/>
      <c r="F53" s="447"/>
      <c r="G53" s="447"/>
      <c r="H53" s="447"/>
      <c r="I53" s="447"/>
      <c r="J53" s="447"/>
      <c r="K53" s="447"/>
      <c r="L53" s="447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65" customHeight="1">
      <c r="A54" s="158"/>
      <c r="B54" s="125"/>
      <c r="C54" s="125"/>
      <c r="D54" s="447"/>
      <c r="E54" s="447"/>
      <c r="F54" s="447"/>
      <c r="G54" s="447"/>
      <c r="H54" s="447"/>
      <c r="I54" s="447"/>
      <c r="J54" s="447"/>
      <c r="K54" s="447"/>
      <c r="L54" s="447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65" customHeight="1">
      <c r="A55" s="158"/>
      <c r="B55" s="125"/>
      <c r="C55" s="125"/>
      <c r="D55" s="447"/>
      <c r="E55" s="447"/>
      <c r="F55" s="447"/>
      <c r="G55" s="447"/>
      <c r="H55" s="447"/>
      <c r="I55" s="447"/>
      <c r="J55" s="447"/>
      <c r="K55" s="447"/>
      <c r="L55" s="447"/>
      <c r="M55" s="271"/>
      <c r="N55" s="188"/>
      <c r="O55" s="187" t="str">
        <f t="shared" si="0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65" customHeight="1">
      <c r="A56" s="158"/>
      <c r="B56" s="125"/>
      <c r="C56" s="125"/>
      <c r="D56" s="447"/>
      <c r="E56" s="447"/>
      <c r="F56" s="447"/>
      <c r="G56" s="447"/>
      <c r="H56" s="447"/>
      <c r="I56" s="447"/>
      <c r="J56" s="447"/>
      <c r="K56" s="447"/>
      <c r="L56" s="447"/>
      <c r="M56" s="271"/>
      <c r="N56" s="188"/>
      <c r="O56" s="187" t="str">
        <f t="shared" si="0"/>
        <v/>
      </c>
      <c r="P56" s="189" t="str">
        <f t="shared" si="1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65" customHeight="1">
      <c r="A57" s="158"/>
      <c r="B57" s="125"/>
      <c r="C57" s="125"/>
      <c r="D57" s="447"/>
      <c r="E57" s="447"/>
      <c r="F57" s="447"/>
      <c r="G57" s="447"/>
      <c r="H57" s="447"/>
      <c r="I57" s="447"/>
      <c r="J57" s="447"/>
      <c r="K57" s="447"/>
      <c r="L57" s="447"/>
      <c r="M57" s="271"/>
      <c r="N57" s="188"/>
      <c r="O57" s="187" t="str">
        <f t="shared" si="0"/>
        <v/>
      </c>
      <c r="P57" s="189" t="str">
        <f t="shared" si="1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07" t="s">
        <v>44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9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NOVEMBRO 2015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</v>
      </c>
      <c r="C62" s="178" t="s">
        <v>6</v>
      </c>
      <c r="D62" s="470" t="s">
        <v>7</v>
      </c>
      <c r="E62" s="470"/>
      <c r="F62" s="470"/>
      <c r="G62" s="470"/>
      <c r="H62" s="470"/>
      <c r="I62" s="470"/>
      <c r="J62" s="470"/>
      <c r="K62" s="470"/>
      <c r="L62" s="470"/>
      <c r="M62" s="190" t="s">
        <v>102</v>
      </c>
      <c r="N62" s="179" t="s">
        <v>3</v>
      </c>
      <c r="O62" s="254" t="s">
        <v>90</v>
      </c>
      <c r="P62" s="254" t="s">
        <v>92</v>
      </c>
      <c r="Q62" s="178" t="s">
        <v>2</v>
      </c>
      <c r="R62" s="233"/>
      <c r="S62" s="32"/>
      <c r="T62" s="32"/>
      <c r="U62" s="32"/>
      <c r="V62" s="32"/>
      <c r="W62" s="32"/>
      <c r="X62" s="32"/>
    </row>
    <row r="63" spans="1:243" s="34" customFormat="1" ht="23.65" customHeight="1">
      <c r="A63" s="158"/>
      <c r="B63" s="125"/>
      <c r="C63" s="125"/>
      <c r="D63" s="447"/>
      <c r="E63" s="447"/>
      <c r="F63" s="447"/>
      <c r="G63" s="447"/>
      <c r="H63" s="447"/>
      <c r="I63" s="447"/>
      <c r="J63" s="447"/>
      <c r="K63" s="447"/>
      <c r="L63" s="447"/>
      <c r="M63" s="165"/>
      <c r="N63" s="188"/>
      <c r="O63" s="187" t="str">
        <f t="shared" ref="O63:O103" si="4">IF(M63="DIP",C63*N63,"")</f>
        <v/>
      </c>
      <c r="P63" s="189" t="str">
        <f t="shared" ref="P63:P103" si="5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65" customHeight="1">
      <c r="A64" s="158"/>
      <c r="B64" s="125"/>
      <c r="C64" s="125"/>
      <c r="D64" s="447"/>
      <c r="E64" s="447"/>
      <c r="F64" s="447"/>
      <c r="G64" s="447"/>
      <c r="H64" s="447"/>
      <c r="I64" s="447"/>
      <c r="J64" s="447"/>
      <c r="K64" s="447"/>
      <c r="L64" s="447"/>
      <c r="M64" s="165"/>
      <c r="N64" s="188"/>
      <c r="O64" s="187" t="str">
        <f t="shared" si="4"/>
        <v/>
      </c>
      <c r="P64" s="189" t="str">
        <f t="shared" si="5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65" customHeight="1">
      <c r="A65" s="158"/>
      <c r="B65" s="125"/>
      <c r="C65" s="125"/>
      <c r="D65" s="447"/>
      <c r="E65" s="447"/>
      <c r="F65" s="447"/>
      <c r="G65" s="447"/>
      <c r="H65" s="447"/>
      <c r="I65" s="447"/>
      <c r="J65" s="447"/>
      <c r="K65" s="447"/>
      <c r="L65" s="447"/>
      <c r="M65" s="165"/>
      <c r="N65" s="188"/>
      <c r="O65" s="187" t="str">
        <f t="shared" si="4"/>
        <v/>
      </c>
      <c r="P65" s="189" t="str">
        <f t="shared" si="5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65" customHeight="1">
      <c r="A66" s="158"/>
      <c r="B66" s="125"/>
      <c r="C66" s="125"/>
      <c r="D66" s="447"/>
      <c r="E66" s="447"/>
      <c r="F66" s="447"/>
      <c r="G66" s="447"/>
      <c r="H66" s="447"/>
      <c r="I66" s="447"/>
      <c r="J66" s="447"/>
      <c r="K66" s="447"/>
      <c r="L66" s="447"/>
      <c r="M66" s="165"/>
      <c r="N66" s="188"/>
      <c r="O66" s="187" t="str">
        <f t="shared" si="4"/>
        <v/>
      </c>
      <c r="P66" s="189" t="str">
        <f t="shared" si="5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65" customHeight="1">
      <c r="A67" s="158"/>
      <c r="B67" s="125"/>
      <c r="C67" s="125"/>
      <c r="D67" s="447"/>
      <c r="E67" s="447"/>
      <c r="F67" s="447"/>
      <c r="G67" s="447"/>
      <c r="H67" s="447"/>
      <c r="I67" s="447"/>
      <c r="J67" s="447"/>
      <c r="K67" s="447"/>
      <c r="L67" s="447"/>
      <c r="M67" s="165"/>
      <c r="N67" s="188"/>
      <c r="O67" s="187" t="str">
        <f t="shared" si="4"/>
        <v/>
      </c>
      <c r="P67" s="189" t="str">
        <f t="shared" si="5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65" customHeight="1">
      <c r="A68" s="158"/>
      <c r="B68" s="125"/>
      <c r="C68" s="125"/>
      <c r="D68" s="447"/>
      <c r="E68" s="447"/>
      <c r="F68" s="447"/>
      <c r="G68" s="447"/>
      <c r="H68" s="447"/>
      <c r="I68" s="447"/>
      <c r="J68" s="447"/>
      <c r="K68" s="447"/>
      <c r="L68" s="447"/>
      <c r="M68" s="165"/>
      <c r="N68" s="188"/>
      <c r="O68" s="187" t="str">
        <f t="shared" si="4"/>
        <v/>
      </c>
      <c r="P68" s="189" t="str">
        <f t="shared" si="5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65" customHeight="1">
      <c r="A69" s="158"/>
      <c r="B69" s="125"/>
      <c r="C69" s="125"/>
      <c r="D69" s="447"/>
      <c r="E69" s="447"/>
      <c r="F69" s="447"/>
      <c r="G69" s="447"/>
      <c r="H69" s="447"/>
      <c r="I69" s="447"/>
      <c r="J69" s="447"/>
      <c r="K69" s="447"/>
      <c r="L69" s="447"/>
      <c r="M69" s="165"/>
      <c r="N69" s="188"/>
      <c r="O69" s="187" t="str">
        <f t="shared" si="4"/>
        <v/>
      </c>
      <c r="P69" s="189" t="str">
        <f t="shared" si="5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65" customHeight="1">
      <c r="A70" s="158"/>
      <c r="B70" s="125"/>
      <c r="C70" s="125"/>
      <c r="D70" s="447"/>
      <c r="E70" s="447"/>
      <c r="F70" s="447"/>
      <c r="G70" s="447"/>
      <c r="H70" s="447"/>
      <c r="I70" s="447"/>
      <c r="J70" s="447"/>
      <c r="K70" s="447"/>
      <c r="L70" s="447"/>
      <c r="M70" s="165"/>
      <c r="N70" s="188"/>
      <c r="O70" s="187" t="str">
        <f t="shared" si="4"/>
        <v/>
      </c>
      <c r="P70" s="189" t="str">
        <f t="shared" si="5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65" customHeight="1">
      <c r="A71" s="158"/>
      <c r="B71" s="125"/>
      <c r="C71" s="125"/>
      <c r="D71" s="447"/>
      <c r="E71" s="447"/>
      <c r="F71" s="447"/>
      <c r="G71" s="447"/>
      <c r="H71" s="447"/>
      <c r="I71" s="447"/>
      <c r="J71" s="447"/>
      <c r="K71" s="447"/>
      <c r="L71" s="447"/>
      <c r="M71" s="165"/>
      <c r="N71" s="188"/>
      <c r="O71" s="187" t="str">
        <f t="shared" si="4"/>
        <v/>
      </c>
      <c r="P71" s="189" t="str">
        <f t="shared" si="5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65" customHeight="1">
      <c r="A72" s="158"/>
      <c r="B72" s="125"/>
      <c r="C72" s="125"/>
      <c r="D72" s="447"/>
      <c r="E72" s="447"/>
      <c r="F72" s="447"/>
      <c r="G72" s="447"/>
      <c r="H72" s="447"/>
      <c r="I72" s="447"/>
      <c r="J72" s="447"/>
      <c r="K72" s="447"/>
      <c r="L72" s="447"/>
      <c r="M72" s="165"/>
      <c r="N72" s="188"/>
      <c r="O72" s="187" t="str">
        <f t="shared" si="4"/>
        <v/>
      </c>
      <c r="P72" s="189" t="str">
        <f t="shared" si="5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65" customHeight="1">
      <c r="A73" s="158"/>
      <c r="B73" s="125"/>
      <c r="C73" s="125"/>
      <c r="D73" s="447"/>
      <c r="E73" s="447"/>
      <c r="F73" s="447"/>
      <c r="G73" s="447"/>
      <c r="H73" s="447"/>
      <c r="I73" s="447"/>
      <c r="J73" s="447"/>
      <c r="K73" s="447"/>
      <c r="L73" s="447"/>
      <c r="M73" s="207"/>
      <c r="N73" s="188"/>
      <c r="O73" s="187" t="str">
        <f t="shared" ref="O73:O84" si="6">IF(M73="DIP",C73*N73,"")</f>
        <v/>
      </c>
      <c r="P73" s="189" t="str">
        <f t="shared" ref="P73:P84" si="7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65" customHeight="1">
      <c r="A74" s="158"/>
      <c r="B74" s="125"/>
      <c r="C74" s="125"/>
      <c r="D74" s="447"/>
      <c r="E74" s="447"/>
      <c r="F74" s="447"/>
      <c r="G74" s="447"/>
      <c r="H74" s="447"/>
      <c r="I74" s="447"/>
      <c r="J74" s="447"/>
      <c r="K74" s="447"/>
      <c r="L74" s="447"/>
      <c r="M74" s="207"/>
      <c r="N74" s="188"/>
      <c r="O74" s="187" t="str">
        <f t="shared" si="6"/>
        <v/>
      </c>
      <c r="P74" s="189" t="str">
        <f t="shared" si="7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65" customHeight="1">
      <c r="A75" s="158"/>
      <c r="B75" s="125"/>
      <c r="C75" s="125"/>
      <c r="D75" s="447"/>
      <c r="E75" s="447"/>
      <c r="F75" s="447"/>
      <c r="G75" s="447"/>
      <c r="H75" s="447"/>
      <c r="I75" s="447"/>
      <c r="J75" s="447"/>
      <c r="K75" s="447"/>
      <c r="L75" s="447"/>
      <c r="M75" s="207"/>
      <c r="N75" s="188"/>
      <c r="O75" s="187" t="str">
        <f t="shared" si="6"/>
        <v/>
      </c>
      <c r="P75" s="189" t="str">
        <f t="shared" si="7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65" customHeight="1">
      <c r="A76" s="158"/>
      <c r="B76" s="125"/>
      <c r="C76" s="125"/>
      <c r="D76" s="447"/>
      <c r="E76" s="447"/>
      <c r="F76" s="447"/>
      <c r="G76" s="447"/>
      <c r="H76" s="447"/>
      <c r="I76" s="447"/>
      <c r="J76" s="447"/>
      <c r="K76" s="447"/>
      <c r="L76" s="447"/>
      <c r="M76" s="207"/>
      <c r="N76" s="188"/>
      <c r="O76" s="187" t="str">
        <f t="shared" si="6"/>
        <v/>
      </c>
      <c r="P76" s="189" t="str">
        <f t="shared" si="7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65" customHeight="1">
      <c r="A77" s="158"/>
      <c r="B77" s="125"/>
      <c r="C77" s="125"/>
      <c r="D77" s="447"/>
      <c r="E77" s="447"/>
      <c r="F77" s="447"/>
      <c r="G77" s="447"/>
      <c r="H77" s="447"/>
      <c r="I77" s="447"/>
      <c r="J77" s="447"/>
      <c r="K77" s="447"/>
      <c r="L77" s="447"/>
      <c r="M77" s="207"/>
      <c r="N77" s="188"/>
      <c r="O77" s="187" t="str">
        <f t="shared" si="6"/>
        <v/>
      </c>
      <c r="P77" s="189" t="str">
        <f t="shared" si="7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65" customHeight="1">
      <c r="A78" s="158"/>
      <c r="B78" s="125"/>
      <c r="C78" s="125"/>
      <c r="D78" s="447"/>
      <c r="E78" s="447"/>
      <c r="F78" s="447"/>
      <c r="G78" s="447"/>
      <c r="H78" s="447"/>
      <c r="I78" s="447"/>
      <c r="J78" s="447"/>
      <c r="K78" s="447"/>
      <c r="L78" s="447"/>
      <c r="M78" s="207"/>
      <c r="N78" s="188"/>
      <c r="O78" s="187" t="str">
        <f t="shared" si="6"/>
        <v/>
      </c>
      <c r="P78" s="189" t="str">
        <f t="shared" si="7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65" customHeight="1">
      <c r="A79" s="158"/>
      <c r="B79" s="125"/>
      <c r="C79" s="125"/>
      <c r="D79" s="447"/>
      <c r="E79" s="447"/>
      <c r="F79" s="447"/>
      <c r="G79" s="447"/>
      <c r="H79" s="447"/>
      <c r="I79" s="447"/>
      <c r="J79" s="447"/>
      <c r="K79" s="447"/>
      <c r="L79" s="447"/>
      <c r="M79" s="207"/>
      <c r="N79" s="188"/>
      <c r="O79" s="187" t="str">
        <f t="shared" si="6"/>
        <v/>
      </c>
      <c r="P79" s="189" t="str">
        <f t="shared" si="7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65" customHeight="1">
      <c r="A80" s="158"/>
      <c r="B80" s="125"/>
      <c r="C80" s="125"/>
      <c r="D80" s="447"/>
      <c r="E80" s="447"/>
      <c r="F80" s="447"/>
      <c r="G80" s="447"/>
      <c r="H80" s="447"/>
      <c r="I80" s="447"/>
      <c r="J80" s="447"/>
      <c r="K80" s="447"/>
      <c r="L80" s="447"/>
      <c r="M80" s="207"/>
      <c r="N80" s="188"/>
      <c r="O80" s="187" t="str">
        <f t="shared" si="6"/>
        <v/>
      </c>
      <c r="P80" s="189" t="str">
        <f t="shared" si="7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65" customHeight="1">
      <c r="A81" s="158"/>
      <c r="B81" s="125"/>
      <c r="C81" s="125"/>
      <c r="D81" s="447"/>
      <c r="E81" s="447"/>
      <c r="F81" s="447"/>
      <c r="G81" s="447"/>
      <c r="H81" s="447"/>
      <c r="I81" s="447"/>
      <c r="J81" s="447"/>
      <c r="K81" s="447"/>
      <c r="L81" s="447"/>
      <c r="M81" s="207"/>
      <c r="N81" s="188"/>
      <c r="O81" s="187" t="str">
        <f t="shared" si="6"/>
        <v/>
      </c>
      <c r="P81" s="189" t="str">
        <f t="shared" si="7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65" customHeight="1">
      <c r="A82" s="158"/>
      <c r="B82" s="125"/>
      <c r="C82" s="125"/>
      <c r="D82" s="447"/>
      <c r="E82" s="447"/>
      <c r="F82" s="447"/>
      <c r="G82" s="447"/>
      <c r="H82" s="447"/>
      <c r="I82" s="447"/>
      <c r="J82" s="447"/>
      <c r="K82" s="447"/>
      <c r="L82" s="447"/>
      <c r="M82" s="207"/>
      <c r="N82" s="188"/>
      <c r="O82" s="187" t="str">
        <f t="shared" si="6"/>
        <v/>
      </c>
      <c r="P82" s="189" t="str">
        <f t="shared" si="7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65" customHeight="1">
      <c r="A83" s="158"/>
      <c r="B83" s="125"/>
      <c r="C83" s="125"/>
      <c r="D83" s="447"/>
      <c r="E83" s="447"/>
      <c r="F83" s="447"/>
      <c r="G83" s="447"/>
      <c r="H83" s="447"/>
      <c r="I83" s="447"/>
      <c r="J83" s="447"/>
      <c r="K83" s="447"/>
      <c r="L83" s="447"/>
      <c r="M83" s="207"/>
      <c r="N83" s="188"/>
      <c r="O83" s="187" t="str">
        <f t="shared" si="6"/>
        <v/>
      </c>
      <c r="P83" s="189" t="str">
        <f t="shared" si="7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65" customHeight="1">
      <c r="A84" s="158"/>
      <c r="B84" s="125"/>
      <c r="C84" s="125"/>
      <c r="D84" s="447"/>
      <c r="E84" s="447"/>
      <c r="F84" s="447"/>
      <c r="G84" s="447"/>
      <c r="H84" s="447"/>
      <c r="I84" s="447"/>
      <c r="J84" s="447"/>
      <c r="K84" s="447"/>
      <c r="L84" s="447"/>
      <c r="M84" s="207"/>
      <c r="N84" s="188"/>
      <c r="O84" s="187" t="str">
        <f t="shared" si="6"/>
        <v/>
      </c>
      <c r="P84" s="189" t="str">
        <f t="shared" si="7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65" customHeight="1">
      <c r="A85" s="158"/>
      <c r="B85" s="125"/>
      <c r="C85" s="125"/>
      <c r="D85" s="447"/>
      <c r="E85" s="447"/>
      <c r="F85" s="447"/>
      <c r="G85" s="447"/>
      <c r="H85" s="447"/>
      <c r="I85" s="447"/>
      <c r="J85" s="447"/>
      <c r="K85" s="447"/>
      <c r="L85" s="447"/>
      <c r="M85" s="165"/>
      <c r="N85" s="188"/>
      <c r="O85" s="187" t="str">
        <f t="shared" si="4"/>
        <v/>
      </c>
      <c r="P85" s="189" t="str">
        <f t="shared" si="5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65" customHeight="1">
      <c r="A86" s="158"/>
      <c r="B86" s="125"/>
      <c r="C86" s="125"/>
      <c r="D86" s="447"/>
      <c r="E86" s="447"/>
      <c r="F86" s="447"/>
      <c r="G86" s="447"/>
      <c r="H86" s="447"/>
      <c r="I86" s="447"/>
      <c r="J86" s="447"/>
      <c r="K86" s="447"/>
      <c r="L86" s="447"/>
      <c r="M86" s="165"/>
      <c r="N86" s="188"/>
      <c r="O86" s="187" t="str">
        <f t="shared" si="4"/>
        <v/>
      </c>
      <c r="P86" s="189" t="str">
        <f t="shared" si="5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65" customHeight="1">
      <c r="A87" s="158"/>
      <c r="B87" s="125"/>
      <c r="C87" s="125"/>
      <c r="D87" s="447"/>
      <c r="E87" s="447"/>
      <c r="F87" s="447"/>
      <c r="G87" s="447"/>
      <c r="H87" s="447"/>
      <c r="I87" s="447"/>
      <c r="J87" s="447"/>
      <c r="K87" s="447"/>
      <c r="L87" s="447"/>
      <c r="M87" s="165"/>
      <c r="N87" s="188"/>
      <c r="O87" s="187" t="str">
        <f t="shared" si="4"/>
        <v/>
      </c>
      <c r="P87" s="189" t="str">
        <f t="shared" si="5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65" customHeight="1">
      <c r="A88" s="158"/>
      <c r="B88" s="125"/>
      <c r="C88" s="125"/>
      <c r="D88" s="447"/>
      <c r="E88" s="447"/>
      <c r="F88" s="447"/>
      <c r="G88" s="447"/>
      <c r="H88" s="447"/>
      <c r="I88" s="447"/>
      <c r="J88" s="447"/>
      <c r="K88" s="447"/>
      <c r="L88" s="447"/>
      <c r="M88" s="165"/>
      <c r="N88" s="188"/>
      <c r="O88" s="187" t="str">
        <f t="shared" si="4"/>
        <v/>
      </c>
      <c r="P88" s="189" t="str">
        <f t="shared" si="5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65" customHeight="1">
      <c r="A89" s="158"/>
      <c r="B89" s="125"/>
      <c r="C89" s="125"/>
      <c r="D89" s="447"/>
      <c r="E89" s="447"/>
      <c r="F89" s="447"/>
      <c r="G89" s="447"/>
      <c r="H89" s="447"/>
      <c r="I89" s="447"/>
      <c r="J89" s="447"/>
      <c r="K89" s="447"/>
      <c r="L89" s="447"/>
      <c r="M89" s="165"/>
      <c r="N89" s="188"/>
      <c r="O89" s="187" t="str">
        <f t="shared" si="4"/>
        <v/>
      </c>
      <c r="P89" s="189" t="str">
        <f t="shared" si="5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65" customHeight="1">
      <c r="A90" s="158"/>
      <c r="B90" s="125"/>
      <c r="C90" s="125"/>
      <c r="D90" s="447"/>
      <c r="E90" s="447"/>
      <c r="F90" s="447"/>
      <c r="G90" s="447"/>
      <c r="H90" s="447"/>
      <c r="I90" s="447"/>
      <c r="J90" s="447"/>
      <c r="K90" s="447"/>
      <c r="L90" s="447"/>
      <c r="M90" s="165"/>
      <c r="N90" s="188"/>
      <c r="O90" s="187" t="str">
        <f t="shared" si="4"/>
        <v/>
      </c>
      <c r="P90" s="189" t="str">
        <f t="shared" si="5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65" customHeight="1">
      <c r="A91" s="158"/>
      <c r="B91" s="125"/>
      <c r="C91" s="125"/>
      <c r="D91" s="447"/>
      <c r="E91" s="447"/>
      <c r="F91" s="447"/>
      <c r="G91" s="447"/>
      <c r="H91" s="447"/>
      <c r="I91" s="447"/>
      <c r="J91" s="447"/>
      <c r="K91" s="447"/>
      <c r="L91" s="447"/>
      <c r="M91" s="165"/>
      <c r="N91" s="188"/>
      <c r="O91" s="187" t="str">
        <f t="shared" si="4"/>
        <v/>
      </c>
      <c r="P91" s="189" t="str">
        <f t="shared" si="5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65" customHeight="1">
      <c r="A92" s="158"/>
      <c r="B92" s="125"/>
      <c r="C92" s="125"/>
      <c r="D92" s="447"/>
      <c r="E92" s="447"/>
      <c r="F92" s="447"/>
      <c r="G92" s="447"/>
      <c r="H92" s="447"/>
      <c r="I92" s="447"/>
      <c r="J92" s="447"/>
      <c r="K92" s="447"/>
      <c r="L92" s="447"/>
      <c r="M92" s="165"/>
      <c r="N92" s="188"/>
      <c r="O92" s="187" t="str">
        <f t="shared" si="4"/>
        <v/>
      </c>
      <c r="P92" s="189" t="str">
        <f t="shared" si="5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65" customHeight="1">
      <c r="A93" s="158"/>
      <c r="B93" s="125"/>
      <c r="C93" s="125"/>
      <c r="D93" s="447"/>
      <c r="E93" s="447"/>
      <c r="F93" s="447"/>
      <c r="G93" s="447"/>
      <c r="H93" s="447"/>
      <c r="I93" s="447"/>
      <c r="J93" s="447"/>
      <c r="K93" s="447"/>
      <c r="L93" s="447"/>
      <c r="M93" s="165"/>
      <c r="N93" s="188"/>
      <c r="O93" s="187" t="str">
        <f t="shared" si="4"/>
        <v/>
      </c>
      <c r="P93" s="189" t="str">
        <f t="shared" si="5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65" customHeight="1">
      <c r="A94" s="158"/>
      <c r="B94" s="125"/>
      <c r="C94" s="125"/>
      <c r="D94" s="447"/>
      <c r="E94" s="447"/>
      <c r="F94" s="447"/>
      <c r="G94" s="447"/>
      <c r="H94" s="447"/>
      <c r="I94" s="447"/>
      <c r="J94" s="447"/>
      <c r="K94" s="447"/>
      <c r="L94" s="447"/>
      <c r="M94" s="165"/>
      <c r="N94" s="188"/>
      <c r="O94" s="187" t="str">
        <f t="shared" si="4"/>
        <v/>
      </c>
      <c r="P94" s="189" t="str">
        <f t="shared" si="5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65" customHeight="1">
      <c r="A95" s="158"/>
      <c r="B95" s="125"/>
      <c r="C95" s="125"/>
      <c r="D95" s="447"/>
      <c r="E95" s="447"/>
      <c r="F95" s="447"/>
      <c r="G95" s="447"/>
      <c r="H95" s="447"/>
      <c r="I95" s="447"/>
      <c r="J95" s="447"/>
      <c r="K95" s="447"/>
      <c r="L95" s="447"/>
      <c r="M95" s="165"/>
      <c r="N95" s="188"/>
      <c r="O95" s="187" t="str">
        <f t="shared" si="4"/>
        <v/>
      </c>
      <c r="P95" s="189" t="str">
        <f t="shared" si="5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65" customHeight="1">
      <c r="A96" s="158"/>
      <c r="B96" s="125"/>
      <c r="C96" s="125"/>
      <c r="D96" s="447"/>
      <c r="E96" s="447"/>
      <c r="F96" s="447"/>
      <c r="G96" s="447"/>
      <c r="H96" s="447"/>
      <c r="I96" s="447"/>
      <c r="J96" s="447"/>
      <c r="K96" s="447"/>
      <c r="L96" s="447"/>
      <c r="M96" s="165"/>
      <c r="N96" s="188"/>
      <c r="O96" s="187" t="str">
        <f t="shared" si="4"/>
        <v/>
      </c>
      <c r="P96" s="189" t="str">
        <f t="shared" si="5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65" customHeight="1">
      <c r="A97" s="158"/>
      <c r="B97" s="125"/>
      <c r="C97" s="125"/>
      <c r="D97" s="447"/>
      <c r="E97" s="447"/>
      <c r="F97" s="447"/>
      <c r="G97" s="447"/>
      <c r="H97" s="447"/>
      <c r="I97" s="447"/>
      <c r="J97" s="447"/>
      <c r="K97" s="447"/>
      <c r="L97" s="447"/>
      <c r="M97" s="165"/>
      <c r="N97" s="188"/>
      <c r="O97" s="187" t="str">
        <f t="shared" si="4"/>
        <v/>
      </c>
      <c r="P97" s="189" t="str">
        <f t="shared" si="5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65" customHeight="1">
      <c r="A98" s="158"/>
      <c r="B98" s="125"/>
      <c r="C98" s="125"/>
      <c r="D98" s="447"/>
      <c r="E98" s="447"/>
      <c r="F98" s="447"/>
      <c r="G98" s="447"/>
      <c r="H98" s="447"/>
      <c r="I98" s="447"/>
      <c r="J98" s="447"/>
      <c r="K98" s="447"/>
      <c r="L98" s="447"/>
      <c r="M98" s="165"/>
      <c r="N98" s="188"/>
      <c r="O98" s="187" t="str">
        <f t="shared" si="4"/>
        <v/>
      </c>
      <c r="P98" s="189" t="str">
        <f t="shared" si="5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65" customHeight="1">
      <c r="A99" s="158"/>
      <c r="B99" s="125"/>
      <c r="C99" s="125"/>
      <c r="D99" s="447"/>
      <c r="E99" s="447"/>
      <c r="F99" s="447"/>
      <c r="G99" s="447"/>
      <c r="H99" s="447"/>
      <c r="I99" s="447"/>
      <c r="J99" s="447"/>
      <c r="K99" s="447"/>
      <c r="L99" s="447"/>
      <c r="M99" s="165"/>
      <c r="N99" s="188"/>
      <c r="O99" s="187" t="str">
        <f t="shared" si="4"/>
        <v/>
      </c>
      <c r="P99" s="189" t="str">
        <f t="shared" si="5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65" customHeight="1">
      <c r="A100" s="158"/>
      <c r="B100" s="125"/>
      <c r="C100" s="125"/>
      <c r="D100" s="447"/>
      <c r="E100" s="447"/>
      <c r="F100" s="447"/>
      <c r="G100" s="447"/>
      <c r="H100" s="447"/>
      <c r="I100" s="447"/>
      <c r="J100" s="447"/>
      <c r="K100" s="447"/>
      <c r="L100" s="447"/>
      <c r="M100" s="165"/>
      <c r="N100" s="188"/>
      <c r="O100" s="187" t="str">
        <f t="shared" si="4"/>
        <v/>
      </c>
      <c r="P100" s="189" t="str">
        <f t="shared" si="5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65" customHeight="1">
      <c r="A101" s="158"/>
      <c r="B101" s="125"/>
      <c r="C101" s="125"/>
      <c r="D101" s="447"/>
      <c r="E101" s="447"/>
      <c r="F101" s="447"/>
      <c r="G101" s="447"/>
      <c r="H101" s="447"/>
      <c r="I101" s="447"/>
      <c r="J101" s="447"/>
      <c r="K101" s="447"/>
      <c r="L101" s="447"/>
      <c r="M101" s="165"/>
      <c r="N101" s="188"/>
      <c r="O101" s="187" t="str">
        <f t="shared" si="4"/>
        <v/>
      </c>
      <c r="P101" s="189" t="str">
        <f t="shared" si="5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65" customHeight="1">
      <c r="A102" s="158"/>
      <c r="B102" s="125"/>
      <c r="C102" s="125"/>
      <c r="D102" s="447"/>
      <c r="E102" s="447"/>
      <c r="F102" s="447"/>
      <c r="G102" s="447"/>
      <c r="H102" s="447"/>
      <c r="I102" s="447"/>
      <c r="J102" s="447"/>
      <c r="K102" s="447"/>
      <c r="L102" s="447"/>
      <c r="M102" s="165"/>
      <c r="N102" s="188"/>
      <c r="O102" s="187" t="str">
        <f t="shared" si="4"/>
        <v/>
      </c>
      <c r="P102" s="189" t="str">
        <f t="shared" si="5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65" customHeight="1">
      <c r="A103" s="158"/>
      <c r="B103" s="125"/>
      <c r="C103" s="125"/>
      <c r="D103" s="447"/>
      <c r="E103" s="447"/>
      <c r="F103" s="447"/>
      <c r="G103" s="447"/>
      <c r="H103" s="447"/>
      <c r="I103" s="447"/>
      <c r="J103" s="447"/>
      <c r="K103" s="447"/>
      <c r="L103" s="447"/>
      <c r="M103" s="165"/>
      <c r="N103" s="188"/>
      <c r="O103" s="187" t="str">
        <f t="shared" si="4"/>
        <v/>
      </c>
      <c r="P103" s="189" t="str">
        <f t="shared" si="5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55" t="s">
        <v>44</v>
      </c>
      <c r="C105" s="455"/>
      <c r="D105" s="455"/>
      <c r="E105" s="455"/>
      <c r="F105" s="455"/>
      <c r="G105" s="455"/>
      <c r="H105" s="455"/>
      <c r="I105" s="455"/>
      <c r="J105" s="455"/>
      <c r="K105" s="455"/>
      <c r="L105" s="455"/>
      <c r="M105" s="455"/>
      <c r="N105" s="455"/>
      <c r="O105" s="455"/>
      <c r="P105" s="455"/>
      <c r="Q105" s="455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83</v>
      </c>
      <c r="C160" s="54"/>
      <c r="D160" s="54"/>
      <c r="J160" s="54"/>
      <c r="R160" s="156"/>
    </row>
    <row r="161" spans="1:246" ht="16.5" customHeight="1">
      <c r="B161" s="147" t="s">
        <v>84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89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96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5" t="s">
        <v>82</v>
      </c>
      <c r="C168" s="466"/>
      <c r="D168" s="466"/>
      <c r="E168" s="466"/>
      <c r="F168" s="466"/>
      <c r="G168" s="466"/>
      <c r="H168" s="466"/>
      <c r="I168" s="466"/>
      <c r="J168" s="466"/>
      <c r="K168" s="466"/>
      <c r="L168" s="466"/>
      <c r="M168" s="466"/>
      <c r="N168" s="466"/>
      <c r="O168" s="466"/>
      <c r="P168" s="466"/>
      <c r="Q168" s="467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57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115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122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121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123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118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134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135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136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11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58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59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60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64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61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52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2" t="s">
        <v>1</v>
      </c>
      <c r="C187" s="442"/>
      <c r="D187" s="195" t="s">
        <v>6</v>
      </c>
      <c r="E187" s="443" t="s">
        <v>7</v>
      </c>
      <c r="F187" s="444"/>
      <c r="G187" s="444"/>
      <c r="H187" s="444"/>
      <c r="I187" s="444"/>
      <c r="J187" s="444"/>
      <c r="K187" s="444"/>
      <c r="L187" s="445"/>
      <c r="M187" s="196" t="s">
        <v>102</v>
      </c>
      <c r="N187" s="196" t="s">
        <v>3</v>
      </c>
      <c r="O187" s="195" t="s">
        <v>90</v>
      </c>
      <c r="P187" s="195" t="s">
        <v>92</v>
      </c>
      <c r="Q187" s="195" t="s">
        <v>2</v>
      </c>
      <c r="R187" s="247"/>
    </row>
    <row r="188" spans="1:246" s="121" customFormat="1" ht="22.5" customHeight="1">
      <c r="A188" s="248"/>
      <c r="B188" s="451">
        <v>1</v>
      </c>
      <c r="C188" s="451"/>
      <c r="D188" s="108">
        <v>3</v>
      </c>
      <c r="E188" s="462" t="s">
        <v>62</v>
      </c>
      <c r="F188" s="463"/>
      <c r="G188" s="463"/>
      <c r="H188" s="463"/>
      <c r="I188" s="463"/>
      <c r="J188" s="463"/>
      <c r="K188" s="463"/>
      <c r="L188" s="464"/>
      <c r="M188" s="271" t="s">
        <v>93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1">
        <v>2</v>
      </c>
      <c r="C189" s="451"/>
      <c r="D189" s="108">
        <v>2</v>
      </c>
      <c r="E189" s="201" t="s">
        <v>63</v>
      </c>
      <c r="F189" s="146"/>
      <c r="G189" s="201"/>
      <c r="H189" s="201"/>
      <c r="I189" s="201"/>
      <c r="J189" s="201"/>
      <c r="K189" s="201"/>
      <c r="L189" s="201"/>
      <c r="M189" s="271" t="s">
        <v>93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1">
        <v>3</v>
      </c>
      <c r="C190" s="451"/>
      <c r="D190" s="108">
        <v>2</v>
      </c>
      <c r="E190" s="462" t="s">
        <v>95</v>
      </c>
      <c r="F190" s="463"/>
      <c r="G190" s="463"/>
      <c r="H190" s="463"/>
      <c r="I190" s="463"/>
      <c r="J190" s="463"/>
      <c r="K190" s="463"/>
      <c r="L190" s="464"/>
      <c r="M190" s="271" t="s">
        <v>94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59"/>
      <c r="F191" s="460"/>
      <c r="G191" s="460"/>
      <c r="H191" s="460"/>
      <c r="I191" s="460"/>
      <c r="J191" s="460"/>
      <c r="K191" s="460"/>
      <c r="L191" s="461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55" t="s">
        <v>44</v>
      </c>
      <c r="C193" s="455"/>
      <c r="D193" s="455"/>
      <c r="E193" s="455"/>
      <c r="F193" s="455"/>
      <c r="G193" s="455"/>
      <c r="H193" s="455"/>
      <c r="I193" s="455"/>
      <c r="J193" s="455"/>
      <c r="K193" s="455"/>
      <c r="L193" s="455"/>
      <c r="M193" s="455"/>
      <c r="N193" s="455"/>
      <c r="O193" s="455"/>
      <c r="P193" s="455"/>
      <c r="Q193" s="455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BQ+d8OXFQ6k6+2zqRJzNMEUPeSQKizKbPJcHJAMiOWLxc62MQuOU0zRo5Dgf3+g8nZnaUBwaNz2S0SACti31aA==" saltValue="oCMNsIBEPXS6g/AmvlMmcQ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conditionalFormatting sqref="P190 O63:P103 D12 K12 O15:P57">
    <cfRule type="cellIs" dxfId="6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showRowColHeaders="0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5703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5703125" style="172" customWidth="1"/>
    <col min="10" max="10" width="19" style="331" hidden="1" customWidth="1"/>
    <col min="11" max="11" width="13.5703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5" t="s">
        <v>42</v>
      </c>
    </row>
    <row r="2" spans="2:16" ht="21.75" customHeight="1">
      <c r="D2" s="88"/>
      <c r="E2" s="88"/>
      <c r="F2" s="88"/>
      <c r="G2" s="88"/>
      <c r="H2" s="88"/>
      <c r="I2" s="88"/>
      <c r="J2" s="333" t="s">
        <v>201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42</v>
      </c>
      <c r="I3" s="88"/>
      <c r="J3" s="335" t="str">
        <f ca="1">DAYS360(TODAY(),L2)&amp;" DIAS"&amp;" PARA MEU PRÓXIMO QUINQUÊNIO"&amp; "  E SEXTA PARTE"</f>
        <v>314 DIAS PARA MEU PRÓXIMO QUINQUÊNIO  E SEXTA PARTE</v>
      </c>
    </row>
    <row r="4" spans="2:16" ht="42.75" customHeight="1">
      <c r="B4" s="490" t="s">
        <v>76</v>
      </c>
      <c r="C4" s="336"/>
      <c r="D4" s="328" t="s">
        <v>70</v>
      </c>
      <c r="E4" s="329"/>
      <c r="F4" s="493"/>
      <c r="G4" s="494"/>
      <c r="H4" s="495"/>
      <c r="I4" s="88"/>
      <c r="L4" s="337" t="e">
        <f>RIGHT(#REF!,11)</f>
        <v>#REF!</v>
      </c>
      <c r="M4" s="338"/>
    </row>
    <row r="5" spans="2:16" ht="3.75" customHeight="1" thickBot="1">
      <c r="B5" s="491"/>
      <c r="C5" s="339"/>
      <c r="D5" s="340"/>
      <c r="E5" s="340"/>
      <c r="F5" s="340"/>
      <c r="G5" s="340"/>
      <c r="H5" s="340"/>
      <c r="I5" s="88"/>
    </row>
    <row r="6" spans="2:16" ht="25.5" customHeight="1">
      <c r="B6" s="491"/>
      <c r="C6" s="339"/>
      <c r="D6" s="496" t="s">
        <v>202</v>
      </c>
      <c r="E6" s="497"/>
      <c r="F6" s="498"/>
      <c r="G6" s="341" t="s">
        <v>78</v>
      </c>
      <c r="H6" s="342" t="s">
        <v>77</v>
      </c>
      <c r="I6" s="88"/>
      <c r="J6" s="343" t="s">
        <v>203</v>
      </c>
      <c r="K6" s="343" t="s">
        <v>204</v>
      </c>
      <c r="M6" s="338"/>
      <c r="O6" s="344" t="s">
        <v>205</v>
      </c>
    </row>
    <row r="7" spans="2:16" s="10" customFormat="1" ht="30.75" customHeight="1">
      <c r="B7" s="491"/>
      <c r="C7" s="339"/>
      <c r="D7" s="499" t="s">
        <v>87</v>
      </c>
      <c r="E7" s="500"/>
      <c r="F7" s="501"/>
      <c r="G7" s="350" t="str">
        <f>'5-STB'!D12</f>
        <v/>
      </c>
      <c r="H7" s="346" t="str">
        <f>'6-STE'!D17</f>
        <v/>
      </c>
      <c r="I7" s="88"/>
      <c r="J7" s="347" t="s">
        <v>42</v>
      </c>
      <c r="K7" s="348" t="s">
        <v>42</v>
      </c>
      <c r="O7" s="349">
        <v>3</v>
      </c>
    </row>
    <row r="8" spans="2:16" s="10" customFormat="1" ht="30.75" customHeight="1">
      <c r="B8" s="491"/>
      <c r="C8" s="339"/>
      <c r="D8" s="499" t="s">
        <v>97</v>
      </c>
      <c r="E8" s="500"/>
      <c r="F8" s="501"/>
      <c r="G8" s="345" t="str">
        <f>'8-DIP-DIE'!D12</f>
        <v/>
      </c>
      <c r="H8" s="351" t="str">
        <f>'8-DIP-DIE'!K12</f>
        <v/>
      </c>
      <c r="I8" s="88"/>
      <c r="J8" s="347" t="s">
        <v>42</v>
      </c>
      <c r="K8" s="348" t="s">
        <v>42</v>
      </c>
      <c r="O8" s="349">
        <v>4</v>
      </c>
    </row>
    <row r="9" spans="2:16" s="10" customFormat="1" ht="30.75" customHeight="1" thickBot="1">
      <c r="B9" s="491"/>
      <c r="C9" s="339"/>
      <c r="D9" s="499" t="s">
        <v>88</v>
      </c>
      <c r="E9" s="500"/>
      <c r="F9" s="501"/>
      <c r="G9" s="345" t="str">
        <f>'7-TRAN'!D13</f>
        <v/>
      </c>
      <c r="H9" s="352"/>
      <c r="I9" s="88"/>
      <c r="J9" s="347" t="s">
        <v>42</v>
      </c>
      <c r="K9" s="353"/>
      <c r="O9" s="349">
        <v>5</v>
      </c>
    </row>
    <row r="10" spans="2:16" s="10" customFormat="1" ht="20.25" customHeight="1" thickBot="1">
      <c r="B10" s="491"/>
      <c r="C10" s="339"/>
      <c r="D10" s="471" t="s">
        <v>206</v>
      </c>
      <c r="E10" s="472"/>
      <c r="F10" s="473"/>
      <c r="G10" s="355">
        <f>SUM(G7:G9)</f>
        <v>0</v>
      </c>
      <c r="H10" s="356">
        <f>SUM(H7:H9)</f>
        <v>0</v>
      </c>
      <c r="I10" s="88"/>
      <c r="J10" s="354">
        <v>12000</v>
      </c>
      <c r="K10" s="474" t="s">
        <v>207</v>
      </c>
      <c r="L10" s="475"/>
    </row>
    <row r="11" spans="2:16" s="10" customFormat="1" ht="10.5" hidden="1" customHeight="1">
      <c r="B11" s="491"/>
      <c r="C11" s="339"/>
      <c r="G11" s="357"/>
      <c r="I11" s="358"/>
      <c r="J11" s="323"/>
      <c r="K11" s="332"/>
      <c r="L11" s="172"/>
      <c r="O11" s="359"/>
      <c r="P11" s="359"/>
    </row>
    <row r="12" spans="2:16" s="10" customFormat="1" ht="12.75" hidden="1" customHeight="1">
      <c r="B12" s="492"/>
      <c r="C12" s="339"/>
      <c r="D12" s="360" t="s">
        <v>214</v>
      </c>
      <c r="E12" s="360"/>
      <c r="F12" s="360"/>
      <c r="G12" s="360"/>
      <c r="H12" s="360"/>
      <c r="I12" s="360"/>
      <c r="K12" s="332"/>
      <c r="L12" s="172"/>
      <c r="O12" s="359"/>
      <c r="P12" s="359"/>
    </row>
    <row r="13" spans="2:16" s="10" customFormat="1" ht="12.75" hidden="1" customHeight="1">
      <c r="E13" s="360"/>
      <c r="F13" s="360"/>
      <c r="G13" s="360"/>
      <c r="H13" s="360"/>
      <c r="I13" s="360"/>
      <c r="K13" s="332"/>
      <c r="L13" s="172"/>
      <c r="O13" s="359"/>
      <c r="P13" s="359"/>
    </row>
    <row r="14" spans="2:16" s="10" customFormat="1" ht="12.75" hidden="1" customHeight="1">
      <c r="B14" s="476" t="s">
        <v>208</v>
      </c>
      <c r="C14" s="476"/>
      <c r="D14" s="476"/>
      <c r="E14" s="476"/>
      <c r="F14" s="476"/>
      <c r="G14" s="476"/>
      <c r="H14" s="476"/>
      <c r="I14" s="476"/>
      <c r="J14" s="476"/>
      <c r="K14" s="332"/>
      <c r="L14" s="172"/>
      <c r="O14" s="359"/>
      <c r="P14" s="359"/>
    </row>
    <row r="15" spans="2:16" s="10" customFormat="1" ht="12.75" hidden="1" customHeight="1">
      <c r="B15" s="477" t="s">
        <v>209</v>
      </c>
      <c r="C15" s="478"/>
      <c r="D15" s="479"/>
      <c r="E15" s="480" t="s">
        <v>210</v>
      </c>
      <c r="F15" s="481"/>
      <c r="G15" s="481"/>
      <c r="H15" s="482"/>
      <c r="I15" s="478" t="s">
        <v>211</v>
      </c>
      <c r="J15" s="479"/>
      <c r="K15" s="332"/>
      <c r="L15" s="172"/>
      <c r="O15" s="359"/>
      <c r="P15" s="359"/>
    </row>
    <row r="16" spans="2:16" s="361" customFormat="1" ht="12.75" hidden="1" customHeight="1">
      <c r="B16" s="486" t="s">
        <v>212</v>
      </c>
      <c r="C16" s="487"/>
      <c r="D16" s="362" t="s">
        <v>213</v>
      </c>
      <c r="E16" s="483"/>
      <c r="F16" s="484"/>
      <c r="G16" s="484"/>
      <c r="H16" s="485"/>
      <c r="I16" s="488" t="s">
        <v>213</v>
      </c>
      <c r="J16" s="489"/>
      <c r="K16" s="363" t="s">
        <v>212</v>
      </c>
      <c r="L16" s="172"/>
      <c r="M16" s="10"/>
      <c r="N16" s="10"/>
      <c r="O16" s="359"/>
      <c r="P16" s="359"/>
    </row>
    <row r="17" spans="2:16" s="361" customFormat="1" ht="12.75" customHeight="1">
      <c r="B17" s="366" t="str">
        <f>'8-DIP-DIE'!B60</f>
        <v>FAPESP, NOVEMBRO 2015</v>
      </c>
      <c r="C17" s="172"/>
      <c r="D17" s="172"/>
      <c r="E17" s="298"/>
      <c r="F17" s="172"/>
      <c r="G17" s="172"/>
      <c r="H17" s="172"/>
      <c r="I17" s="172"/>
      <c r="J17" s="172"/>
      <c r="K17" s="172"/>
      <c r="L17" s="172"/>
      <c r="M17" s="10"/>
      <c r="N17" s="10"/>
      <c r="O17" s="359"/>
      <c r="P17" s="359"/>
    </row>
    <row r="18" spans="2:16" s="361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9"/>
      <c r="P18" s="359"/>
    </row>
    <row r="19" spans="2:16" s="361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9"/>
      <c r="P19" s="359"/>
    </row>
    <row r="20" spans="2:16" s="361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9"/>
      <c r="P20" s="359"/>
    </row>
    <row r="21" spans="2:16" s="361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9"/>
      <c r="P21" s="359"/>
    </row>
    <row r="22" spans="2:16" ht="12.75" hidden="1">
      <c r="G22" s="298"/>
      <c r="H22" s="298"/>
      <c r="I22" s="360"/>
      <c r="J22" s="364"/>
      <c r="M22" s="10"/>
      <c r="N22" s="10"/>
      <c r="O22" s="359"/>
      <c r="P22" s="359"/>
    </row>
    <row r="23" spans="2:16" ht="12.75" hidden="1" customHeight="1">
      <c r="I23" s="360"/>
      <c r="M23" s="10"/>
      <c r="N23" s="10"/>
      <c r="O23" s="359"/>
      <c r="P23" s="359"/>
    </row>
    <row r="24" spans="2:16" ht="12.75" hidden="1" customHeight="1">
      <c r="M24" s="10"/>
      <c r="N24" s="10"/>
      <c r="O24" s="359"/>
      <c r="P24" s="359"/>
    </row>
    <row r="25" spans="2:16" ht="12.75" hidden="1" customHeight="1"/>
    <row r="26" spans="2:16" ht="12.75" hidden="1" customHeight="1">
      <c r="F26" s="298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8">
        <v>41919</v>
      </c>
    </row>
  </sheetData>
  <sheetProtection algorithmName="SHA-512" hashValue="K36xwPFe5I9GZf08j86CH8zkuC1QdjKs4lCqe3HoGF5JGxLMOfwhPw/7XKcdzPEFekW+YQ9EtzeuRqxnCKNpTA==" saltValue="GF8FVsBQnNVrnzo3Gjha3w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5703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200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502" t="s">
        <v>137</v>
      </c>
      <c r="D2" s="300" t="s">
        <v>138</v>
      </c>
      <c r="E2" s="300" t="s">
        <v>141</v>
      </c>
      <c r="F2" s="300" t="s">
        <v>139</v>
      </c>
      <c r="G2" s="300" t="s">
        <v>139</v>
      </c>
      <c r="H2" s="301"/>
      <c r="I2" s="503" t="s">
        <v>140</v>
      </c>
      <c r="J2" s="302">
        <v>16</v>
      </c>
      <c r="K2" s="303"/>
      <c r="L2" s="504"/>
      <c r="M2" s="315"/>
      <c r="N2" s="315"/>
      <c r="O2" s="315"/>
      <c r="P2" s="315"/>
    </row>
    <row r="3" spans="1:19" ht="18" customHeight="1">
      <c r="B3" s="299"/>
      <c r="C3" s="502"/>
      <c r="D3" s="304">
        <v>41365</v>
      </c>
      <c r="E3" s="304">
        <v>40999</v>
      </c>
      <c r="F3" s="304">
        <v>40633</v>
      </c>
      <c r="G3" s="304">
        <v>40237</v>
      </c>
      <c r="H3" s="305"/>
      <c r="I3" s="503"/>
      <c r="J3" s="306">
        <f>J2+1</f>
        <v>17</v>
      </c>
      <c r="K3" s="303"/>
      <c r="L3" s="504"/>
      <c r="M3" s="316"/>
      <c r="N3" s="316"/>
      <c r="O3" s="316"/>
      <c r="P3" s="316"/>
    </row>
    <row r="4" spans="1:19" ht="18" customHeight="1">
      <c r="B4" s="299"/>
      <c r="C4" s="307" t="s">
        <v>66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503"/>
      <c r="J4" s="306">
        <f t="shared" ref="J4:J26" si="0">J3+1</f>
        <v>18</v>
      </c>
      <c r="K4" s="303"/>
      <c r="L4" s="317"/>
      <c r="M4" s="505" t="s">
        <v>195</v>
      </c>
      <c r="N4" s="506"/>
      <c r="O4" s="506"/>
      <c r="P4" s="325">
        <v>0.15</v>
      </c>
      <c r="Q4" s="318"/>
      <c r="R4" s="318"/>
      <c r="S4" s="318"/>
    </row>
    <row r="5" spans="1:19" ht="18" customHeight="1">
      <c r="B5" s="299"/>
      <c r="C5" s="307" t="s">
        <v>86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503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65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503"/>
      <c r="J6" s="306">
        <f t="shared" si="0"/>
        <v>20</v>
      </c>
      <c r="K6" s="303"/>
      <c r="L6" s="317"/>
      <c r="M6" s="322" t="s">
        <v>196</v>
      </c>
      <c r="N6" s="319"/>
      <c r="O6" s="310"/>
      <c r="P6" s="310"/>
    </row>
    <row r="7" spans="1:19" ht="18" customHeight="1">
      <c r="B7" s="299"/>
      <c r="C7" s="307" t="s">
        <v>67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503"/>
      <c r="J7" s="306">
        <f t="shared" si="0"/>
        <v>21</v>
      </c>
      <c r="K7" s="303"/>
      <c r="L7" s="317"/>
      <c r="M7" s="323" t="s">
        <v>197</v>
      </c>
      <c r="N7" s="319"/>
      <c r="O7" s="310"/>
      <c r="P7" s="310"/>
    </row>
    <row r="8" spans="1:19" ht="18" customHeight="1">
      <c r="B8" s="299"/>
      <c r="C8" s="307" t="s">
        <v>68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503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69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503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503"/>
      <c r="J10" s="306">
        <f t="shared" si="0"/>
        <v>24</v>
      </c>
      <c r="K10" s="303"/>
      <c r="L10" s="317"/>
      <c r="M10" s="317" t="s">
        <v>198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503"/>
      <c r="J11" s="306">
        <f t="shared" si="0"/>
        <v>25</v>
      </c>
      <c r="K11" s="303"/>
      <c r="L11" s="317"/>
      <c r="M11" s="324" t="s">
        <v>199</v>
      </c>
      <c r="N11" s="317"/>
      <c r="O11" s="310"/>
      <c r="P11" s="310"/>
    </row>
    <row r="12" spans="1:19" ht="18" customHeight="1">
      <c r="C12" s="172" t="s">
        <v>142</v>
      </c>
      <c r="D12" s="172"/>
      <c r="F12" s="303"/>
      <c r="G12" s="303"/>
      <c r="H12" s="303"/>
      <c r="I12" s="503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143</v>
      </c>
      <c r="F13" s="303"/>
      <c r="G13" s="303"/>
      <c r="H13" s="303"/>
      <c r="I13" s="503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144</v>
      </c>
      <c r="D14" s="172"/>
      <c r="F14" s="303"/>
      <c r="G14" s="303"/>
      <c r="H14" s="303"/>
      <c r="I14" s="503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145</v>
      </c>
      <c r="D15" s="312">
        <v>557.1</v>
      </c>
      <c r="F15" s="303"/>
      <c r="G15" s="303"/>
      <c r="H15" s="303"/>
      <c r="I15" s="503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146</v>
      </c>
      <c r="D16" s="312">
        <v>1636.8</v>
      </c>
      <c r="F16" s="303"/>
      <c r="G16" s="303"/>
      <c r="H16" s="303"/>
      <c r="I16" s="503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147</v>
      </c>
      <c r="D17" s="312">
        <v>1737.6</v>
      </c>
      <c r="F17" s="303"/>
      <c r="G17" s="303"/>
      <c r="H17" s="303"/>
      <c r="I17" s="503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148</v>
      </c>
      <c r="D18" s="312">
        <v>2412.6</v>
      </c>
      <c r="F18" s="303"/>
      <c r="G18" s="303"/>
      <c r="H18" s="303"/>
      <c r="I18" s="503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149</v>
      </c>
      <c r="D19" s="312">
        <v>2985.9</v>
      </c>
      <c r="F19" s="303"/>
      <c r="G19" s="303"/>
      <c r="H19" s="303"/>
      <c r="I19" s="503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150</v>
      </c>
      <c r="D20" s="312">
        <v>5908.8</v>
      </c>
      <c r="F20" s="303"/>
      <c r="G20" s="303"/>
      <c r="H20" s="303"/>
      <c r="I20" s="503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151</v>
      </c>
      <c r="D21" s="172" t="s">
        <v>152</v>
      </c>
      <c r="G21" s="303"/>
      <c r="H21" s="303"/>
      <c r="I21" s="503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153</v>
      </c>
      <c r="D22" s="172" t="s">
        <v>154</v>
      </c>
      <c r="G22" s="303"/>
      <c r="H22" s="303"/>
      <c r="I22" s="503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145</v>
      </c>
      <c r="D23" s="172" t="s">
        <v>155</v>
      </c>
      <c r="G23" s="303"/>
      <c r="H23" s="303"/>
      <c r="I23" s="503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156</v>
      </c>
      <c r="D24" s="172" t="s">
        <v>157</v>
      </c>
      <c r="G24" s="303"/>
      <c r="H24" s="303"/>
      <c r="I24" s="503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158</v>
      </c>
      <c r="D25" s="172" t="s">
        <v>159</v>
      </c>
      <c r="G25" s="303"/>
      <c r="H25" s="303"/>
      <c r="I25" s="503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160</v>
      </c>
      <c r="D26" s="172" t="s">
        <v>161</v>
      </c>
      <c r="G26" s="303"/>
      <c r="H26" s="303"/>
      <c r="I26" s="503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162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163</v>
      </c>
      <c r="D28" s="312">
        <v>351.9</v>
      </c>
    </row>
    <row r="29" spans="3:16">
      <c r="C29" s="172" t="s">
        <v>164</v>
      </c>
      <c r="D29" s="312">
        <v>703.2</v>
      </c>
    </row>
    <row r="30" spans="3:16">
      <c r="C30" s="172" t="s">
        <v>165</v>
      </c>
      <c r="D30" s="312">
        <v>984.3</v>
      </c>
    </row>
    <row r="31" spans="3:16">
      <c r="C31" s="172" t="s">
        <v>166</v>
      </c>
      <c r="D31" s="312">
        <v>2488.1999999999998</v>
      </c>
    </row>
    <row r="32" spans="3:16">
      <c r="C32" s="172" t="s">
        <v>167</v>
      </c>
      <c r="D32" s="312">
        <v>4076.7</v>
      </c>
    </row>
    <row r="33" spans="3:4">
      <c r="C33" s="172" t="s">
        <v>168</v>
      </c>
      <c r="D33" s="312">
        <v>5908.8</v>
      </c>
    </row>
    <row r="34" spans="3:4">
      <c r="C34" s="172" t="s">
        <v>169</v>
      </c>
      <c r="D34" s="312">
        <v>562.5</v>
      </c>
    </row>
    <row r="35" spans="3:4">
      <c r="C35" s="172" t="s">
        <v>170</v>
      </c>
      <c r="D35" s="312">
        <v>843.6</v>
      </c>
    </row>
    <row r="36" spans="3:4">
      <c r="C36" s="172" t="s">
        <v>171</v>
      </c>
      <c r="D36" s="172" t="s">
        <v>172</v>
      </c>
    </row>
    <row r="37" spans="3:4">
      <c r="C37" s="172" t="s">
        <v>173</v>
      </c>
      <c r="D37" s="172"/>
    </row>
    <row r="38" spans="3:4">
      <c r="C38" s="172" t="s">
        <v>174</v>
      </c>
      <c r="D38" s="312">
        <v>6713.7</v>
      </c>
    </row>
    <row r="39" spans="3:4">
      <c r="C39" s="172" t="s">
        <v>175</v>
      </c>
      <c r="D39" s="172"/>
    </row>
    <row r="40" spans="3:4">
      <c r="C40" s="172" t="s">
        <v>176</v>
      </c>
      <c r="D40" s="312">
        <v>253.5</v>
      </c>
    </row>
    <row r="41" spans="3:4">
      <c r="C41" s="172" t="s">
        <v>177</v>
      </c>
      <c r="D41" s="312">
        <v>506.4</v>
      </c>
    </row>
    <row r="42" spans="3:4">
      <c r="C42" s="172" t="s">
        <v>178</v>
      </c>
      <c r="D42" s="312">
        <v>759.6</v>
      </c>
    </row>
    <row r="43" spans="3:4">
      <c r="C43" s="172" t="s">
        <v>179</v>
      </c>
      <c r="D43" s="312">
        <v>1012.2</v>
      </c>
    </row>
    <row r="44" spans="3:4">
      <c r="C44" s="172" t="s">
        <v>180</v>
      </c>
      <c r="D44" s="312">
        <v>1265.7</v>
      </c>
    </row>
    <row r="45" spans="3:4">
      <c r="C45" s="172" t="s">
        <v>181</v>
      </c>
      <c r="D45" s="312">
        <v>2024.4</v>
      </c>
    </row>
    <row r="46" spans="3:4">
      <c r="C46" s="172" t="s">
        <v>182</v>
      </c>
      <c r="D46" s="172"/>
    </row>
    <row r="47" spans="3:4">
      <c r="C47" s="172" t="s">
        <v>183</v>
      </c>
      <c r="D47" s="312">
        <v>3243.9</v>
      </c>
    </row>
    <row r="48" spans="3:4">
      <c r="C48" s="172" t="s">
        <v>184</v>
      </c>
      <c r="D48" s="312">
        <v>4800</v>
      </c>
    </row>
    <row r="49" spans="3:4">
      <c r="C49" s="172" t="s">
        <v>185</v>
      </c>
      <c r="D49" s="312">
        <v>6713.7</v>
      </c>
    </row>
    <row r="50" spans="3:4">
      <c r="C50" s="172" t="s">
        <v>186</v>
      </c>
      <c r="D50" s="172"/>
    </row>
    <row r="51" spans="3:4">
      <c r="C51" s="172" t="s">
        <v>187</v>
      </c>
      <c r="D51" s="312">
        <v>557.1</v>
      </c>
    </row>
    <row r="52" spans="3:4">
      <c r="C52" s="172" t="s">
        <v>188</v>
      </c>
      <c r="D52" s="312">
        <v>1636.8</v>
      </c>
    </row>
    <row r="53" spans="3:4">
      <c r="C53" s="172" t="s">
        <v>189</v>
      </c>
      <c r="D53" s="312">
        <v>2412.6</v>
      </c>
    </row>
    <row r="54" spans="3:4">
      <c r="C54" s="172" t="s">
        <v>190</v>
      </c>
      <c r="D54" s="312">
        <v>5908.8</v>
      </c>
    </row>
    <row r="55" spans="3:4">
      <c r="C55" s="172"/>
      <c r="D55" s="172"/>
    </row>
    <row r="56" spans="3:4">
      <c r="C56" s="172" t="s">
        <v>191</v>
      </c>
      <c r="D56" s="172"/>
    </row>
    <row r="57" spans="3:4">
      <c r="C57" s="172" t="s">
        <v>192</v>
      </c>
      <c r="D57" s="172"/>
    </row>
    <row r="58" spans="3:4">
      <c r="C58" s="172" t="s">
        <v>193</v>
      </c>
      <c r="D58" s="172"/>
    </row>
    <row r="59" spans="3:4">
      <c r="C59" s="172" t="s">
        <v>194</v>
      </c>
      <c r="D59" s="172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2011-03-29T18:53:24Z</cp:lastPrinted>
  <dcterms:created xsi:type="dcterms:W3CDTF">2004-06-09T18:15:42Z</dcterms:created>
  <dcterms:modified xsi:type="dcterms:W3CDTF">2015-11-23T12:50:17Z</dcterms:modified>
  <cp:category>Planilha do Microsoft Excel</cp:category>
</cp:coreProperties>
</file>