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6\1 JUNHO\CONVENIOS\CARLINHOS\"/>
    </mc:Choice>
  </mc:AlternateContent>
  <bookViews>
    <workbookView xWindow="0" yWindow="0" windowWidth="11835" windowHeight="11400" tabRatio="893"/>
  </bookViews>
  <sheets>
    <sheet name="5-STB" sheetId="6" r:id="rId1"/>
    <sheet name="7-TRAN" sheetId="8" r:id="rId2"/>
    <sheet name="8-DIP-DIE" sheetId="9" r:id="rId3"/>
    <sheet name="CONSOLIDADA" sheetId="13" r:id="rId4"/>
    <sheet name="DADOS" sheetId="19" state="hidden" r:id="rId5"/>
  </sheets>
  <externalReferences>
    <externalReference r:id="rId6"/>
  </externalReferences>
  <definedNames>
    <definedName name="_3162" localSheetId="4">DADOS!$C$12:$D$59</definedName>
    <definedName name="_xlnm.Print_Area" localSheetId="0">'5-STB'!$B$2:$P$112</definedName>
    <definedName name="_xlnm.Print_Area" localSheetId="1">'7-TRAN'!$B$2:$Q$111</definedName>
    <definedName name="_xlnm.Print_Area" localSheetId="2">'8-DIP-DIE'!$B$2:$Q$106</definedName>
    <definedName name="_xlnm.Print_Area" localSheetId="3">CONSOLIDADA!$A$1:$J$17</definedName>
  </definedNames>
  <calcPr calcId="152511"/>
</workbook>
</file>

<file path=xl/calcChain.xml><?xml version="1.0" encoding="utf-8"?>
<calcChain xmlns="http://schemas.openxmlformats.org/spreadsheetml/2006/main">
  <c r="J26" i="19" l="1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D12" i="13"/>
  <c r="O9" i="13"/>
  <c r="J9" i="13"/>
  <c r="O8" i="13"/>
  <c r="K8" i="13"/>
  <c r="J8" i="13"/>
  <c r="O7" i="13"/>
  <c r="K7" i="13"/>
  <c r="J7" i="13"/>
  <c r="L4" i="13"/>
  <c r="J3" i="13"/>
  <c r="B194" i="9"/>
  <c r="IF189" i="9"/>
  <c r="IE189" i="9"/>
  <c r="O189" i="9"/>
  <c r="IF188" i="9"/>
  <c r="IE188" i="9"/>
  <c r="O188" i="9"/>
  <c r="B106" i="9"/>
  <c r="P103" i="9"/>
  <c r="O103" i="9"/>
  <c r="P102" i="9"/>
  <c r="O102" i="9"/>
  <c r="P101" i="9"/>
  <c r="O101" i="9"/>
  <c r="P100" i="9"/>
  <c r="O100" i="9"/>
  <c r="P99" i="9"/>
  <c r="O99" i="9"/>
  <c r="P98" i="9"/>
  <c r="O98" i="9"/>
  <c r="P97" i="9"/>
  <c r="O97" i="9"/>
  <c r="P96" i="9"/>
  <c r="O96" i="9"/>
  <c r="P95" i="9"/>
  <c r="O95" i="9"/>
  <c r="P94" i="9"/>
  <c r="O94" i="9"/>
  <c r="P93" i="9"/>
  <c r="O93" i="9"/>
  <c r="P92" i="9"/>
  <c r="O92" i="9"/>
  <c r="P91" i="9"/>
  <c r="O91" i="9"/>
  <c r="P90" i="9"/>
  <c r="O90" i="9"/>
  <c r="P89" i="9"/>
  <c r="O89" i="9"/>
  <c r="P88" i="9"/>
  <c r="O88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B61" i="9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IH193" i="8"/>
  <c r="P193" i="8"/>
  <c r="II192" i="8"/>
  <c r="IH192" i="8"/>
  <c r="P192" i="8"/>
  <c r="II191" i="8"/>
  <c r="IH191" i="8"/>
  <c r="P191" i="8"/>
  <c r="II190" i="8"/>
  <c r="IH190" i="8"/>
  <c r="P190" i="8"/>
  <c r="II189" i="8"/>
  <c r="IH189" i="8"/>
  <c r="P18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B63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D13" i="8"/>
  <c r="G9" i="13" s="1"/>
  <c r="O195" i="6"/>
  <c r="O194" i="6"/>
  <c r="O193" i="6"/>
  <c r="O192" i="6"/>
  <c r="B112" i="6"/>
  <c r="B61" i="8" s="1"/>
  <c r="B60" i="9" s="1"/>
  <c r="B17" i="13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B62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D12" i="6" s="1"/>
  <c r="G7" i="13" s="1"/>
  <c r="K12" i="9" l="1"/>
  <c r="H8" i="13" s="1"/>
  <c r="H10" i="13" s="1"/>
  <c r="B204" i="6"/>
  <c r="B111" i="8"/>
  <c r="B196" i="8" s="1"/>
  <c r="D12" i="9"/>
  <c r="G8" i="13" s="1"/>
  <c r="G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<sst xmlns="http://schemas.openxmlformats.org/spreadsheetml/2006/main" count="255" uniqueCount="175">
  <si>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</si>
  <si>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</si>
  <si>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</si>
  <si>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</si>
  <si>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</si>
  <si>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</si>
  <si>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</si>
  <si>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</si>
  <si>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</si>
  <si>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</si>
  <si>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 xml:space="preserve"> </t>
  </si>
  <si>
    <t xml:space="preserve"> OBSERVAÇÕES:</t>
  </si>
  <si>
    <t xml:space="preserve"> OBSERVAÇÕES: 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</si>
  <si>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</si>
  <si>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</si>
  <si>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</si>
  <si>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</si>
  <si>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</si>
  <si>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</si>
  <si>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</si>
  <si>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</si>
  <si>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</si>
  <si>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</si>
  <si>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</si>
  <si>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</si>
  <si>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</si>
  <si>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</si>
  <si>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</si>
  <si>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</si>
  <si>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</si>
  <si>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</si>
  <si>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</si>
  <si>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</si>
  <si>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</si>
  <si>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</si>
  <si>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</si>
  <si>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</si>
  <si>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</si>
  <si>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</si>
  <si>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</si>
  <si>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</si>
  <si>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</si>
  <si>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</si>
  <si>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</si>
  <si>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</si>
  <si>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</si>
  <si>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</si>
  <si>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</si>
  <si>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</si>
  <si>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</si>
  <si>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</si>
  <si>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</si>
  <si>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</si>
  <si>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</si>
  <si>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</si>
  <si>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</si>
  <si>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</si>
  <si>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</si>
  <si>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</si>
  <si>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</si>
  <si>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</si>
  <si>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</si>
  <si>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</si>
  <si>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</si>
  <si>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</si>
  <si>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</si>
  <si>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</si>
  <si>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</si>
  <si>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</si>
  <si>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</si>
  <si>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</si>
  <si>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</si>
  <si>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</si>
  <si>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</si>
  <si>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</si>
  <si>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</si>
  <si>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</si>
  <si>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</si>
  <si>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</si>
  <si>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</si>
  <si>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</si>
  <si>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</si>
  <si>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</si>
  <si>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</si>
  <si>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</si>
  <si>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</si>
  <si>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</si>
  <si>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</si>
  <si>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</si>
  <si>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t>5- SERVIÇOS DE TERCEIROS NO BRASIL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</si>
  <si>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</si>
  <si>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</si>
  <si>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</si>
  <si>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</si>
  <si>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</si>
  <si>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</si>
  <si>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</si>
  <si>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</si>
  <si>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</si>
  <si>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</si>
  <si>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</si>
  <si>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</si>
  <si>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</si>
  <si>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</si>
  <si>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</si>
  <si>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</si>
  <si>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</si>
  <si>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</si>
  <si>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</si>
  <si>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</si>
  <si>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</si>
  <si>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</si>
  <si>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</si>
  <si>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</si>
  <si>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</si>
  <si>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</si>
  <si>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</si>
  <si>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</si>
  <si>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</si>
  <si>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</si>
  <si>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</si>
  <si>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</si>
  <si>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</si>
  <si>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</si>
  <si>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</si>
  <si>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</si>
  <si>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</si>
  <si>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</si>
  <si>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</si>
  <si>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</si>
  <si>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</si>
  <si>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</si>
  <si>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</si>
  <si>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</si>
  <si>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</si>
  <si>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</si>
  <si>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</si>
  <si>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</si>
  <si>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</si>
  <si>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</si>
  <si>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</si>
  <si>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</si>
  <si>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</si>
  <si>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</si>
  <si>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</si>
  <si>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</si>
  <si>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</si>
  <si>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</si>
  <si>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</si>
  <si>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</si>
  <si>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</si>
  <si>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</si>
  <si>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</si>
  <si>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</si>
  <si>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</si>
  <si>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</si>
  <si>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</si>
  <si>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</si>
  <si>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</si>
  <si>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</si>
  <si>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</si>
  <si>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</si>
  <si>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</si>
  <si>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</si>
  <si>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</si>
  <si>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</si>
  <si>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</si>
  <si>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</si>
  <si>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</si>
  <si>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</si>
  <si>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</si>
  <si>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</si>
  <si>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</si>
  <si>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</si>
  <si>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JUNHO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</si>
</sst>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[$US$]\ #,##0.00"/>
    <numFmt numFmtId="169" formatCode="&quot;US$&quot;\ #,##0.00"/>
    <numFmt numFmtId="170" formatCode="[$USD]\ #,##0.00"/>
    <numFmt numFmtId="171" formatCode="_([$USD]\ * #,##0.00_);_([$USD]\ * \(#,##0.00\);_([$USD]\ * &quot;-&quot;??_);_(@_)"/>
  </numFmts>
  <fonts count="4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b/>
      <sz val="8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383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2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/>
    <xf numFmtId="0" fontId="7" fillId="0" borderId="0" xfId="0" applyFont="1" applyAlignment="1" applyProtection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8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0" fillId="2" borderId="10" xfId="0" applyNumberFormat="1" applyFont="1" applyFill="1" applyBorder="1" applyAlignment="1" applyProtection="1">
      <alignment horizontal="center" shrinkToFit="1"/>
      <protection hidden="1"/>
    </xf>
    <xf numFmtId="0" fontId="14" fillId="0" borderId="4" xfId="0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4" fillId="0" borderId="4" xfId="0" applyFont="1" applyBorder="1" applyAlignment="1">
      <alignment horizontal="left"/>
    </xf>
    <xf numFmtId="0" fontId="21" fillId="0" borderId="0" xfId="0" applyFont="1" applyAlignment="1" applyProtection="1">
      <alignment horizontal="left"/>
    </xf>
    <xf numFmtId="0" fontId="14" fillId="0" borderId="4" xfId="0" applyFont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4" fillId="0" borderId="0" xfId="0" applyFont="1" applyBorder="1" applyAlignment="1">
      <alignment horizontal="left"/>
    </xf>
    <xf numFmtId="164" fontId="10" fillId="0" borderId="9" xfId="2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3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0" xfId="2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9" xfId="0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9" xfId="0" quotePrefix="1" applyFont="1" applyFill="1" applyBorder="1" applyAlignment="1" applyProtection="1">
      <alignment horizontal="left" vertical="center"/>
    </xf>
    <xf numFmtId="0" fontId="5" fillId="3" borderId="11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33" fillId="0" borderId="0" xfId="0" applyFont="1" applyProtection="1"/>
    <xf numFmtId="164" fontId="16" fillId="0" borderId="9" xfId="2" applyNumberFormat="1" applyFont="1" applyBorder="1" applyAlignment="1" applyProtection="1">
      <alignment horizontal="right" vertical="center" shrinkToFit="1"/>
      <protection hidden="1"/>
    </xf>
    <xf numFmtId="164" fontId="17" fillId="0" borderId="9" xfId="2" applyNumberFormat="1" applyFont="1" applyBorder="1" applyAlignment="1" applyProtection="1">
      <alignment vertical="center" shrinkToFit="1"/>
      <protection hidden="1"/>
    </xf>
    <xf numFmtId="0" fontId="3" fillId="0" borderId="0" xfId="0" applyFont="1" applyAlignment="1"/>
    <xf numFmtId="0" fontId="34" fillId="0" borderId="0" xfId="0" applyFont="1"/>
    <xf numFmtId="0" fontId="2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0" fillId="3" borderId="0" xfId="0" applyFont="1" applyFill="1" applyProtection="1">
      <protection hidden="1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3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0" fillId="0" borderId="10" xfId="3" applyFont="1" applyBorder="1" applyAlignment="1" applyProtection="1">
      <alignment horizontal="right" vertical="center"/>
    </xf>
    <xf numFmtId="0" fontId="0" fillId="0" borderId="0" xfId="0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8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18" fillId="0" borderId="0" xfId="0" applyFont="1" applyAlignment="1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0" fillId="0" borderId="10" xfId="0" applyFont="1" applyBorder="1" applyAlignment="1" applyProtection="1">
      <alignment horizontal="left" vertical="center"/>
    </xf>
    <xf numFmtId="164" fontId="10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0" fillId="3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0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31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2" fillId="3" borderId="0" xfId="0" applyFont="1" applyFill="1" applyAlignment="1" applyProtection="1">
      <protection hidden="1"/>
    </xf>
    <xf numFmtId="0" fontId="8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Fill="1" applyAlignment="1" applyProtection="1">
      <protection hidden="1"/>
    </xf>
    <xf numFmtId="0" fontId="11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7" fillId="8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3" borderId="0" xfId="0" applyFont="1" applyFill="1"/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Protection="1">
      <protection hidden="1"/>
    </xf>
    <xf numFmtId="14" fontId="8" fillId="3" borderId="10" xfId="0" applyNumberFormat="1" applyFont="1" applyFill="1" applyBorder="1" applyAlignment="1" applyProtection="1">
      <alignment horizontal="center" vertical="center"/>
      <protection hidden="1"/>
    </xf>
    <xf numFmtId="14" fontId="8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22" fillId="3" borderId="10" xfId="0" applyFont="1" applyFill="1" applyBorder="1" applyProtection="1">
      <protection hidden="1"/>
    </xf>
    <xf numFmtId="166" fontId="2" fillId="3" borderId="10" xfId="2" applyFont="1" applyFill="1" applyBorder="1" applyAlignment="1" applyProtection="1">
      <alignment vertical="center"/>
      <protection hidden="1"/>
    </xf>
    <xf numFmtId="165" fontId="1" fillId="3" borderId="10" xfId="0" applyNumberFormat="1" applyFont="1" applyFill="1" applyBorder="1" applyAlignment="1" applyProtection="1">
      <alignment vertical="center"/>
      <protection hidden="1"/>
    </xf>
    <xf numFmtId="165" fontId="1" fillId="3" borderId="0" xfId="0" applyNumberFormat="1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horizontal="center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Protection="1">
      <protection hidden="1"/>
    </xf>
    <xf numFmtId="165" fontId="1" fillId="3" borderId="0" xfId="0" applyNumberFormat="1" applyFont="1" applyFill="1" applyBorder="1" applyAlignment="1">
      <alignment horizontal="right" vertical="center" wrapText="1"/>
    </xf>
    <xf numFmtId="167" fontId="1" fillId="3" borderId="0" xfId="3" applyFont="1" applyFill="1" applyBorder="1" applyProtection="1">
      <protection hidden="1"/>
    </xf>
    <xf numFmtId="0" fontId="1" fillId="3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29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29" fillId="3" borderId="0" xfId="1" applyFill="1" applyBorder="1" applyAlignment="1" applyProtection="1">
      <protection hidden="1"/>
    </xf>
    <xf numFmtId="9" fontId="1" fillId="3" borderId="0" xfId="4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Protection="1">
      <protection hidden="1"/>
    </xf>
    <xf numFmtId="0" fontId="36" fillId="4" borderId="0" xfId="0" applyFont="1" applyFill="1" applyAlignment="1">
      <alignment horizontal="center" vertical="center"/>
    </xf>
    <xf numFmtId="0" fontId="23" fillId="5" borderId="9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0" fontId="34" fillId="0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0" fillId="0" borderId="0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 vertical="center"/>
    </xf>
    <xf numFmtId="14" fontId="0" fillId="0" borderId="0" xfId="0" applyNumberFormat="1"/>
    <xf numFmtId="0" fontId="42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43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35" fillId="0" borderId="10" xfId="2" applyNumberFormat="1" applyFont="1" applyBorder="1" applyAlignment="1" applyProtection="1">
      <alignment vertical="center" shrinkToFit="1"/>
      <protection hidden="1"/>
    </xf>
    <xf numFmtId="166" fontId="38" fillId="3" borderId="10" xfId="2" applyFont="1" applyFill="1" applyBorder="1" applyAlignment="1">
      <alignment horizontal="center" vertical="center" wrapText="1"/>
    </xf>
    <xf numFmtId="170" fontId="19" fillId="0" borderId="10" xfId="2" applyNumberFormat="1" applyFont="1" applyBorder="1" applyAlignment="1">
      <alignment horizontal="center" vertical="center" shrinkToFit="1"/>
    </xf>
    <xf numFmtId="0" fontId="0" fillId="3" borderId="10" xfId="0" applyFill="1" applyBorder="1" applyAlignment="1">
      <alignment horizontal="center"/>
    </xf>
    <xf numFmtId="164" fontId="27" fillId="0" borderId="10" xfId="2" applyNumberFormat="1" applyFont="1" applyBorder="1" applyAlignment="1" applyProtection="1">
      <alignment vertical="center" shrinkToFit="1"/>
      <protection hidden="1"/>
    </xf>
    <xf numFmtId="170" fontId="12" fillId="7" borderId="25" xfId="2" applyNumberFormat="1" applyFont="1" applyFill="1" applyBorder="1" applyAlignment="1" applyProtection="1">
      <alignment vertical="center" shrinkToFit="1"/>
      <protection hidden="1"/>
    </xf>
    <xf numFmtId="0" fontId="38" fillId="3" borderId="0" xfId="0" applyFont="1" applyFill="1" applyAlignment="1">
      <alignment horizontal="center" wrapText="1"/>
    </xf>
    <xf numFmtId="166" fontId="43" fillId="3" borderId="28" xfId="2" applyFont="1" applyFill="1" applyBorder="1" applyAlignment="1">
      <alignment horizontal="center" vertical="center" wrapText="1"/>
    </xf>
    <xf numFmtId="164" fontId="39" fillId="0" borderId="34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1" fontId="44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/>
    <xf numFmtId="0" fontId="0" fillId="0" borderId="0" xfId="0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quotePrefix="1" applyFont="1" applyFill="1" applyAlignment="1">
      <alignment horizontal="center"/>
    </xf>
    <xf numFmtId="0" fontId="47" fillId="0" borderId="0" xfId="0" applyFont="1"/>
    <xf numFmtId="0" fontId="2" fillId="3" borderId="10" xfId="0" applyFont="1" applyFill="1" applyBorder="1" applyAlignment="1" applyProtection="1">
      <alignment horizontal="center" vertical="center"/>
      <protection locked="0"/>
    </xf>
    <xf numFmtId="168" fontId="35" fillId="0" borderId="43" xfId="2" applyNumberFormat="1" applyFont="1" applyBorder="1" applyAlignment="1" applyProtection="1">
      <alignment vertical="center" shrinkToFit="1"/>
      <protection hidden="1"/>
    </xf>
    <xf numFmtId="168" fontId="12" fillId="7" borderId="25" xfId="2" applyNumberFormat="1" applyFont="1" applyFill="1" applyBorder="1" applyAlignment="1" applyProtection="1">
      <alignment vertical="center" shrinkToFit="1"/>
      <protection hidden="1"/>
    </xf>
    <xf numFmtId="168" fontId="39" fillId="0" borderId="35" xfId="0" applyNumberFormat="1" applyFont="1" applyBorder="1" applyAlignment="1" applyProtection="1">
      <alignment vertical="center" shrinkToFit="1"/>
      <protection hidden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 shrinkToFit="1"/>
    </xf>
    <xf numFmtId="0" fontId="10" fillId="0" borderId="11" xfId="0" applyFont="1" applyBorder="1" applyAlignment="1" applyProtection="1">
      <alignment horizontal="left" vertical="center" shrinkToFit="1"/>
    </xf>
    <xf numFmtId="0" fontId="15" fillId="0" borderId="9" xfId="0" applyFont="1" applyBorder="1" applyAlignment="1" applyProtection="1">
      <alignment horizontal="left" vertical="center" shrinkToFit="1"/>
    </xf>
    <xf numFmtId="0" fontId="15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7" fillId="0" borderId="4" xfId="0" applyFont="1" applyBorder="1" applyAlignment="1">
      <alignment horizontal="right"/>
    </xf>
    <xf numFmtId="0" fontId="3" fillId="5" borderId="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4" fillId="0" borderId="4" xfId="0" applyFont="1" applyBorder="1" applyAlignment="1">
      <alignment horizontal="left"/>
    </xf>
    <xf numFmtId="0" fontId="7" fillId="0" borderId="9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</xf>
    <xf numFmtId="0" fontId="14" fillId="3" borderId="4" xfId="0" applyFont="1" applyFill="1" applyBorder="1" applyAlignment="1">
      <alignment horizontal="left"/>
    </xf>
    <xf numFmtId="0" fontId="3" fillId="2" borderId="10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28" fillId="0" borderId="31" xfId="0" applyFont="1" applyFill="1" applyBorder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33" xfId="0" applyFont="1" applyFill="1" applyBorder="1" applyAlignment="1">
      <alignment horizontal="left" vertical="center"/>
    </xf>
    <xf numFmtId="166" fontId="43" fillId="3" borderId="29" xfId="2" applyFont="1" applyFill="1" applyBorder="1" applyAlignment="1">
      <alignment horizontal="center" vertical="center" wrapText="1"/>
    </xf>
    <xf numFmtId="166" fontId="43" fillId="3" borderId="30" xfId="2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48" fillId="6" borderId="20" xfId="0" applyFont="1" applyFill="1" applyBorder="1" applyAlignment="1">
      <alignment horizontal="center" vertical="center" textRotation="255"/>
    </xf>
    <xf numFmtId="0" fontId="48" fillId="6" borderId="21" xfId="0" applyFont="1" applyFill="1" applyBorder="1" applyAlignment="1">
      <alignment horizontal="center" vertical="center" textRotation="255"/>
    </xf>
    <xf numFmtId="0" fontId="48" fillId="6" borderId="36" xfId="0" applyFont="1" applyFill="1" applyBorder="1" applyAlignment="1">
      <alignment horizontal="center" vertical="center" textRotation="255"/>
    </xf>
    <xf numFmtId="166" fontId="41" fillId="5" borderId="11" xfId="0" applyNumberFormat="1" applyFont="1" applyFill="1" applyBorder="1" applyAlignment="1">
      <alignment horizontal="center" vertical="center" shrinkToFit="1"/>
    </xf>
    <xf numFmtId="0" fontId="41" fillId="5" borderId="11" xfId="0" applyFont="1" applyFill="1" applyBorder="1" applyAlignment="1">
      <alignment horizontal="center" vertical="center" shrinkToFit="1"/>
    </xf>
    <xf numFmtId="0" fontId="41" fillId="5" borderId="15" xfId="0" applyFont="1" applyFill="1" applyBorder="1" applyAlignment="1">
      <alignment horizontal="center" vertical="center" shrinkToFit="1"/>
    </xf>
    <xf numFmtId="0" fontId="28" fillId="0" borderId="22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vertical="center" textRotation="255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165" fontId="29" fillId="3" borderId="0" xfId="1" applyNumberFormat="1" applyFill="1" applyBorder="1" applyAlignment="1" applyProtection="1">
      <alignment horizontal="left" vertical="center" wrapText="1"/>
    </xf>
    <xf numFmtId="165" fontId="1" fillId="3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3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178" customWidth="1"/>
    <col min="2" max="2" width="5.85546875" style="31" customWidth="1"/>
    <col min="3" max="3" width="5" style="74" customWidth="1"/>
    <col min="4" max="4" width="9.28515625" style="74" customWidth="1"/>
    <col min="5" max="5" width="11.5703125" style="74" customWidth="1"/>
    <col min="6" max="6" width="8" style="33" customWidth="1"/>
    <col min="7" max="7" width="7.7109375" style="33" customWidth="1"/>
    <col min="8" max="8" width="6" style="33" customWidth="1"/>
    <col min="9" max="10" width="10.28515625" style="33" customWidth="1"/>
    <col min="11" max="11" width="7.5703125" style="33" customWidth="1"/>
    <col min="12" max="12" width="6" style="33" customWidth="1"/>
    <col min="13" max="13" width="9.140625" style="74" customWidth="1"/>
    <col min="14" max="14" width="14.5703125" style="33" customWidth="1"/>
    <col min="15" max="15" width="16.28515625" style="78" customWidth="1"/>
    <col min="16" max="16" width="14.140625" style="16" customWidth="1"/>
    <col min="17" max="17" width="1.85546875" style="169" customWidth="1"/>
    <col min="18" max="20" width="7.5703125" style="31" hidden="1" customWidth="1"/>
    <col min="21" max="245" width="0" style="31" hidden="1" customWidth="1"/>
    <col min="246" max="16384" width="9.140625" style="31" hidden="1"/>
  </cols>
  <sheetData>
    <row r="1" spans="1:244" s="25" customFormat="1" ht="31.5" customHeight="1">
      <c r="A1" s="164" t="s">
        <v>21</v>
      </c>
      <c r="B1" s="39"/>
      <c r="C1" s="45"/>
      <c r="D1" s="45"/>
      <c r="E1" s="45"/>
      <c r="F1" s="39"/>
      <c r="G1" s="39"/>
      <c r="H1" s="39"/>
      <c r="I1" s="39"/>
      <c r="J1" s="39"/>
      <c r="K1" s="39"/>
      <c r="L1" s="39"/>
      <c r="M1" s="45"/>
      <c r="N1" s="39"/>
      <c r="O1" s="39"/>
      <c r="P1" s="39"/>
      <c r="Q1" s="165"/>
    </row>
    <row r="2" spans="1:244" s="25" customFormat="1" ht="12.75" customHeight="1">
      <c r="A2" s="173"/>
      <c r="B2" s="39"/>
      <c r="C2" s="45"/>
      <c r="D2" s="45"/>
      <c r="E2" s="45"/>
      <c r="F2" s="39"/>
      <c r="G2" s="39"/>
      <c r="H2" s="39"/>
      <c r="I2" s="39"/>
      <c r="J2" s="39"/>
      <c r="K2" s="39"/>
      <c r="L2" s="39"/>
      <c r="M2" s="45"/>
      <c r="N2" s="39"/>
      <c r="O2" s="39"/>
      <c r="P2" s="39"/>
      <c r="Q2" s="165"/>
    </row>
    <row r="3" spans="1:244" s="25" customFormat="1" ht="12.75" customHeight="1">
      <c r="A3" s="173"/>
      <c r="B3" s="39"/>
      <c r="C3" s="45"/>
      <c r="D3" s="45"/>
      <c r="E3" s="45"/>
      <c r="F3" s="39"/>
      <c r="G3" s="39"/>
      <c r="H3" s="39"/>
      <c r="I3" s="39"/>
      <c r="J3" s="39"/>
      <c r="K3" s="39"/>
      <c r="L3" s="39"/>
      <c r="M3" s="45"/>
      <c r="N3" s="39"/>
      <c r="O3" s="39"/>
      <c r="P3" s="39"/>
      <c r="Q3" s="165"/>
    </row>
    <row r="4" spans="1:244" s="25" customFormat="1" ht="12.75" customHeight="1">
      <c r="A4" s="173"/>
      <c r="B4" s="39"/>
      <c r="C4" s="45"/>
      <c r="D4" s="45"/>
      <c r="E4" s="45"/>
      <c r="F4" s="39"/>
      <c r="G4" s="39"/>
      <c r="H4" s="39"/>
      <c r="I4" s="39"/>
      <c r="J4" s="39"/>
      <c r="K4" s="39"/>
      <c r="L4" s="39"/>
      <c r="M4" s="45"/>
      <c r="N4" s="39"/>
      <c r="O4" s="39"/>
      <c r="P4" s="39"/>
      <c r="Q4" s="165"/>
    </row>
    <row r="5" spans="1:244" s="25" customFormat="1" ht="12.75" customHeight="1">
      <c r="A5" s="173"/>
      <c r="B5" s="39"/>
      <c r="C5" s="45"/>
      <c r="D5" s="45"/>
      <c r="E5" s="45"/>
      <c r="F5" s="39"/>
      <c r="G5" s="39"/>
      <c r="H5" s="39"/>
      <c r="I5" s="39"/>
      <c r="J5" s="39"/>
      <c r="K5" s="39"/>
      <c r="L5" s="39"/>
      <c r="M5" s="45"/>
      <c r="N5" s="39"/>
      <c r="O5" s="39"/>
      <c r="P5" s="39"/>
      <c r="Q5" s="165"/>
    </row>
    <row r="6" spans="1:244" s="4" customFormat="1" ht="19.5" customHeight="1">
      <c r="A6" s="174"/>
      <c r="B6" s="155" t="s">
        <v>89</v>
      </c>
      <c r="C6" s="121"/>
      <c r="D6" s="121"/>
      <c r="E6" s="121"/>
      <c r="F6" s="121"/>
      <c r="G6" s="121"/>
      <c r="H6" s="121"/>
      <c r="I6" s="121"/>
      <c r="J6" s="121"/>
      <c r="P6" s="39"/>
      <c r="R6" s="35"/>
      <c r="S6" s="35"/>
      <c r="T6" s="35"/>
      <c r="U6" s="35"/>
      <c r="V6" s="35"/>
      <c r="W6" s="35"/>
      <c r="X6" s="39"/>
    </row>
    <row r="7" spans="1:244" s="25" customFormat="1" ht="5.25" customHeight="1">
      <c r="A7" s="173"/>
      <c r="B7" s="4"/>
      <c r="C7" s="39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165"/>
    </row>
    <row r="8" spans="1:244" s="2" customFormat="1" ht="19.5" customHeight="1">
      <c r="A8" s="125"/>
      <c r="B8" s="5" t="s">
        <v>59</v>
      </c>
      <c r="C8" s="24"/>
      <c r="D8" s="7"/>
      <c r="E8" s="7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182"/>
      <c r="R8" s="200"/>
    </row>
    <row r="9" spans="1:244" s="25" customFormat="1" ht="6" customHeight="1">
      <c r="A9" s="188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52"/>
      <c r="N9" s="153"/>
      <c r="O9" s="47"/>
      <c r="P9" s="47"/>
      <c r="Q9" s="165"/>
    </row>
    <row r="10" spans="1:244" s="25" customFormat="1" ht="19.5" customHeight="1">
      <c r="A10" s="173"/>
      <c r="B10" s="144" t="s">
        <v>0</v>
      </c>
      <c r="C10" s="144"/>
      <c r="D10" s="145"/>
      <c r="E10" s="312"/>
      <c r="F10" s="312"/>
      <c r="G10" s="312"/>
      <c r="H10" s="47"/>
      <c r="I10" s="47"/>
      <c r="J10" s="309"/>
      <c r="K10" s="309"/>
      <c r="L10" s="309"/>
      <c r="M10" s="309"/>
      <c r="N10" s="309"/>
      <c r="O10" s="309"/>
      <c r="P10" s="309"/>
      <c r="Q10" s="165"/>
    </row>
    <row r="11" spans="1:244" s="2" customFormat="1" ht="6.75" customHeight="1">
      <c r="A11" s="125"/>
      <c r="B11" s="5"/>
      <c r="C11" s="6"/>
      <c r="D11" s="7"/>
      <c r="E11" s="7"/>
      <c r="F11" s="24"/>
      <c r="G11" s="24"/>
      <c r="H11" s="24"/>
      <c r="I11" s="24"/>
      <c r="J11" s="309"/>
      <c r="K11" s="309"/>
      <c r="L11" s="309"/>
      <c r="M11" s="309"/>
      <c r="N11" s="309"/>
      <c r="O11" s="309"/>
      <c r="P11" s="309"/>
      <c r="Q11" s="173"/>
    </row>
    <row r="12" spans="1:244" s="25" customFormat="1" ht="19.5" customHeight="1">
      <c r="A12" s="173"/>
      <c r="B12" s="307" t="s">
        <v>53</v>
      </c>
      <c r="C12" s="308"/>
      <c r="D12" s="283" t="str">
        <f>IF(SUM(O16:O58,O65:O109)=0,"",SUM(O16:O58,O65:O109))</f>
        <v/>
      </c>
      <c r="E12" s="283"/>
      <c r="F12" s="283"/>
      <c r="G12" s="49"/>
      <c r="H12" s="49"/>
      <c r="J12" s="309"/>
      <c r="K12" s="309"/>
      <c r="L12" s="309"/>
      <c r="M12" s="309"/>
      <c r="N12" s="309"/>
      <c r="O12" s="309"/>
      <c r="P12" s="309"/>
      <c r="Q12" s="165"/>
    </row>
    <row r="13" spans="1:244" s="28" customFormat="1" ht="6" customHeight="1">
      <c r="A13" s="181"/>
      <c r="B13" s="41"/>
      <c r="C13" s="51"/>
      <c r="D13" s="57"/>
      <c r="E13" s="51"/>
      <c r="F13" s="52"/>
      <c r="G13" s="52"/>
      <c r="H13" s="52"/>
      <c r="I13" s="52"/>
      <c r="J13" s="52"/>
      <c r="K13" s="52"/>
      <c r="L13" s="52"/>
      <c r="M13" s="51"/>
      <c r="N13" s="52"/>
      <c r="O13" s="52"/>
      <c r="P13" s="49"/>
      <c r="Q13" s="168"/>
      <c r="R13" s="27"/>
      <c r="S13" s="27"/>
      <c r="T13" s="27"/>
      <c r="U13" s="27"/>
      <c r="V13" s="27"/>
      <c r="W13" s="27"/>
      <c r="X13" s="27"/>
      <c r="Y13" s="27"/>
    </row>
    <row r="14" spans="1:244" s="30" customFormat="1" ht="15.75" customHeight="1">
      <c r="A14" s="175"/>
      <c r="B14" s="284" t="s">
        <v>1</v>
      </c>
      <c r="C14" s="285"/>
      <c r="D14" s="288" t="s">
        <v>6</v>
      </c>
      <c r="E14" s="290" t="s">
        <v>7</v>
      </c>
      <c r="F14" s="291"/>
      <c r="G14" s="291"/>
      <c r="H14" s="291"/>
      <c r="I14" s="291"/>
      <c r="J14" s="291"/>
      <c r="K14" s="291"/>
      <c r="L14" s="291"/>
      <c r="M14" s="291"/>
      <c r="N14" s="288" t="s">
        <v>3</v>
      </c>
      <c r="O14" s="310" t="s">
        <v>4</v>
      </c>
      <c r="P14" s="288" t="s">
        <v>2</v>
      </c>
      <c r="Q14" s="183"/>
      <c r="R14" s="29"/>
      <c r="S14" s="29"/>
      <c r="T14" s="29"/>
      <c r="U14" s="29"/>
      <c r="V14" s="29"/>
      <c r="W14" s="29"/>
      <c r="X14" s="29"/>
      <c r="Y14" s="29"/>
    </row>
    <row r="15" spans="1:244" s="30" customFormat="1" ht="14.25" customHeight="1">
      <c r="A15" s="175"/>
      <c r="B15" s="286"/>
      <c r="C15" s="287"/>
      <c r="D15" s="289"/>
      <c r="E15" s="292"/>
      <c r="F15" s="293"/>
      <c r="G15" s="293"/>
      <c r="H15" s="293"/>
      <c r="I15" s="293"/>
      <c r="J15" s="293"/>
      <c r="K15" s="293"/>
      <c r="L15" s="293"/>
      <c r="M15" s="293"/>
      <c r="N15" s="289"/>
      <c r="O15" s="311"/>
      <c r="P15" s="289"/>
      <c r="Q15" s="184"/>
      <c r="R15" s="29"/>
      <c r="S15" s="29"/>
      <c r="T15" s="29"/>
      <c r="U15" s="29"/>
      <c r="V15" s="29"/>
      <c r="W15" s="29"/>
      <c r="X15" s="29"/>
      <c r="Y15" s="29"/>
    </row>
    <row r="16" spans="1:244" ht="24.75" customHeight="1">
      <c r="A16" s="126"/>
      <c r="B16" s="278"/>
      <c r="C16" s="279"/>
      <c r="D16" s="56"/>
      <c r="E16" s="280"/>
      <c r="F16" s="281"/>
      <c r="G16" s="281"/>
      <c r="H16" s="281"/>
      <c r="I16" s="281"/>
      <c r="J16" s="281"/>
      <c r="K16" s="281"/>
      <c r="L16" s="281"/>
      <c r="M16" s="281"/>
      <c r="N16" s="147"/>
      <c r="O16" s="106" t="str">
        <f>IF(N16*D16=0,"",N16*D16)</f>
        <v/>
      </c>
      <c r="P16" s="61"/>
      <c r="Q16" s="185"/>
      <c r="R16" s="25"/>
      <c r="S16" s="25"/>
      <c r="T16" s="25"/>
      <c r="U16" s="25"/>
      <c r="V16" s="25"/>
      <c r="W16" s="25"/>
      <c r="X16" s="25"/>
      <c r="Y16" s="25"/>
      <c r="II16" s="32"/>
      <c r="IJ16" s="33"/>
    </row>
    <row r="17" spans="1:244" ht="24" customHeight="1">
      <c r="A17" s="126"/>
      <c r="B17" s="278"/>
      <c r="C17" s="279"/>
      <c r="D17" s="56"/>
      <c r="E17" s="280"/>
      <c r="F17" s="281"/>
      <c r="G17" s="281"/>
      <c r="H17" s="281"/>
      <c r="I17" s="281"/>
      <c r="J17" s="281"/>
      <c r="K17" s="281"/>
      <c r="L17" s="281"/>
      <c r="M17" s="281"/>
      <c r="N17" s="147"/>
      <c r="O17" s="106" t="str">
        <f>IF(N17*D17=0,"",N17*D17)</f>
        <v/>
      </c>
      <c r="P17" s="61"/>
      <c r="Q17" s="185"/>
      <c r="R17" s="25"/>
      <c r="S17" s="25"/>
      <c r="T17" s="25"/>
      <c r="U17" s="25"/>
      <c r="V17" s="25"/>
      <c r="W17" s="25"/>
      <c r="X17" s="25"/>
      <c r="Y17" s="25"/>
      <c r="II17" s="32"/>
      <c r="IJ17" s="33"/>
    </row>
    <row r="18" spans="1:244" ht="24" customHeight="1">
      <c r="A18" s="126"/>
      <c r="B18" s="278"/>
      <c r="C18" s="279"/>
      <c r="D18" s="56"/>
      <c r="E18" s="280"/>
      <c r="F18" s="281"/>
      <c r="G18" s="281"/>
      <c r="H18" s="281"/>
      <c r="I18" s="281"/>
      <c r="J18" s="281"/>
      <c r="K18" s="281"/>
      <c r="L18" s="281"/>
      <c r="M18" s="281"/>
      <c r="N18" s="147"/>
      <c r="O18" s="106" t="str">
        <f>IF(N18*D18=0,"",N18*D18)</f>
        <v/>
      </c>
      <c r="P18" s="61"/>
      <c r="Q18" s="185"/>
      <c r="R18" s="25"/>
      <c r="S18" s="25"/>
      <c r="T18" s="25"/>
      <c r="U18" s="25"/>
      <c r="V18" s="25"/>
      <c r="W18" s="25"/>
      <c r="X18" s="25"/>
      <c r="Y18" s="25"/>
    </row>
    <row r="19" spans="1:244" ht="24" customHeight="1">
      <c r="A19" s="126"/>
      <c r="B19" s="278"/>
      <c r="C19" s="279"/>
      <c r="D19" s="56"/>
      <c r="E19" s="280"/>
      <c r="F19" s="281"/>
      <c r="G19" s="281"/>
      <c r="H19" s="281"/>
      <c r="I19" s="281"/>
      <c r="J19" s="281"/>
      <c r="K19" s="281"/>
      <c r="L19" s="281"/>
      <c r="M19" s="281"/>
      <c r="N19" s="147"/>
      <c r="O19" s="106" t="str">
        <f t="shared" ref="O19:O58" si="0">IF(N19*D19=0,"",N19*D19)</f>
        <v/>
      </c>
      <c r="P19" s="61"/>
      <c r="Q19" s="185"/>
      <c r="R19" s="25"/>
      <c r="S19" s="25"/>
      <c r="T19" s="25"/>
      <c r="U19" s="25"/>
      <c r="V19" s="25"/>
      <c r="W19" s="25"/>
      <c r="X19" s="25"/>
      <c r="Y19" s="25"/>
    </row>
    <row r="20" spans="1:244" ht="24" customHeight="1">
      <c r="A20" s="126"/>
      <c r="B20" s="278"/>
      <c r="C20" s="279"/>
      <c r="D20" s="56"/>
      <c r="E20" s="280"/>
      <c r="F20" s="281"/>
      <c r="G20" s="281"/>
      <c r="H20" s="281"/>
      <c r="I20" s="281"/>
      <c r="J20" s="281"/>
      <c r="K20" s="281"/>
      <c r="L20" s="281"/>
      <c r="M20" s="281"/>
      <c r="N20" s="147"/>
      <c r="O20" s="106" t="str">
        <f>IF(N20*D20=0,"",N20*D20)</f>
        <v/>
      </c>
      <c r="P20" s="61"/>
      <c r="Q20" s="185"/>
      <c r="R20" s="25"/>
      <c r="S20" s="25"/>
      <c r="T20" s="25"/>
      <c r="U20" s="25"/>
      <c r="V20" s="25"/>
      <c r="W20" s="25"/>
      <c r="X20" s="25"/>
      <c r="Y20" s="25"/>
    </row>
    <row r="21" spans="1:244" ht="24" customHeight="1">
      <c r="A21" s="126"/>
      <c r="B21" s="278"/>
      <c r="C21" s="279"/>
      <c r="D21" s="56"/>
      <c r="E21" s="280"/>
      <c r="F21" s="281"/>
      <c r="G21" s="281"/>
      <c r="H21" s="281"/>
      <c r="I21" s="281"/>
      <c r="J21" s="281"/>
      <c r="K21" s="281"/>
      <c r="L21" s="281"/>
      <c r="M21" s="281"/>
      <c r="N21" s="147"/>
      <c r="O21" s="106" t="str">
        <f>IF(N21*D21=0,"",N21*D21)</f>
        <v/>
      </c>
      <c r="P21" s="61"/>
      <c r="Q21" s="185"/>
      <c r="R21" s="25"/>
      <c r="S21" s="25"/>
      <c r="T21" s="25"/>
      <c r="U21" s="25"/>
      <c r="V21" s="25"/>
      <c r="W21" s="25"/>
      <c r="X21" s="25"/>
      <c r="Y21" s="25"/>
    </row>
    <row r="22" spans="1:244" ht="24" customHeight="1">
      <c r="A22" s="126"/>
      <c r="B22" s="278"/>
      <c r="C22" s="279"/>
      <c r="D22" s="56"/>
      <c r="E22" s="280"/>
      <c r="F22" s="281"/>
      <c r="G22" s="281"/>
      <c r="H22" s="281"/>
      <c r="I22" s="281"/>
      <c r="J22" s="281"/>
      <c r="K22" s="281"/>
      <c r="L22" s="281"/>
      <c r="M22" s="281"/>
      <c r="N22" s="147"/>
      <c r="O22" s="106" t="str">
        <f>IF(N22*D22=0,"",N22*D22)</f>
        <v/>
      </c>
      <c r="P22" s="61"/>
      <c r="Q22" s="185"/>
      <c r="R22" s="25"/>
      <c r="S22" s="25"/>
      <c r="T22" s="25"/>
      <c r="U22" s="25"/>
      <c r="V22" s="25"/>
      <c r="W22" s="25"/>
      <c r="X22" s="25"/>
      <c r="Y22" s="25"/>
    </row>
    <row r="23" spans="1:244" ht="24" customHeight="1">
      <c r="A23" s="126"/>
      <c r="B23" s="278"/>
      <c r="C23" s="279"/>
      <c r="D23" s="56"/>
      <c r="E23" s="280"/>
      <c r="F23" s="281"/>
      <c r="G23" s="281"/>
      <c r="H23" s="281"/>
      <c r="I23" s="281"/>
      <c r="J23" s="281"/>
      <c r="K23" s="281"/>
      <c r="L23" s="281"/>
      <c r="M23" s="281"/>
      <c r="N23" s="147"/>
      <c r="O23" s="106" t="str">
        <f t="shared" si="0"/>
        <v/>
      </c>
      <c r="P23" s="61"/>
      <c r="Q23" s="185"/>
      <c r="R23" s="25"/>
      <c r="S23" s="25"/>
      <c r="T23" s="25"/>
      <c r="U23" s="25"/>
      <c r="V23" s="25"/>
      <c r="W23" s="25"/>
      <c r="X23" s="25"/>
      <c r="Y23" s="25"/>
    </row>
    <row r="24" spans="1:244" ht="24" customHeight="1">
      <c r="A24" s="126"/>
      <c r="B24" s="278"/>
      <c r="C24" s="279"/>
      <c r="D24" s="56"/>
      <c r="E24" s="280"/>
      <c r="F24" s="281"/>
      <c r="G24" s="281"/>
      <c r="H24" s="281"/>
      <c r="I24" s="281"/>
      <c r="J24" s="281"/>
      <c r="K24" s="281"/>
      <c r="L24" s="281"/>
      <c r="M24" s="281"/>
      <c r="N24" s="147"/>
      <c r="O24" s="106" t="str">
        <f t="shared" si="0"/>
        <v/>
      </c>
      <c r="P24" s="61"/>
      <c r="Q24" s="185"/>
      <c r="R24" s="25"/>
      <c r="S24" s="25"/>
      <c r="T24" s="25"/>
      <c r="U24" s="25"/>
      <c r="V24" s="25"/>
      <c r="W24" s="25"/>
      <c r="X24" s="25"/>
      <c r="Y24" s="25"/>
      <c r="II24" s="33"/>
      <c r="IJ24" s="33"/>
    </row>
    <row r="25" spans="1:244" ht="24" customHeight="1">
      <c r="A25" s="126"/>
      <c r="B25" s="278"/>
      <c r="C25" s="279"/>
      <c r="D25" s="56"/>
      <c r="E25" s="280"/>
      <c r="F25" s="281"/>
      <c r="G25" s="281"/>
      <c r="H25" s="281"/>
      <c r="I25" s="281"/>
      <c r="J25" s="281"/>
      <c r="K25" s="281"/>
      <c r="L25" s="281"/>
      <c r="M25" s="281"/>
      <c r="N25" s="147"/>
      <c r="O25" s="106" t="str">
        <f t="shared" si="0"/>
        <v/>
      </c>
      <c r="P25" s="61"/>
      <c r="Q25" s="185"/>
      <c r="R25" s="25"/>
      <c r="S25" s="25"/>
      <c r="T25" s="25"/>
      <c r="U25" s="25"/>
      <c r="V25" s="25"/>
      <c r="W25" s="25"/>
      <c r="X25" s="25"/>
      <c r="Y25" s="25"/>
    </row>
    <row r="26" spans="1:244" ht="24" customHeight="1">
      <c r="A26" s="126"/>
      <c r="B26" s="278"/>
      <c r="C26" s="279"/>
      <c r="D26" s="56"/>
      <c r="E26" s="280"/>
      <c r="F26" s="281"/>
      <c r="G26" s="281"/>
      <c r="H26" s="281"/>
      <c r="I26" s="281"/>
      <c r="J26" s="281"/>
      <c r="K26" s="281"/>
      <c r="L26" s="281"/>
      <c r="M26" s="281"/>
      <c r="N26" s="147"/>
      <c r="O26" s="106" t="str">
        <f t="shared" si="0"/>
        <v/>
      </c>
      <c r="P26" s="61"/>
      <c r="Q26" s="185"/>
      <c r="R26" s="25"/>
      <c r="S26" s="25"/>
      <c r="T26" s="25"/>
      <c r="U26" s="25"/>
      <c r="V26" s="25"/>
      <c r="W26" s="25"/>
      <c r="X26" s="25"/>
      <c r="Y26" s="25"/>
    </row>
    <row r="27" spans="1:244" ht="24" customHeight="1">
      <c r="A27" s="126"/>
      <c r="B27" s="278"/>
      <c r="C27" s="279"/>
      <c r="D27" s="56"/>
      <c r="E27" s="280"/>
      <c r="F27" s="281"/>
      <c r="G27" s="281"/>
      <c r="H27" s="281"/>
      <c r="I27" s="281"/>
      <c r="J27" s="281"/>
      <c r="K27" s="281"/>
      <c r="L27" s="281"/>
      <c r="M27" s="281"/>
      <c r="N27" s="147"/>
      <c r="O27" s="106" t="str">
        <f t="shared" si="0"/>
        <v/>
      </c>
      <c r="P27" s="61"/>
      <c r="Q27" s="185"/>
      <c r="R27" s="25"/>
      <c r="S27" s="25"/>
      <c r="T27" s="25"/>
      <c r="U27" s="25"/>
      <c r="V27" s="25"/>
      <c r="W27" s="25"/>
      <c r="X27" s="25"/>
      <c r="Y27" s="25"/>
      <c r="II27" s="33"/>
      <c r="IJ27" s="33"/>
    </row>
    <row r="28" spans="1:244" ht="24" customHeight="1">
      <c r="A28" s="126"/>
      <c r="B28" s="278"/>
      <c r="C28" s="279"/>
      <c r="D28" s="56"/>
      <c r="E28" s="280"/>
      <c r="F28" s="281"/>
      <c r="G28" s="281"/>
      <c r="H28" s="281"/>
      <c r="I28" s="281"/>
      <c r="J28" s="281"/>
      <c r="K28" s="281"/>
      <c r="L28" s="281"/>
      <c r="M28" s="281"/>
      <c r="N28" s="147"/>
      <c r="O28" s="106" t="str">
        <f t="shared" si="0"/>
        <v/>
      </c>
      <c r="P28" s="61"/>
      <c r="Q28" s="185"/>
      <c r="R28" s="25"/>
      <c r="S28" s="25"/>
      <c r="T28" s="25"/>
      <c r="U28" s="25"/>
      <c r="V28" s="25"/>
      <c r="W28" s="25"/>
      <c r="X28" s="25"/>
      <c r="Y28" s="25"/>
    </row>
    <row r="29" spans="1:244" ht="24" customHeight="1">
      <c r="A29" s="126"/>
      <c r="B29" s="278"/>
      <c r="C29" s="279"/>
      <c r="D29" s="56"/>
      <c r="E29" s="280"/>
      <c r="F29" s="281"/>
      <c r="G29" s="281"/>
      <c r="H29" s="281"/>
      <c r="I29" s="281"/>
      <c r="J29" s="281"/>
      <c r="K29" s="281"/>
      <c r="L29" s="281"/>
      <c r="M29" s="281"/>
      <c r="N29" s="147"/>
      <c r="O29" s="106" t="str">
        <f t="shared" si="0"/>
        <v/>
      </c>
      <c r="P29" s="61"/>
      <c r="Q29" s="185"/>
      <c r="R29" s="25"/>
      <c r="S29" s="25"/>
      <c r="T29" s="25"/>
      <c r="U29" s="25"/>
      <c r="V29" s="25"/>
      <c r="W29" s="25"/>
      <c r="X29" s="25"/>
      <c r="Y29" s="25"/>
    </row>
    <row r="30" spans="1:244" ht="24" customHeight="1">
      <c r="A30" s="126"/>
      <c r="B30" s="278"/>
      <c r="C30" s="279"/>
      <c r="D30" s="56"/>
      <c r="E30" s="280"/>
      <c r="F30" s="281"/>
      <c r="G30" s="281"/>
      <c r="H30" s="281"/>
      <c r="I30" s="281"/>
      <c r="J30" s="281"/>
      <c r="K30" s="281"/>
      <c r="L30" s="281"/>
      <c r="M30" s="281"/>
      <c r="N30" s="147"/>
      <c r="O30" s="106" t="str">
        <f t="shared" si="0"/>
        <v/>
      </c>
      <c r="P30" s="61"/>
      <c r="Q30" s="185"/>
      <c r="R30" s="25"/>
      <c r="S30" s="25"/>
      <c r="T30" s="25"/>
      <c r="U30" s="25"/>
      <c r="V30" s="25"/>
      <c r="W30" s="25"/>
      <c r="X30" s="25"/>
      <c r="Y30" s="25"/>
    </row>
    <row r="31" spans="1:244" ht="24" customHeight="1">
      <c r="A31" s="126"/>
      <c r="B31" s="278"/>
      <c r="C31" s="279"/>
      <c r="D31" s="56"/>
      <c r="E31" s="280"/>
      <c r="F31" s="281"/>
      <c r="G31" s="281"/>
      <c r="H31" s="281"/>
      <c r="I31" s="281"/>
      <c r="J31" s="281"/>
      <c r="K31" s="281"/>
      <c r="L31" s="281"/>
      <c r="M31" s="281"/>
      <c r="N31" s="147"/>
      <c r="O31" s="106" t="str">
        <f t="shared" si="0"/>
        <v/>
      </c>
      <c r="P31" s="61"/>
      <c r="Q31" s="185"/>
      <c r="R31" s="25"/>
      <c r="S31" s="25"/>
      <c r="T31" s="25"/>
      <c r="U31" s="25"/>
      <c r="V31" s="25"/>
      <c r="W31" s="25"/>
      <c r="X31" s="25"/>
      <c r="Y31" s="25"/>
    </row>
    <row r="32" spans="1:244" ht="24" customHeight="1">
      <c r="A32" s="126"/>
      <c r="B32" s="278"/>
      <c r="C32" s="279"/>
      <c r="D32" s="56"/>
      <c r="E32" s="280"/>
      <c r="F32" s="281"/>
      <c r="G32" s="281"/>
      <c r="H32" s="281"/>
      <c r="I32" s="281"/>
      <c r="J32" s="281"/>
      <c r="K32" s="281"/>
      <c r="L32" s="281"/>
      <c r="M32" s="281"/>
      <c r="N32" s="147"/>
      <c r="O32" s="106" t="str">
        <f t="shared" si="0"/>
        <v/>
      </c>
      <c r="P32" s="61"/>
      <c r="Q32" s="185"/>
      <c r="R32" s="25"/>
      <c r="S32" s="25"/>
      <c r="T32" s="25"/>
      <c r="U32" s="25"/>
      <c r="V32" s="25"/>
      <c r="W32" s="25"/>
      <c r="X32" s="25"/>
      <c r="Y32" s="25"/>
    </row>
    <row r="33" spans="1:244" ht="24" customHeight="1">
      <c r="A33" s="126"/>
      <c r="B33" s="278"/>
      <c r="C33" s="279"/>
      <c r="D33" s="56"/>
      <c r="E33" s="280"/>
      <c r="F33" s="281"/>
      <c r="G33" s="281"/>
      <c r="H33" s="281"/>
      <c r="I33" s="281"/>
      <c r="J33" s="281"/>
      <c r="K33" s="281"/>
      <c r="L33" s="281"/>
      <c r="M33" s="281"/>
      <c r="N33" s="147"/>
      <c r="O33" s="106" t="str">
        <f t="shared" si="0"/>
        <v/>
      </c>
      <c r="P33" s="61"/>
      <c r="Q33" s="185"/>
      <c r="R33" s="25"/>
      <c r="S33" s="25"/>
      <c r="T33" s="25"/>
      <c r="U33" s="25"/>
      <c r="V33" s="25"/>
      <c r="W33" s="25"/>
      <c r="X33" s="25"/>
      <c r="Y33" s="25"/>
    </row>
    <row r="34" spans="1:244" ht="24" customHeight="1">
      <c r="A34" s="126"/>
      <c r="B34" s="278"/>
      <c r="C34" s="279"/>
      <c r="D34" s="56"/>
      <c r="E34" s="280"/>
      <c r="F34" s="281"/>
      <c r="G34" s="281"/>
      <c r="H34" s="281"/>
      <c r="I34" s="281"/>
      <c r="J34" s="281"/>
      <c r="K34" s="281"/>
      <c r="L34" s="281"/>
      <c r="M34" s="281"/>
      <c r="N34" s="147"/>
      <c r="O34" s="106" t="str">
        <f t="shared" si="0"/>
        <v/>
      </c>
      <c r="P34" s="61"/>
      <c r="Q34" s="185"/>
      <c r="R34" s="25"/>
      <c r="S34" s="25"/>
      <c r="T34" s="25"/>
      <c r="U34" s="25"/>
      <c r="V34" s="25"/>
      <c r="W34" s="25"/>
      <c r="X34" s="25"/>
      <c r="Y34" s="25"/>
    </row>
    <row r="35" spans="1:244" ht="24" customHeight="1">
      <c r="A35" s="126"/>
      <c r="B35" s="278"/>
      <c r="C35" s="279"/>
      <c r="D35" s="56"/>
      <c r="E35" s="280"/>
      <c r="F35" s="281"/>
      <c r="G35" s="281"/>
      <c r="H35" s="281"/>
      <c r="I35" s="281"/>
      <c r="J35" s="281"/>
      <c r="K35" s="281"/>
      <c r="L35" s="281"/>
      <c r="M35" s="281"/>
      <c r="N35" s="147"/>
      <c r="O35" s="106" t="str">
        <f t="shared" si="0"/>
        <v/>
      </c>
      <c r="P35" s="61"/>
      <c r="Q35" s="185"/>
      <c r="R35" s="25"/>
      <c r="S35" s="25"/>
      <c r="T35" s="25"/>
      <c r="U35" s="25"/>
      <c r="V35" s="25"/>
      <c r="W35" s="25"/>
      <c r="X35" s="25"/>
      <c r="Y35" s="25"/>
    </row>
    <row r="36" spans="1:244" ht="24" customHeight="1">
      <c r="A36" s="126"/>
      <c r="B36" s="278"/>
      <c r="C36" s="279"/>
      <c r="D36" s="56"/>
      <c r="E36" s="280"/>
      <c r="F36" s="281"/>
      <c r="G36" s="281"/>
      <c r="H36" s="281"/>
      <c r="I36" s="281"/>
      <c r="J36" s="281"/>
      <c r="K36" s="281"/>
      <c r="L36" s="281"/>
      <c r="M36" s="281"/>
      <c r="N36" s="147"/>
      <c r="O36" s="106" t="str">
        <f t="shared" si="0"/>
        <v/>
      </c>
      <c r="P36" s="61"/>
      <c r="Q36" s="185"/>
      <c r="R36" s="25"/>
      <c r="S36" s="25"/>
      <c r="T36" s="25"/>
      <c r="U36" s="25"/>
      <c r="V36" s="25"/>
      <c r="W36" s="25"/>
      <c r="X36" s="25"/>
      <c r="Y36" s="25"/>
    </row>
    <row r="37" spans="1:244" ht="24" customHeight="1">
      <c r="A37" s="126"/>
      <c r="B37" s="278"/>
      <c r="C37" s="279"/>
      <c r="D37" s="56"/>
      <c r="E37" s="280"/>
      <c r="F37" s="281"/>
      <c r="G37" s="281"/>
      <c r="H37" s="281"/>
      <c r="I37" s="281"/>
      <c r="J37" s="281"/>
      <c r="K37" s="281"/>
      <c r="L37" s="281"/>
      <c r="M37" s="281"/>
      <c r="N37" s="147"/>
      <c r="O37" s="106" t="str">
        <f t="shared" si="0"/>
        <v/>
      </c>
      <c r="P37" s="61"/>
      <c r="Q37" s="185"/>
      <c r="R37" s="25"/>
      <c r="S37" s="25"/>
      <c r="T37" s="25"/>
      <c r="U37" s="25"/>
      <c r="V37" s="25"/>
      <c r="W37" s="25"/>
      <c r="X37" s="25"/>
      <c r="Y37" s="25"/>
      <c r="II37" s="32"/>
      <c r="IJ37" s="33"/>
    </row>
    <row r="38" spans="1:244" ht="24" customHeight="1">
      <c r="A38" s="126"/>
      <c r="B38" s="278"/>
      <c r="C38" s="279"/>
      <c r="D38" s="56"/>
      <c r="E38" s="280"/>
      <c r="F38" s="281"/>
      <c r="G38" s="281"/>
      <c r="H38" s="281"/>
      <c r="I38" s="281"/>
      <c r="J38" s="281"/>
      <c r="K38" s="281"/>
      <c r="L38" s="281"/>
      <c r="M38" s="281"/>
      <c r="N38" s="147"/>
      <c r="O38" s="106" t="str">
        <f t="shared" si="0"/>
        <v/>
      </c>
      <c r="P38" s="61"/>
      <c r="Q38" s="185"/>
      <c r="R38" s="25"/>
      <c r="S38" s="25"/>
      <c r="T38" s="25"/>
      <c r="U38" s="25"/>
      <c r="V38" s="25"/>
      <c r="W38" s="25"/>
      <c r="X38" s="25"/>
      <c r="Y38" s="25"/>
      <c r="II38" s="32"/>
      <c r="IJ38" s="33"/>
    </row>
    <row r="39" spans="1:244" ht="24" customHeight="1">
      <c r="A39" s="126"/>
      <c r="B39" s="278"/>
      <c r="C39" s="279"/>
      <c r="D39" s="56"/>
      <c r="E39" s="280"/>
      <c r="F39" s="281"/>
      <c r="G39" s="281"/>
      <c r="H39" s="281"/>
      <c r="I39" s="281"/>
      <c r="J39" s="281"/>
      <c r="K39" s="281"/>
      <c r="L39" s="281"/>
      <c r="M39" s="281"/>
      <c r="N39" s="147"/>
      <c r="O39" s="106" t="str">
        <f t="shared" si="0"/>
        <v/>
      </c>
      <c r="P39" s="61"/>
      <c r="Q39" s="185"/>
      <c r="R39" s="25"/>
      <c r="S39" s="25"/>
      <c r="T39" s="25"/>
      <c r="U39" s="25"/>
      <c r="V39" s="25"/>
      <c r="W39" s="25"/>
      <c r="X39" s="25"/>
      <c r="Y39" s="25"/>
    </row>
    <row r="40" spans="1:244" ht="24" customHeight="1">
      <c r="A40" s="126"/>
      <c r="B40" s="278"/>
      <c r="C40" s="279"/>
      <c r="D40" s="56"/>
      <c r="E40" s="280"/>
      <c r="F40" s="281"/>
      <c r="G40" s="281"/>
      <c r="H40" s="281"/>
      <c r="I40" s="281"/>
      <c r="J40" s="281"/>
      <c r="K40" s="281"/>
      <c r="L40" s="281"/>
      <c r="M40" s="281"/>
      <c r="N40" s="147"/>
      <c r="O40" s="106" t="str">
        <f t="shared" si="0"/>
        <v/>
      </c>
      <c r="P40" s="61"/>
      <c r="Q40" s="185"/>
      <c r="R40" s="25"/>
      <c r="S40" s="25"/>
      <c r="T40" s="25"/>
      <c r="U40" s="25"/>
      <c r="V40" s="25"/>
      <c r="W40" s="25"/>
      <c r="X40" s="25"/>
      <c r="Y40" s="25"/>
    </row>
    <row r="41" spans="1:244" ht="24" customHeight="1">
      <c r="A41" s="126"/>
      <c r="B41" s="278"/>
      <c r="C41" s="279"/>
      <c r="D41" s="56"/>
      <c r="E41" s="280"/>
      <c r="F41" s="281"/>
      <c r="G41" s="281"/>
      <c r="H41" s="281"/>
      <c r="I41" s="281"/>
      <c r="J41" s="281"/>
      <c r="K41" s="281"/>
      <c r="L41" s="281"/>
      <c r="M41" s="281"/>
      <c r="N41" s="147"/>
      <c r="O41" s="106" t="str">
        <f t="shared" si="0"/>
        <v/>
      </c>
      <c r="P41" s="61"/>
      <c r="Q41" s="185"/>
      <c r="R41" s="25"/>
      <c r="S41" s="25"/>
      <c r="T41" s="25"/>
      <c r="U41" s="25"/>
      <c r="V41" s="25"/>
      <c r="W41" s="25"/>
      <c r="X41" s="25"/>
      <c r="Y41" s="25"/>
    </row>
    <row r="42" spans="1:244" ht="24" customHeight="1">
      <c r="A42" s="126"/>
      <c r="B42" s="278"/>
      <c r="C42" s="279"/>
      <c r="D42" s="56"/>
      <c r="E42" s="280"/>
      <c r="F42" s="281"/>
      <c r="G42" s="281"/>
      <c r="H42" s="281"/>
      <c r="I42" s="281"/>
      <c r="J42" s="281"/>
      <c r="K42" s="281"/>
      <c r="L42" s="281"/>
      <c r="M42" s="281"/>
      <c r="N42" s="147"/>
      <c r="O42" s="106" t="str">
        <f t="shared" si="0"/>
        <v/>
      </c>
      <c r="P42" s="61"/>
      <c r="Q42" s="185"/>
      <c r="R42" s="25"/>
      <c r="S42" s="25"/>
      <c r="T42" s="25"/>
      <c r="U42" s="25"/>
      <c r="V42" s="25"/>
      <c r="W42" s="25"/>
      <c r="X42" s="25"/>
      <c r="Y42" s="25"/>
    </row>
    <row r="43" spans="1:244" ht="24" customHeight="1">
      <c r="A43" s="126"/>
      <c r="B43" s="278"/>
      <c r="C43" s="279"/>
      <c r="D43" s="56"/>
      <c r="E43" s="280"/>
      <c r="F43" s="281"/>
      <c r="G43" s="281"/>
      <c r="H43" s="281"/>
      <c r="I43" s="281"/>
      <c r="J43" s="281"/>
      <c r="K43" s="281"/>
      <c r="L43" s="281"/>
      <c r="M43" s="281"/>
      <c r="N43" s="147"/>
      <c r="O43" s="106" t="str">
        <f t="shared" si="0"/>
        <v/>
      </c>
      <c r="P43" s="61"/>
      <c r="Q43" s="185"/>
      <c r="R43" s="25"/>
      <c r="S43" s="25"/>
      <c r="T43" s="25"/>
      <c r="U43" s="25"/>
      <c r="V43" s="25"/>
      <c r="W43" s="25"/>
      <c r="X43" s="25"/>
      <c r="Y43" s="25"/>
    </row>
    <row r="44" spans="1:244" ht="24" customHeight="1">
      <c r="A44" s="126"/>
      <c r="B44" s="278"/>
      <c r="C44" s="279"/>
      <c r="D44" s="56"/>
      <c r="E44" s="280"/>
      <c r="F44" s="281"/>
      <c r="G44" s="281"/>
      <c r="H44" s="281"/>
      <c r="I44" s="281"/>
      <c r="J44" s="281"/>
      <c r="K44" s="281"/>
      <c r="L44" s="281"/>
      <c r="M44" s="281"/>
      <c r="N44" s="147"/>
      <c r="O44" s="106" t="str">
        <f t="shared" si="0"/>
        <v/>
      </c>
      <c r="P44" s="61"/>
      <c r="Q44" s="185"/>
      <c r="R44" s="25"/>
      <c r="S44" s="25"/>
      <c r="T44" s="25"/>
      <c r="U44" s="25"/>
      <c r="V44" s="25"/>
      <c r="W44" s="25"/>
      <c r="X44" s="25"/>
      <c r="Y44" s="25"/>
    </row>
    <row r="45" spans="1:244" ht="24" customHeight="1">
      <c r="A45" s="126"/>
      <c r="B45" s="278"/>
      <c r="C45" s="279"/>
      <c r="D45" s="56"/>
      <c r="E45" s="280"/>
      <c r="F45" s="281"/>
      <c r="G45" s="281"/>
      <c r="H45" s="281"/>
      <c r="I45" s="281"/>
      <c r="J45" s="281"/>
      <c r="K45" s="281"/>
      <c r="L45" s="281"/>
      <c r="M45" s="281"/>
      <c r="N45" s="147"/>
      <c r="O45" s="106" t="str">
        <f t="shared" si="0"/>
        <v/>
      </c>
      <c r="P45" s="61"/>
      <c r="Q45" s="185"/>
      <c r="R45" s="25"/>
      <c r="S45" s="25"/>
      <c r="T45" s="25"/>
      <c r="U45" s="25"/>
      <c r="V45" s="25"/>
      <c r="W45" s="25"/>
      <c r="X45" s="25"/>
      <c r="Y45" s="25"/>
      <c r="II45" s="33"/>
      <c r="IJ45" s="33"/>
    </row>
    <row r="46" spans="1:244" ht="24" customHeight="1">
      <c r="A46" s="126"/>
      <c r="B46" s="278"/>
      <c r="C46" s="279"/>
      <c r="D46" s="56"/>
      <c r="E46" s="280"/>
      <c r="F46" s="281"/>
      <c r="G46" s="281"/>
      <c r="H46" s="281"/>
      <c r="I46" s="281"/>
      <c r="J46" s="281"/>
      <c r="K46" s="281"/>
      <c r="L46" s="281"/>
      <c r="M46" s="281"/>
      <c r="N46" s="147"/>
      <c r="O46" s="106" t="str">
        <f t="shared" si="0"/>
        <v/>
      </c>
      <c r="P46" s="61"/>
      <c r="Q46" s="185"/>
      <c r="R46" s="25"/>
      <c r="S46" s="25"/>
      <c r="T46" s="25"/>
      <c r="U46" s="25"/>
      <c r="V46" s="25"/>
      <c r="W46" s="25"/>
      <c r="X46" s="25"/>
      <c r="Y46" s="25"/>
    </row>
    <row r="47" spans="1:244" ht="24" customHeight="1">
      <c r="A47" s="126"/>
      <c r="B47" s="278"/>
      <c r="C47" s="279"/>
      <c r="D47" s="56"/>
      <c r="E47" s="280"/>
      <c r="F47" s="281"/>
      <c r="G47" s="281"/>
      <c r="H47" s="281"/>
      <c r="I47" s="281"/>
      <c r="J47" s="281"/>
      <c r="K47" s="281"/>
      <c r="L47" s="281"/>
      <c r="M47" s="281"/>
      <c r="N47" s="147"/>
      <c r="O47" s="106" t="str">
        <f t="shared" si="0"/>
        <v/>
      </c>
      <c r="P47" s="61"/>
      <c r="Q47" s="185"/>
      <c r="R47" s="25"/>
      <c r="S47" s="25"/>
      <c r="T47" s="25"/>
      <c r="U47" s="25"/>
      <c r="V47" s="25"/>
      <c r="W47" s="25"/>
      <c r="X47" s="25"/>
      <c r="Y47" s="25"/>
    </row>
    <row r="48" spans="1:244" ht="24" customHeight="1">
      <c r="A48" s="126"/>
      <c r="B48" s="278"/>
      <c r="C48" s="279"/>
      <c r="D48" s="56"/>
      <c r="E48" s="280"/>
      <c r="F48" s="281"/>
      <c r="G48" s="281"/>
      <c r="H48" s="281"/>
      <c r="I48" s="281"/>
      <c r="J48" s="281"/>
      <c r="K48" s="281"/>
      <c r="L48" s="281"/>
      <c r="M48" s="281"/>
      <c r="N48" s="147"/>
      <c r="O48" s="106" t="str">
        <f t="shared" si="0"/>
        <v/>
      </c>
      <c r="P48" s="61"/>
      <c r="Q48" s="185"/>
      <c r="R48" s="25"/>
      <c r="S48" s="25"/>
      <c r="T48" s="25"/>
      <c r="U48" s="25"/>
      <c r="V48" s="25"/>
      <c r="W48" s="25"/>
      <c r="X48" s="25"/>
      <c r="Y48" s="25"/>
      <c r="II48" s="33"/>
      <c r="IJ48" s="33"/>
    </row>
    <row r="49" spans="1:25" ht="24" customHeight="1">
      <c r="A49" s="126"/>
      <c r="B49" s="278"/>
      <c r="C49" s="279"/>
      <c r="D49" s="56"/>
      <c r="E49" s="280"/>
      <c r="F49" s="281"/>
      <c r="G49" s="281"/>
      <c r="H49" s="281"/>
      <c r="I49" s="281"/>
      <c r="J49" s="281"/>
      <c r="K49" s="281"/>
      <c r="L49" s="281"/>
      <c r="M49" s="281"/>
      <c r="N49" s="147"/>
      <c r="O49" s="106" t="str">
        <f t="shared" si="0"/>
        <v/>
      </c>
      <c r="P49" s="61"/>
      <c r="Q49" s="185"/>
      <c r="R49" s="25"/>
      <c r="S49" s="25"/>
      <c r="T49" s="25"/>
      <c r="U49" s="25"/>
      <c r="V49" s="25"/>
      <c r="W49" s="25"/>
      <c r="X49" s="25"/>
      <c r="Y49" s="25"/>
    </row>
    <row r="50" spans="1:25" ht="24" customHeight="1">
      <c r="A50" s="126"/>
      <c r="B50" s="278"/>
      <c r="C50" s="279"/>
      <c r="D50" s="56"/>
      <c r="E50" s="280"/>
      <c r="F50" s="281"/>
      <c r="G50" s="281"/>
      <c r="H50" s="281"/>
      <c r="I50" s="281"/>
      <c r="J50" s="281"/>
      <c r="K50" s="281"/>
      <c r="L50" s="281"/>
      <c r="M50" s="281"/>
      <c r="N50" s="147"/>
      <c r="O50" s="106" t="str">
        <f t="shared" si="0"/>
        <v/>
      </c>
      <c r="P50" s="61"/>
      <c r="Q50" s="185"/>
      <c r="R50" s="25"/>
      <c r="S50" s="25"/>
      <c r="T50" s="25"/>
      <c r="U50" s="25"/>
      <c r="V50" s="25"/>
      <c r="W50" s="25"/>
      <c r="X50" s="25"/>
      <c r="Y50" s="25"/>
    </row>
    <row r="51" spans="1:25" ht="24" customHeight="1">
      <c r="A51" s="126"/>
      <c r="B51" s="278"/>
      <c r="C51" s="279"/>
      <c r="D51" s="56"/>
      <c r="E51" s="280"/>
      <c r="F51" s="281"/>
      <c r="G51" s="281"/>
      <c r="H51" s="281"/>
      <c r="I51" s="281"/>
      <c r="J51" s="281"/>
      <c r="K51" s="281"/>
      <c r="L51" s="281"/>
      <c r="M51" s="281"/>
      <c r="N51" s="147"/>
      <c r="O51" s="106" t="str">
        <f t="shared" si="0"/>
        <v/>
      </c>
      <c r="P51" s="61"/>
      <c r="Q51" s="185"/>
      <c r="R51" s="25"/>
      <c r="S51" s="25"/>
      <c r="T51" s="25"/>
      <c r="U51" s="25"/>
      <c r="V51" s="25"/>
      <c r="W51" s="25"/>
      <c r="X51" s="25"/>
      <c r="Y51" s="25"/>
    </row>
    <row r="52" spans="1:25" ht="24" customHeight="1">
      <c r="A52" s="126"/>
      <c r="B52" s="278"/>
      <c r="C52" s="279"/>
      <c r="D52" s="56"/>
      <c r="E52" s="280"/>
      <c r="F52" s="281"/>
      <c r="G52" s="281"/>
      <c r="H52" s="281"/>
      <c r="I52" s="281"/>
      <c r="J52" s="281"/>
      <c r="K52" s="281"/>
      <c r="L52" s="281"/>
      <c r="M52" s="281"/>
      <c r="N52" s="147"/>
      <c r="O52" s="106" t="str">
        <f t="shared" si="0"/>
        <v/>
      </c>
      <c r="P52" s="61"/>
      <c r="Q52" s="185"/>
      <c r="R52" s="25"/>
      <c r="S52" s="25"/>
      <c r="T52" s="25"/>
      <c r="U52" s="25"/>
      <c r="V52" s="25"/>
      <c r="W52" s="25"/>
      <c r="X52" s="25"/>
      <c r="Y52" s="25"/>
    </row>
    <row r="53" spans="1:25" ht="24" customHeight="1">
      <c r="A53" s="126"/>
      <c r="B53" s="278"/>
      <c r="C53" s="279"/>
      <c r="D53" s="56"/>
      <c r="E53" s="280"/>
      <c r="F53" s="281"/>
      <c r="G53" s="281"/>
      <c r="H53" s="281"/>
      <c r="I53" s="281"/>
      <c r="J53" s="281"/>
      <c r="K53" s="281"/>
      <c r="L53" s="281"/>
      <c r="M53" s="281"/>
      <c r="N53" s="147"/>
      <c r="O53" s="106" t="str">
        <f t="shared" si="0"/>
        <v/>
      </c>
      <c r="P53" s="61"/>
      <c r="Q53" s="185"/>
      <c r="R53" s="25"/>
      <c r="S53" s="25"/>
      <c r="T53" s="25"/>
      <c r="U53" s="25"/>
      <c r="V53" s="25"/>
      <c r="W53" s="25"/>
      <c r="X53" s="25"/>
      <c r="Y53" s="25"/>
    </row>
    <row r="54" spans="1:25" ht="24" customHeight="1">
      <c r="A54" s="126"/>
      <c r="B54" s="278"/>
      <c r="C54" s="279"/>
      <c r="D54" s="56"/>
      <c r="E54" s="280"/>
      <c r="F54" s="281"/>
      <c r="G54" s="281"/>
      <c r="H54" s="281"/>
      <c r="I54" s="281"/>
      <c r="J54" s="281"/>
      <c r="K54" s="281"/>
      <c r="L54" s="281"/>
      <c r="M54" s="281"/>
      <c r="N54" s="147"/>
      <c r="O54" s="106" t="str">
        <f t="shared" si="0"/>
        <v/>
      </c>
      <c r="P54" s="61"/>
      <c r="Q54" s="185"/>
      <c r="R54" s="25"/>
      <c r="S54" s="25"/>
      <c r="T54" s="25"/>
      <c r="U54" s="25"/>
      <c r="V54" s="25"/>
      <c r="W54" s="25"/>
      <c r="X54" s="25"/>
      <c r="Y54" s="25"/>
    </row>
    <row r="55" spans="1:25" ht="24" customHeight="1">
      <c r="A55" s="126"/>
      <c r="B55" s="278"/>
      <c r="C55" s="279"/>
      <c r="D55" s="56"/>
      <c r="E55" s="280"/>
      <c r="F55" s="281"/>
      <c r="G55" s="281"/>
      <c r="H55" s="281"/>
      <c r="I55" s="281"/>
      <c r="J55" s="281"/>
      <c r="K55" s="281"/>
      <c r="L55" s="281"/>
      <c r="M55" s="281"/>
      <c r="N55" s="147"/>
      <c r="O55" s="106" t="str">
        <f t="shared" si="0"/>
        <v/>
      </c>
      <c r="P55" s="61"/>
      <c r="Q55" s="185"/>
      <c r="R55" s="25"/>
      <c r="S55" s="25"/>
      <c r="T55" s="25"/>
      <c r="U55" s="25"/>
      <c r="V55" s="25"/>
      <c r="W55" s="25"/>
      <c r="X55" s="25"/>
      <c r="Y55" s="25"/>
    </row>
    <row r="56" spans="1:25" ht="24" customHeight="1">
      <c r="A56" s="126"/>
      <c r="B56" s="278"/>
      <c r="C56" s="279"/>
      <c r="D56" s="56"/>
      <c r="E56" s="280"/>
      <c r="F56" s="281"/>
      <c r="G56" s="281"/>
      <c r="H56" s="281"/>
      <c r="I56" s="281"/>
      <c r="J56" s="281"/>
      <c r="K56" s="281"/>
      <c r="L56" s="281"/>
      <c r="M56" s="281"/>
      <c r="N56" s="147"/>
      <c r="O56" s="106" t="str">
        <f t="shared" si="0"/>
        <v/>
      </c>
      <c r="P56" s="61"/>
      <c r="Q56" s="185"/>
      <c r="R56" s="25"/>
      <c r="S56" s="25"/>
      <c r="T56" s="25"/>
      <c r="U56" s="25"/>
      <c r="V56" s="25"/>
      <c r="W56" s="25"/>
      <c r="X56" s="25"/>
      <c r="Y56" s="25"/>
    </row>
    <row r="57" spans="1:25" ht="24" customHeight="1">
      <c r="A57" s="126"/>
      <c r="B57" s="278"/>
      <c r="C57" s="279"/>
      <c r="D57" s="56"/>
      <c r="E57" s="280"/>
      <c r="F57" s="281"/>
      <c r="G57" s="281"/>
      <c r="H57" s="281"/>
      <c r="I57" s="281"/>
      <c r="J57" s="281"/>
      <c r="K57" s="281"/>
      <c r="L57" s="281"/>
      <c r="M57" s="281"/>
      <c r="N57" s="147"/>
      <c r="O57" s="106" t="str">
        <f t="shared" si="0"/>
        <v/>
      </c>
      <c r="P57" s="61"/>
      <c r="Q57" s="185"/>
      <c r="R57" s="25"/>
      <c r="S57" s="25"/>
      <c r="T57" s="25"/>
      <c r="U57" s="25"/>
      <c r="V57" s="25"/>
      <c r="W57" s="25"/>
      <c r="X57" s="25"/>
      <c r="Y57" s="25"/>
    </row>
    <row r="58" spans="1:25" ht="24" customHeight="1">
      <c r="A58" s="126"/>
      <c r="B58" s="278"/>
      <c r="C58" s="279"/>
      <c r="D58" s="56"/>
      <c r="E58" s="280"/>
      <c r="F58" s="281"/>
      <c r="G58" s="281"/>
      <c r="H58" s="281"/>
      <c r="I58" s="281"/>
      <c r="J58" s="281"/>
      <c r="K58" s="281"/>
      <c r="L58" s="281"/>
      <c r="M58" s="281"/>
      <c r="N58" s="147"/>
      <c r="O58" s="106" t="str">
        <f t="shared" si="0"/>
        <v/>
      </c>
      <c r="P58" s="61"/>
      <c r="Q58" s="185"/>
      <c r="R58" s="25"/>
      <c r="S58" s="25"/>
      <c r="T58" s="25"/>
      <c r="U58" s="25"/>
      <c r="V58" s="25"/>
      <c r="W58" s="25"/>
      <c r="X58" s="25"/>
      <c r="Y58" s="25"/>
    </row>
    <row r="59" spans="1:25" s="34" customFormat="1" ht="6" customHeight="1">
      <c r="A59" s="171"/>
      <c r="B59" s="44"/>
      <c r="C59" s="57"/>
      <c r="D59" s="57"/>
      <c r="E59" s="57"/>
      <c r="F59" s="53"/>
      <c r="G59" s="53"/>
      <c r="H59" s="53"/>
      <c r="I59" s="53"/>
      <c r="J59" s="53"/>
      <c r="K59" s="53"/>
      <c r="L59" s="53"/>
      <c r="M59" s="57"/>
      <c r="N59" s="58"/>
      <c r="O59" s="15"/>
      <c r="P59"/>
      <c r="Q59" s="186"/>
      <c r="R59" s="26"/>
      <c r="S59" s="26"/>
      <c r="T59" s="26"/>
      <c r="U59" s="26"/>
      <c r="V59" s="26"/>
      <c r="W59" s="26"/>
      <c r="X59" s="26"/>
      <c r="Y59" s="26"/>
    </row>
    <row r="60" spans="1:25" s="30" customFormat="1" ht="21.75" customHeight="1">
      <c r="A60" s="175"/>
      <c r="B60" s="100" t="s">
        <v>15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98"/>
      <c r="Q60" s="187"/>
      <c r="R60" s="29"/>
      <c r="S60" s="29"/>
      <c r="T60" s="29"/>
      <c r="U60" s="29"/>
      <c r="V60" s="29"/>
      <c r="W60" s="29"/>
      <c r="X60" s="29"/>
      <c r="Y60" s="29"/>
    </row>
    <row r="61" spans="1:25" ht="12.75" customHeight="1">
      <c r="A61" s="171"/>
      <c r="B61" s="69" t="s">
        <v>174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306">
        <v>1</v>
      </c>
      <c r="P61" s="306"/>
      <c r="Q61" s="176"/>
      <c r="R61" s="25"/>
      <c r="S61" s="25"/>
      <c r="T61" s="25"/>
      <c r="U61" s="25"/>
      <c r="V61" s="25"/>
      <c r="W61" s="25"/>
      <c r="X61" s="25"/>
      <c r="Y61" s="25"/>
    </row>
    <row r="62" spans="1:25" ht="18">
      <c r="A62" s="171"/>
      <c r="B62" s="155" t="str">
        <f>B6</f>
        <v>5- SERVIÇOS DE TERCEIROS NO BRASIL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165"/>
      <c r="R62" s="25"/>
      <c r="S62" s="25"/>
      <c r="T62" s="25"/>
      <c r="U62" s="25"/>
      <c r="V62" s="25"/>
      <c r="W62" s="25"/>
      <c r="X62" s="25"/>
      <c r="Y62" s="25"/>
    </row>
    <row r="63" spans="1:25" s="16" customFormat="1" ht="15.75" customHeight="1">
      <c r="A63" s="171"/>
      <c r="B63" s="284" t="s">
        <v>9</v>
      </c>
      <c r="C63" s="285"/>
      <c r="D63" s="288" t="s">
        <v>14</v>
      </c>
      <c r="E63" s="290" t="s">
        <v>7</v>
      </c>
      <c r="F63" s="291"/>
      <c r="G63" s="291"/>
      <c r="H63" s="291"/>
      <c r="I63" s="291"/>
      <c r="J63" s="291"/>
      <c r="K63" s="291"/>
      <c r="L63" s="291"/>
      <c r="M63" s="291"/>
      <c r="N63" s="288" t="s">
        <v>3</v>
      </c>
      <c r="O63" s="310" t="s">
        <v>4</v>
      </c>
      <c r="P63" s="288" t="s">
        <v>2</v>
      </c>
      <c r="Q63" s="123"/>
      <c r="R63" s="2"/>
      <c r="S63" s="2"/>
      <c r="T63" s="2"/>
      <c r="U63" s="2"/>
      <c r="V63" s="2"/>
      <c r="W63" s="2"/>
      <c r="X63" s="2"/>
      <c r="Y63" s="2"/>
    </row>
    <row r="64" spans="1:25" s="43" customFormat="1" ht="14.25" customHeight="1">
      <c r="A64" s="175"/>
      <c r="B64" s="286"/>
      <c r="C64" s="287"/>
      <c r="D64" s="289"/>
      <c r="E64" s="292"/>
      <c r="F64" s="293"/>
      <c r="G64" s="293"/>
      <c r="H64" s="293"/>
      <c r="I64" s="293"/>
      <c r="J64" s="293"/>
      <c r="K64" s="293"/>
      <c r="L64" s="293"/>
      <c r="M64" s="293"/>
      <c r="N64" s="289"/>
      <c r="O64" s="311"/>
      <c r="P64" s="289"/>
      <c r="Q64" s="124"/>
      <c r="R64" s="42"/>
      <c r="S64" s="42"/>
      <c r="T64" s="42"/>
      <c r="U64" s="42"/>
      <c r="V64" s="42"/>
      <c r="W64" s="42"/>
      <c r="X64" s="42"/>
      <c r="Y64" s="42"/>
    </row>
    <row r="65" spans="1:244" ht="24" customHeight="1">
      <c r="A65" s="126"/>
      <c r="B65" s="278"/>
      <c r="C65" s="279"/>
      <c r="D65" s="56"/>
      <c r="E65" s="280"/>
      <c r="F65" s="281"/>
      <c r="G65" s="281"/>
      <c r="H65" s="281"/>
      <c r="I65" s="281"/>
      <c r="J65" s="281"/>
      <c r="K65" s="281"/>
      <c r="L65" s="281"/>
      <c r="M65" s="281"/>
      <c r="N65" s="147"/>
      <c r="O65" s="106" t="str">
        <f t="shared" ref="O65:O109" si="1">IF(N65*D65=0,"",N65*D65)</f>
        <v/>
      </c>
      <c r="P65" s="61"/>
      <c r="Q65" s="185"/>
      <c r="R65" s="25"/>
      <c r="S65" s="25"/>
      <c r="T65" s="25"/>
      <c r="U65" s="25"/>
      <c r="V65" s="25"/>
      <c r="W65" s="25"/>
      <c r="X65" s="25"/>
      <c r="Y65" s="25"/>
      <c r="II65" s="32"/>
      <c r="IJ65" s="33"/>
    </row>
    <row r="66" spans="1:244" ht="24" customHeight="1">
      <c r="A66" s="126"/>
      <c r="B66" s="278"/>
      <c r="C66" s="279"/>
      <c r="D66" s="56"/>
      <c r="E66" s="280"/>
      <c r="F66" s="281"/>
      <c r="G66" s="281"/>
      <c r="H66" s="281"/>
      <c r="I66" s="281"/>
      <c r="J66" s="281"/>
      <c r="K66" s="281"/>
      <c r="L66" s="281"/>
      <c r="M66" s="281"/>
      <c r="N66" s="147"/>
      <c r="O66" s="106" t="str">
        <f t="shared" si="1"/>
        <v/>
      </c>
      <c r="P66" s="61"/>
      <c r="Q66" s="185"/>
      <c r="R66" s="25"/>
      <c r="S66" s="25"/>
      <c r="T66" s="25"/>
      <c r="U66" s="25"/>
      <c r="V66" s="25"/>
      <c r="W66" s="25"/>
      <c r="X66" s="25"/>
      <c r="Y66" s="25"/>
    </row>
    <row r="67" spans="1:244" ht="24" customHeight="1">
      <c r="A67" s="126"/>
      <c r="B67" s="278"/>
      <c r="C67" s="279"/>
      <c r="D67" s="56"/>
      <c r="E67" s="280"/>
      <c r="F67" s="281"/>
      <c r="G67" s="281"/>
      <c r="H67" s="281"/>
      <c r="I67" s="281"/>
      <c r="J67" s="281"/>
      <c r="K67" s="281"/>
      <c r="L67" s="281"/>
      <c r="M67" s="281"/>
      <c r="N67" s="147"/>
      <c r="O67" s="106" t="str">
        <f t="shared" si="1"/>
        <v/>
      </c>
      <c r="P67" s="61"/>
      <c r="Q67" s="185"/>
      <c r="R67" s="25"/>
      <c r="S67" s="25"/>
      <c r="T67" s="25"/>
      <c r="U67" s="25"/>
      <c r="V67" s="25"/>
      <c r="W67" s="25"/>
      <c r="X67" s="25"/>
      <c r="Y67" s="25"/>
    </row>
    <row r="68" spans="1:244" ht="24" customHeight="1">
      <c r="A68" s="126"/>
      <c r="B68" s="278"/>
      <c r="C68" s="279"/>
      <c r="D68" s="56"/>
      <c r="E68" s="280"/>
      <c r="F68" s="281"/>
      <c r="G68" s="281"/>
      <c r="H68" s="281"/>
      <c r="I68" s="281"/>
      <c r="J68" s="281"/>
      <c r="K68" s="281"/>
      <c r="L68" s="281"/>
      <c r="M68" s="281"/>
      <c r="N68" s="147"/>
      <c r="O68" s="106" t="str">
        <f t="shared" si="1"/>
        <v/>
      </c>
      <c r="P68" s="61"/>
      <c r="Q68" s="185"/>
      <c r="R68" s="25"/>
      <c r="S68" s="25"/>
      <c r="T68" s="25"/>
      <c r="U68" s="25"/>
      <c r="V68" s="25"/>
      <c r="W68" s="25"/>
      <c r="X68" s="25"/>
      <c r="Y68" s="25"/>
    </row>
    <row r="69" spans="1:244" ht="24" customHeight="1">
      <c r="A69" s="126"/>
      <c r="B69" s="278"/>
      <c r="C69" s="279"/>
      <c r="D69" s="56"/>
      <c r="E69" s="280"/>
      <c r="F69" s="281"/>
      <c r="G69" s="281"/>
      <c r="H69" s="281"/>
      <c r="I69" s="281"/>
      <c r="J69" s="281"/>
      <c r="K69" s="281"/>
      <c r="L69" s="281"/>
      <c r="M69" s="281"/>
      <c r="N69" s="147"/>
      <c r="O69" s="106" t="str">
        <f t="shared" si="1"/>
        <v/>
      </c>
      <c r="P69" s="61"/>
      <c r="Q69" s="185"/>
      <c r="R69" s="25"/>
      <c r="S69" s="25"/>
      <c r="T69" s="25"/>
      <c r="U69" s="25"/>
      <c r="V69" s="25"/>
      <c r="W69" s="25"/>
      <c r="X69" s="25"/>
      <c r="Y69" s="25"/>
      <c r="II69" s="33"/>
      <c r="IJ69" s="33"/>
    </row>
    <row r="70" spans="1:244" ht="24" customHeight="1">
      <c r="A70" s="126"/>
      <c r="B70" s="278"/>
      <c r="C70" s="279"/>
      <c r="D70" s="56"/>
      <c r="E70" s="280"/>
      <c r="F70" s="281"/>
      <c r="G70" s="281"/>
      <c r="H70" s="281"/>
      <c r="I70" s="281"/>
      <c r="J70" s="281"/>
      <c r="K70" s="281"/>
      <c r="L70" s="281"/>
      <c r="M70" s="281"/>
      <c r="N70" s="147"/>
      <c r="O70" s="106" t="str">
        <f t="shared" si="1"/>
        <v/>
      </c>
      <c r="P70" s="61"/>
      <c r="Q70" s="185"/>
      <c r="R70" s="25"/>
      <c r="S70" s="25"/>
      <c r="T70" s="25"/>
      <c r="U70" s="25"/>
      <c r="V70" s="25"/>
      <c r="W70" s="25"/>
      <c r="X70" s="25"/>
      <c r="Y70" s="25"/>
    </row>
    <row r="71" spans="1:244" ht="24" customHeight="1">
      <c r="A71" s="126"/>
      <c r="B71" s="278"/>
      <c r="C71" s="279"/>
      <c r="D71" s="56"/>
      <c r="E71" s="280"/>
      <c r="F71" s="281"/>
      <c r="G71" s="281"/>
      <c r="H71" s="281"/>
      <c r="I71" s="281"/>
      <c r="J71" s="281"/>
      <c r="K71" s="281"/>
      <c r="L71" s="281"/>
      <c r="M71" s="281"/>
      <c r="N71" s="147"/>
      <c r="O71" s="106" t="str">
        <f t="shared" si="1"/>
        <v/>
      </c>
      <c r="P71" s="61"/>
      <c r="Q71" s="185"/>
      <c r="R71" s="25"/>
      <c r="S71" s="25"/>
      <c r="T71" s="25"/>
      <c r="U71" s="25"/>
      <c r="V71" s="25"/>
      <c r="W71" s="25"/>
      <c r="X71" s="25"/>
      <c r="Y71" s="25"/>
    </row>
    <row r="72" spans="1:244" ht="24" customHeight="1">
      <c r="A72" s="126"/>
      <c r="B72" s="278"/>
      <c r="C72" s="279"/>
      <c r="D72" s="56"/>
      <c r="E72" s="280"/>
      <c r="F72" s="281"/>
      <c r="G72" s="281"/>
      <c r="H72" s="281"/>
      <c r="I72" s="281"/>
      <c r="J72" s="281"/>
      <c r="K72" s="281"/>
      <c r="L72" s="281"/>
      <c r="M72" s="281"/>
      <c r="N72" s="147"/>
      <c r="O72" s="106" t="str">
        <f t="shared" si="1"/>
        <v/>
      </c>
      <c r="P72" s="61"/>
      <c r="Q72" s="185"/>
      <c r="R72" s="25"/>
      <c r="S72" s="25"/>
      <c r="T72" s="25"/>
      <c r="U72" s="25"/>
      <c r="V72" s="25"/>
      <c r="W72" s="25"/>
      <c r="X72" s="25"/>
      <c r="Y72" s="25"/>
    </row>
    <row r="73" spans="1:244" ht="24" customHeight="1">
      <c r="A73" s="126"/>
      <c r="B73" s="278"/>
      <c r="C73" s="279"/>
      <c r="D73" s="56"/>
      <c r="E73" s="280"/>
      <c r="F73" s="281"/>
      <c r="G73" s="281"/>
      <c r="H73" s="281"/>
      <c r="I73" s="281"/>
      <c r="J73" s="281"/>
      <c r="K73" s="281"/>
      <c r="L73" s="281"/>
      <c r="M73" s="281"/>
      <c r="N73" s="147"/>
      <c r="O73" s="106" t="str">
        <f t="shared" si="1"/>
        <v/>
      </c>
      <c r="P73" s="61"/>
      <c r="Q73" s="185"/>
      <c r="R73" s="25"/>
      <c r="S73" s="25"/>
      <c r="T73" s="25"/>
      <c r="U73" s="25"/>
      <c r="V73" s="25"/>
      <c r="W73" s="25"/>
      <c r="X73" s="25"/>
      <c r="Y73" s="25"/>
    </row>
    <row r="74" spans="1:244" ht="24" customHeight="1">
      <c r="A74" s="126"/>
      <c r="B74" s="278"/>
      <c r="C74" s="279"/>
      <c r="D74" s="56"/>
      <c r="E74" s="280"/>
      <c r="F74" s="281"/>
      <c r="G74" s="281"/>
      <c r="H74" s="281"/>
      <c r="I74" s="281"/>
      <c r="J74" s="281"/>
      <c r="K74" s="281"/>
      <c r="L74" s="281"/>
      <c r="M74" s="281"/>
      <c r="N74" s="147"/>
      <c r="O74" s="106" t="str">
        <f t="shared" si="1"/>
        <v/>
      </c>
      <c r="P74" s="61"/>
      <c r="Q74" s="185"/>
      <c r="R74" s="25"/>
      <c r="S74" s="25"/>
      <c r="T74" s="25"/>
      <c r="U74" s="25"/>
      <c r="V74" s="25"/>
      <c r="W74" s="25"/>
      <c r="X74" s="25"/>
      <c r="Y74" s="25"/>
    </row>
    <row r="75" spans="1:244" ht="24" customHeight="1">
      <c r="A75" s="126"/>
      <c r="B75" s="278"/>
      <c r="C75" s="279"/>
      <c r="D75" s="56"/>
      <c r="E75" s="280"/>
      <c r="F75" s="281"/>
      <c r="G75" s="281"/>
      <c r="H75" s="281"/>
      <c r="I75" s="281"/>
      <c r="J75" s="281"/>
      <c r="K75" s="281"/>
      <c r="L75" s="281"/>
      <c r="M75" s="281"/>
      <c r="N75" s="147"/>
      <c r="O75" s="106" t="str">
        <f t="shared" si="1"/>
        <v/>
      </c>
      <c r="P75" s="61"/>
      <c r="Q75" s="185"/>
      <c r="R75" s="25"/>
      <c r="S75" s="25"/>
      <c r="T75" s="25"/>
      <c r="U75" s="25"/>
      <c r="V75" s="25"/>
      <c r="W75" s="25"/>
      <c r="X75" s="25"/>
      <c r="Y75" s="25"/>
    </row>
    <row r="76" spans="1:244" ht="24" customHeight="1">
      <c r="A76" s="126"/>
      <c r="B76" s="278"/>
      <c r="C76" s="279"/>
      <c r="D76" s="56"/>
      <c r="E76" s="280"/>
      <c r="F76" s="281"/>
      <c r="G76" s="281"/>
      <c r="H76" s="281"/>
      <c r="I76" s="281"/>
      <c r="J76" s="281"/>
      <c r="K76" s="281"/>
      <c r="L76" s="281"/>
      <c r="M76" s="281"/>
      <c r="N76" s="147"/>
      <c r="O76" s="106" t="str">
        <f t="shared" si="1"/>
        <v/>
      </c>
      <c r="P76" s="61"/>
      <c r="Q76" s="185"/>
      <c r="R76" s="25"/>
      <c r="S76" s="25"/>
      <c r="T76" s="25"/>
      <c r="U76" s="25"/>
      <c r="V76" s="25"/>
      <c r="W76" s="25"/>
      <c r="X76" s="25"/>
      <c r="Y76" s="25"/>
    </row>
    <row r="77" spans="1:244" ht="24" customHeight="1">
      <c r="A77" s="126"/>
      <c r="B77" s="278"/>
      <c r="C77" s="279"/>
      <c r="D77" s="56"/>
      <c r="E77" s="280"/>
      <c r="F77" s="281"/>
      <c r="G77" s="281"/>
      <c r="H77" s="281"/>
      <c r="I77" s="281"/>
      <c r="J77" s="281"/>
      <c r="K77" s="281"/>
      <c r="L77" s="281"/>
      <c r="M77" s="281"/>
      <c r="N77" s="147"/>
      <c r="O77" s="106" t="str">
        <f t="shared" si="1"/>
        <v/>
      </c>
      <c r="P77" s="61"/>
      <c r="Q77" s="185"/>
      <c r="R77" s="25"/>
      <c r="S77" s="25"/>
      <c r="T77" s="25"/>
      <c r="U77" s="25"/>
      <c r="V77" s="25"/>
      <c r="W77" s="25"/>
      <c r="X77" s="25"/>
      <c r="Y77" s="25"/>
    </row>
    <row r="78" spans="1:244" ht="24" customHeight="1">
      <c r="A78" s="126"/>
      <c r="B78" s="278"/>
      <c r="C78" s="279"/>
      <c r="D78" s="56"/>
      <c r="E78" s="280"/>
      <c r="F78" s="281"/>
      <c r="G78" s="281"/>
      <c r="H78" s="281"/>
      <c r="I78" s="281"/>
      <c r="J78" s="281"/>
      <c r="K78" s="281"/>
      <c r="L78" s="281"/>
      <c r="M78" s="281"/>
      <c r="N78" s="147"/>
      <c r="O78" s="106" t="str">
        <f t="shared" si="1"/>
        <v/>
      </c>
      <c r="P78" s="61"/>
      <c r="Q78" s="185"/>
      <c r="R78" s="25"/>
      <c r="S78" s="25"/>
      <c r="T78" s="25"/>
      <c r="U78" s="25"/>
      <c r="V78" s="25"/>
      <c r="W78" s="25"/>
      <c r="X78" s="25"/>
      <c r="Y78" s="25"/>
      <c r="II78" s="32"/>
      <c r="IJ78" s="33"/>
    </row>
    <row r="79" spans="1:244" ht="24" customHeight="1">
      <c r="A79" s="126"/>
      <c r="B79" s="278"/>
      <c r="C79" s="279"/>
      <c r="D79" s="56"/>
      <c r="E79" s="280"/>
      <c r="F79" s="281"/>
      <c r="G79" s="281"/>
      <c r="H79" s="281"/>
      <c r="I79" s="281"/>
      <c r="J79" s="281"/>
      <c r="K79" s="281"/>
      <c r="L79" s="281"/>
      <c r="M79" s="281"/>
      <c r="N79" s="147"/>
      <c r="O79" s="106" t="str">
        <f t="shared" si="1"/>
        <v/>
      </c>
      <c r="P79" s="61"/>
      <c r="Q79" s="185"/>
      <c r="R79" s="25"/>
      <c r="S79" s="25"/>
      <c r="T79" s="25"/>
      <c r="U79" s="25"/>
      <c r="V79" s="25"/>
      <c r="W79" s="25"/>
      <c r="X79" s="25"/>
      <c r="Y79" s="25"/>
      <c r="II79" s="32"/>
      <c r="IJ79" s="33"/>
    </row>
    <row r="80" spans="1:244" ht="24" customHeight="1">
      <c r="A80" s="126"/>
      <c r="B80" s="278"/>
      <c r="C80" s="279"/>
      <c r="D80" s="56"/>
      <c r="E80" s="280"/>
      <c r="F80" s="281"/>
      <c r="G80" s="281"/>
      <c r="H80" s="281"/>
      <c r="I80" s="281"/>
      <c r="J80" s="281"/>
      <c r="K80" s="281"/>
      <c r="L80" s="281"/>
      <c r="M80" s="281"/>
      <c r="N80" s="147"/>
      <c r="O80" s="106" t="str">
        <f t="shared" si="1"/>
        <v/>
      </c>
      <c r="P80" s="61"/>
      <c r="Q80" s="185"/>
      <c r="R80" s="25"/>
      <c r="S80" s="25"/>
      <c r="T80" s="25"/>
      <c r="U80" s="25"/>
      <c r="V80" s="25"/>
      <c r="W80" s="25"/>
      <c r="X80" s="25"/>
      <c r="Y80" s="25"/>
    </row>
    <row r="81" spans="1:244" ht="24" customHeight="1">
      <c r="A81" s="126"/>
      <c r="B81" s="278"/>
      <c r="C81" s="279"/>
      <c r="D81" s="56"/>
      <c r="E81" s="280"/>
      <c r="F81" s="281"/>
      <c r="G81" s="281"/>
      <c r="H81" s="281"/>
      <c r="I81" s="281"/>
      <c r="J81" s="281"/>
      <c r="K81" s="281"/>
      <c r="L81" s="281"/>
      <c r="M81" s="281"/>
      <c r="N81" s="147"/>
      <c r="O81" s="106" t="str">
        <f t="shared" si="1"/>
        <v/>
      </c>
      <c r="P81" s="61"/>
      <c r="Q81" s="185"/>
      <c r="R81" s="25"/>
      <c r="S81" s="25"/>
      <c r="T81" s="25"/>
      <c r="U81" s="25"/>
      <c r="V81" s="25"/>
      <c r="W81" s="25"/>
      <c r="X81" s="25"/>
      <c r="Y81" s="25"/>
    </row>
    <row r="82" spans="1:244" ht="24" customHeight="1">
      <c r="A82" s="126"/>
      <c r="B82" s="278"/>
      <c r="C82" s="279"/>
      <c r="D82" s="56"/>
      <c r="E82" s="280"/>
      <c r="F82" s="281"/>
      <c r="G82" s="281"/>
      <c r="H82" s="281"/>
      <c r="I82" s="281"/>
      <c r="J82" s="281"/>
      <c r="K82" s="281"/>
      <c r="L82" s="281"/>
      <c r="M82" s="281"/>
      <c r="N82" s="147"/>
      <c r="O82" s="106" t="str">
        <f t="shared" si="1"/>
        <v/>
      </c>
      <c r="P82" s="61"/>
      <c r="Q82" s="185"/>
      <c r="R82" s="25"/>
      <c r="S82" s="25"/>
      <c r="T82" s="25"/>
      <c r="U82" s="25"/>
      <c r="V82" s="25"/>
      <c r="W82" s="25"/>
      <c r="X82" s="25"/>
      <c r="Y82" s="25"/>
    </row>
    <row r="83" spans="1:244" ht="24" customHeight="1">
      <c r="A83" s="126"/>
      <c r="B83" s="278"/>
      <c r="C83" s="279"/>
      <c r="D83" s="56"/>
      <c r="E83" s="280"/>
      <c r="F83" s="281"/>
      <c r="G83" s="281"/>
      <c r="H83" s="281"/>
      <c r="I83" s="281"/>
      <c r="J83" s="281"/>
      <c r="K83" s="281"/>
      <c r="L83" s="281"/>
      <c r="M83" s="281"/>
      <c r="N83" s="147"/>
      <c r="O83" s="106" t="str">
        <f t="shared" si="1"/>
        <v/>
      </c>
      <c r="P83" s="61"/>
      <c r="Q83" s="185"/>
      <c r="R83" s="25"/>
      <c r="S83" s="25"/>
      <c r="T83" s="25"/>
      <c r="U83" s="25"/>
      <c r="V83" s="25"/>
      <c r="W83" s="25"/>
      <c r="X83" s="25"/>
      <c r="Y83" s="25"/>
    </row>
    <row r="84" spans="1:244" ht="24" customHeight="1">
      <c r="A84" s="126"/>
      <c r="B84" s="278"/>
      <c r="C84" s="279"/>
      <c r="D84" s="56"/>
      <c r="E84" s="280"/>
      <c r="F84" s="281"/>
      <c r="G84" s="281"/>
      <c r="H84" s="281"/>
      <c r="I84" s="281"/>
      <c r="J84" s="281"/>
      <c r="K84" s="281"/>
      <c r="L84" s="281"/>
      <c r="M84" s="281"/>
      <c r="N84" s="147"/>
      <c r="O84" s="106" t="str">
        <f t="shared" si="1"/>
        <v/>
      </c>
      <c r="P84" s="61"/>
      <c r="Q84" s="185"/>
      <c r="R84" s="25"/>
      <c r="S84" s="25"/>
      <c r="T84" s="25"/>
      <c r="U84" s="25"/>
      <c r="V84" s="25"/>
      <c r="W84" s="25"/>
      <c r="X84" s="25"/>
      <c r="Y84" s="25"/>
      <c r="II84" s="33"/>
      <c r="IJ84" s="33"/>
    </row>
    <row r="85" spans="1:244" ht="24" customHeight="1">
      <c r="A85" s="126"/>
      <c r="B85" s="278"/>
      <c r="C85" s="279"/>
      <c r="D85" s="56"/>
      <c r="E85" s="280"/>
      <c r="F85" s="281"/>
      <c r="G85" s="281"/>
      <c r="H85" s="281"/>
      <c r="I85" s="281"/>
      <c r="J85" s="281"/>
      <c r="K85" s="281"/>
      <c r="L85" s="281"/>
      <c r="M85" s="281"/>
      <c r="N85" s="147"/>
      <c r="O85" s="106" t="str">
        <f t="shared" si="1"/>
        <v/>
      </c>
      <c r="P85" s="61"/>
      <c r="Q85" s="185"/>
      <c r="R85" s="25"/>
      <c r="S85" s="25"/>
      <c r="T85" s="25"/>
      <c r="U85" s="25"/>
      <c r="V85" s="25"/>
      <c r="W85" s="25"/>
      <c r="X85" s="25"/>
      <c r="Y85" s="25"/>
    </row>
    <row r="86" spans="1:244" ht="24" customHeight="1">
      <c r="A86" s="126"/>
      <c r="B86" s="278"/>
      <c r="C86" s="279"/>
      <c r="D86" s="56"/>
      <c r="E86" s="280"/>
      <c r="F86" s="281"/>
      <c r="G86" s="281"/>
      <c r="H86" s="281"/>
      <c r="I86" s="281"/>
      <c r="J86" s="281"/>
      <c r="K86" s="281"/>
      <c r="L86" s="281"/>
      <c r="M86" s="281"/>
      <c r="N86" s="147"/>
      <c r="O86" s="106" t="str">
        <f t="shared" si="1"/>
        <v/>
      </c>
      <c r="P86" s="61"/>
      <c r="Q86" s="185"/>
      <c r="R86" s="25"/>
      <c r="S86" s="25"/>
      <c r="T86" s="25"/>
      <c r="U86" s="25"/>
      <c r="V86" s="25"/>
      <c r="W86" s="25"/>
      <c r="X86" s="25"/>
      <c r="Y86" s="25"/>
    </row>
    <row r="87" spans="1:244" ht="24" customHeight="1">
      <c r="A87" s="126"/>
      <c r="B87" s="278"/>
      <c r="C87" s="279"/>
      <c r="D87" s="56"/>
      <c r="E87" s="280"/>
      <c r="F87" s="281"/>
      <c r="G87" s="281"/>
      <c r="H87" s="281"/>
      <c r="I87" s="281"/>
      <c r="J87" s="281"/>
      <c r="K87" s="281"/>
      <c r="L87" s="281"/>
      <c r="M87" s="281"/>
      <c r="N87" s="147"/>
      <c r="O87" s="106" t="str">
        <f t="shared" si="1"/>
        <v/>
      </c>
      <c r="P87" s="61"/>
      <c r="Q87" s="185"/>
      <c r="R87" s="25"/>
      <c r="S87" s="25"/>
      <c r="T87" s="25"/>
      <c r="U87" s="25"/>
      <c r="V87" s="25"/>
      <c r="W87" s="25"/>
      <c r="X87" s="25"/>
      <c r="Y87" s="25"/>
      <c r="II87" s="33"/>
      <c r="IJ87" s="33"/>
    </row>
    <row r="88" spans="1:244" ht="24" customHeight="1">
      <c r="A88" s="126"/>
      <c r="B88" s="278"/>
      <c r="C88" s="279"/>
      <c r="D88" s="56"/>
      <c r="E88" s="280"/>
      <c r="F88" s="281"/>
      <c r="G88" s="281"/>
      <c r="H88" s="281"/>
      <c r="I88" s="281"/>
      <c r="J88" s="281"/>
      <c r="K88" s="281"/>
      <c r="L88" s="281"/>
      <c r="M88" s="281"/>
      <c r="N88" s="147"/>
      <c r="O88" s="106" t="str">
        <f t="shared" si="1"/>
        <v/>
      </c>
      <c r="P88" s="61"/>
      <c r="Q88" s="185"/>
      <c r="R88" s="25"/>
      <c r="S88" s="25"/>
      <c r="T88" s="25"/>
      <c r="U88" s="25"/>
      <c r="V88" s="25"/>
      <c r="W88" s="25"/>
      <c r="X88" s="25"/>
      <c r="Y88" s="25"/>
    </row>
    <row r="89" spans="1:244" ht="24" customHeight="1">
      <c r="A89" s="126"/>
      <c r="B89" s="278"/>
      <c r="C89" s="279"/>
      <c r="D89" s="56"/>
      <c r="E89" s="280"/>
      <c r="F89" s="281"/>
      <c r="G89" s="281"/>
      <c r="H89" s="281"/>
      <c r="I89" s="281"/>
      <c r="J89" s="281"/>
      <c r="K89" s="281"/>
      <c r="L89" s="281"/>
      <c r="M89" s="281"/>
      <c r="N89" s="147"/>
      <c r="O89" s="106" t="str">
        <f t="shared" si="1"/>
        <v/>
      </c>
      <c r="P89" s="61"/>
      <c r="Q89" s="185"/>
      <c r="R89" s="25"/>
      <c r="S89" s="25"/>
      <c r="T89" s="25"/>
      <c r="U89" s="25"/>
      <c r="V89" s="25"/>
      <c r="W89" s="25"/>
      <c r="X89" s="25"/>
      <c r="Y89" s="25"/>
    </row>
    <row r="90" spans="1:244" ht="24" customHeight="1">
      <c r="A90" s="126"/>
      <c r="B90" s="278"/>
      <c r="C90" s="279"/>
      <c r="D90" s="56"/>
      <c r="E90" s="280"/>
      <c r="F90" s="281"/>
      <c r="G90" s="281"/>
      <c r="H90" s="281"/>
      <c r="I90" s="281"/>
      <c r="J90" s="281"/>
      <c r="K90" s="281"/>
      <c r="L90" s="281"/>
      <c r="M90" s="281"/>
      <c r="N90" s="147"/>
      <c r="O90" s="106" t="str">
        <f t="shared" si="1"/>
        <v/>
      </c>
      <c r="P90" s="61"/>
      <c r="Q90" s="185"/>
      <c r="R90" s="25"/>
      <c r="S90" s="25"/>
      <c r="T90" s="25"/>
      <c r="U90" s="25"/>
      <c r="V90" s="25"/>
      <c r="W90" s="25"/>
      <c r="X90" s="25"/>
      <c r="Y90" s="25"/>
    </row>
    <row r="91" spans="1:244" ht="24" customHeight="1">
      <c r="A91" s="126"/>
      <c r="B91" s="278"/>
      <c r="C91" s="279"/>
      <c r="D91" s="56"/>
      <c r="E91" s="280"/>
      <c r="F91" s="281"/>
      <c r="G91" s="281"/>
      <c r="H91" s="281"/>
      <c r="I91" s="281"/>
      <c r="J91" s="281"/>
      <c r="K91" s="281"/>
      <c r="L91" s="281"/>
      <c r="M91" s="281"/>
      <c r="N91" s="147"/>
      <c r="O91" s="106" t="str">
        <f t="shared" si="1"/>
        <v/>
      </c>
      <c r="P91" s="61"/>
      <c r="Q91" s="185"/>
      <c r="R91" s="25"/>
      <c r="S91" s="25"/>
      <c r="T91" s="25"/>
      <c r="U91" s="25"/>
      <c r="V91" s="25"/>
      <c r="W91" s="25"/>
      <c r="X91" s="25"/>
      <c r="Y91" s="25"/>
    </row>
    <row r="92" spans="1:244" ht="24" customHeight="1">
      <c r="A92" s="126"/>
      <c r="B92" s="278"/>
      <c r="C92" s="279"/>
      <c r="D92" s="56"/>
      <c r="E92" s="280"/>
      <c r="F92" s="281"/>
      <c r="G92" s="281"/>
      <c r="H92" s="281"/>
      <c r="I92" s="281"/>
      <c r="J92" s="281"/>
      <c r="K92" s="281"/>
      <c r="L92" s="281"/>
      <c r="M92" s="281"/>
      <c r="N92" s="147"/>
      <c r="O92" s="106" t="str">
        <f t="shared" si="1"/>
        <v/>
      </c>
      <c r="P92" s="61"/>
      <c r="Q92" s="185"/>
      <c r="R92" s="25"/>
      <c r="S92" s="25"/>
      <c r="T92" s="25"/>
      <c r="U92" s="25"/>
      <c r="V92" s="25"/>
      <c r="W92" s="25"/>
      <c r="X92" s="25"/>
      <c r="Y92" s="25"/>
    </row>
    <row r="93" spans="1:244" ht="24" customHeight="1">
      <c r="A93" s="126"/>
      <c r="B93" s="278"/>
      <c r="C93" s="279"/>
      <c r="D93" s="56"/>
      <c r="E93" s="280"/>
      <c r="F93" s="281"/>
      <c r="G93" s="281"/>
      <c r="H93" s="281"/>
      <c r="I93" s="281"/>
      <c r="J93" s="281"/>
      <c r="K93" s="281"/>
      <c r="L93" s="281"/>
      <c r="M93" s="281"/>
      <c r="N93" s="147"/>
      <c r="O93" s="106" t="str">
        <f t="shared" si="1"/>
        <v/>
      </c>
      <c r="P93" s="61"/>
      <c r="Q93" s="185"/>
      <c r="R93" s="25"/>
      <c r="S93" s="25"/>
      <c r="T93" s="25"/>
      <c r="U93" s="25"/>
      <c r="V93" s="25"/>
      <c r="W93" s="25"/>
      <c r="X93" s="25"/>
      <c r="Y93" s="25"/>
    </row>
    <row r="94" spans="1:244" ht="24" customHeight="1">
      <c r="A94" s="126"/>
      <c r="B94" s="278"/>
      <c r="C94" s="279"/>
      <c r="D94" s="56"/>
      <c r="E94" s="280"/>
      <c r="F94" s="281"/>
      <c r="G94" s="281"/>
      <c r="H94" s="281"/>
      <c r="I94" s="281"/>
      <c r="J94" s="281"/>
      <c r="K94" s="281"/>
      <c r="L94" s="281"/>
      <c r="M94" s="281"/>
      <c r="N94" s="147"/>
      <c r="O94" s="106" t="str">
        <f t="shared" si="1"/>
        <v/>
      </c>
      <c r="P94" s="61"/>
      <c r="Q94" s="185"/>
      <c r="R94" s="25"/>
      <c r="S94" s="25"/>
      <c r="T94" s="25"/>
      <c r="U94" s="25"/>
      <c r="V94" s="25"/>
      <c r="W94" s="25"/>
      <c r="X94" s="25"/>
      <c r="Y94" s="25"/>
    </row>
    <row r="95" spans="1:244" ht="24" customHeight="1">
      <c r="A95" s="126"/>
      <c r="B95" s="278"/>
      <c r="C95" s="279"/>
      <c r="D95" s="56"/>
      <c r="E95" s="280"/>
      <c r="F95" s="281"/>
      <c r="G95" s="281"/>
      <c r="H95" s="281"/>
      <c r="I95" s="281"/>
      <c r="J95" s="281"/>
      <c r="K95" s="281"/>
      <c r="L95" s="281"/>
      <c r="M95" s="281"/>
      <c r="N95" s="147"/>
      <c r="O95" s="106" t="str">
        <f t="shared" si="1"/>
        <v/>
      </c>
      <c r="P95" s="61"/>
      <c r="Q95" s="185"/>
      <c r="R95" s="25"/>
      <c r="S95" s="25"/>
      <c r="T95" s="25"/>
      <c r="U95" s="25"/>
      <c r="V95" s="25"/>
      <c r="W95" s="25"/>
      <c r="X95" s="25"/>
      <c r="Y95" s="25"/>
    </row>
    <row r="96" spans="1:244" ht="24" customHeight="1">
      <c r="A96" s="126"/>
      <c r="B96" s="278"/>
      <c r="C96" s="279"/>
      <c r="D96" s="56"/>
      <c r="E96" s="280"/>
      <c r="F96" s="281"/>
      <c r="G96" s="281"/>
      <c r="H96" s="281"/>
      <c r="I96" s="281"/>
      <c r="J96" s="281"/>
      <c r="K96" s="281"/>
      <c r="L96" s="281"/>
      <c r="M96" s="281"/>
      <c r="N96" s="147"/>
      <c r="O96" s="106" t="str">
        <f t="shared" si="1"/>
        <v/>
      </c>
      <c r="P96" s="61"/>
      <c r="Q96" s="185"/>
      <c r="R96" s="25"/>
      <c r="S96" s="25"/>
      <c r="T96" s="25"/>
      <c r="U96" s="25"/>
      <c r="V96" s="25"/>
      <c r="W96" s="25"/>
      <c r="X96" s="25"/>
      <c r="Y96" s="25"/>
      <c r="II96" s="33"/>
      <c r="IJ96" s="33"/>
    </row>
    <row r="97" spans="1:244" ht="24" customHeight="1">
      <c r="A97" s="126"/>
      <c r="B97" s="278"/>
      <c r="C97" s="279"/>
      <c r="D97" s="56"/>
      <c r="E97" s="280"/>
      <c r="F97" s="281"/>
      <c r="G97" s="281"/>
      <c r="H97" s="281"/>
      <c r="I97" s="281"/>
      <c r="J97" s="281"/>
      <c r="K97" s="281"/>
      <c r="L97" s="281"/>
      <c r="M97" s="281"/>
      <c r="N97" s="147"/>
      <c r="O97" s="106" t="str">
        <f t="shared" si="1"/>
        <v/>
      </c>
      <c r="P97" s="61"/>
      <c r="Q97" s="185"/>
      <c r="R97" s="25"/>
      <c r="S97" s="25"/>
      <c r="T97" s="25"/>
      <c r="U97" s="25"/>
      <c r="V97" s="25"/>
      <c r="W97" s="25"/>
      <c r="X97" s="25"/>
      <c r="Y97" s="25"/>
    </row>
    <row r="98" spans="1:244" ht="24" customHeight="1">
      <c r="A98" s="126"/>
      <c r="B98" s="278"/>
      <c r="C98" s="279"/>
      <c r="D98" s="56"/>
      <c r="E98" s="280"/>
      <c r="F98" s="281"/>
      <c r="G98" s="281"/>
      <c r="H98" s="281"/>
      <c r="I98" s="281"/>
      <c r="J98" s="281"/>
      <c r="K98" s="281"/>
      <c r="L98" s="281"/>
      <c r="M98" s="281"/>
      <c r="N98" s="147"/>
      <c r="O98" s="106" t="str">
        <f t="shared" si="1"/>
        <v/>
      </c>
      <c r="P98" s="61"/>
      <c r="Q98" s="185"/>
      <c r="R98" s="25"/>
      <c r="S98" s="25"/>
      <c r="T98" s="25"/>
      <c r="U98" s="25"/>
      <c r="V98" s="25"/>
      <c r="W98" s="25"/>
      <c r="X98" s="25"/>
      <c r="Y98" s="25"/>
    </row>
    <row r="99" spans="1:244" ht="24" customHeight="1">
      <c r="A99" s="126"/>
      <c r="B99" s="278"/>
      <c r="C99" s="279"/>
      <c r="D99" s="56"/>
      <c r="E99" s="280"/>
      <c r="F99" s="281"/>
      <c r="G99" s="281"/>
      <c r="H99" s="281"/>
      <c r="I99" s="281"/>
      <c r="J99" s="281"/>
      <c r="K99" s="281"/>
      <c r="L99" s="281"/>
      <c r="M99" s="281"/>
      <c r="N99" s="147"/>
      <c r="O99" s="106" t="str">
        <f t="shared" si="1"/>
        <v/>
      </c>
      <c r="P99" s="61"/>
      <c r="Q99" s="185"/>
      <c r="R99" s="25"/>
      <c r="S99" s="25"/>
      <c r="T99" s="25"/>
      <c r="U99" s="25"/>
      <c r="V99" s="25"/>
      <c r="W99" s="25"/>
      <c r="X99" s="25"/>
      <c r="Y99" s="25"/>
      <c r="II99" s="33"/>
      <c r="IJ99" s="33"/>
    </row>
    <row r="100" spans="1:244" ht="24" customHeight="1">
      <c r="A100" s="126"/>
      <c r="B100" s="278"/>
      <c r="C100" s="279"/>
      <c r="D100" s="56"/>
      <c r="E100" s="280"/>
      <c r="F100" s="281"/>
      <c r="G100" s="281"/>
      <c r="H100" s="281"/>
      <c r="I100" s="281"/>
      <c r="J100" s="281"/>
      <c r="K100" s="281"/>
      <c r="L100" s="281"/>
      <c r="M100" s="281"/>
      <c r="N100" s="147"/>
      <c r="O100" s="106" t="str">
        <f t="shared" si="1"/>
        <v/>
      </c>
      <c r="P100" s="61"/>
      <c r="Q100" s="185"/>
      <c r="R100" s="25"/>
      <c r="S100" s="25"/>
      <c r="T100" s="25"/>
      <c r="U100" s="25"/>
      <c r="V100" s="25"/>
      <c r="W100" s="25"/>
      <c r="X100" s="25"/>
      <c r="Y100" s="25"/>
    </row>
    <row r="101" spans="1:244" ht="24" customHeight="1">
      <c r="A101" s="126"/>
      <c r="B101" s="278"/>
      <c r="C101" s="279"/>
      <c r="D101" s="56"/>
      <c r="E101" s="280"/>
      <c r="F101" s="281"/>
      <c r="G101" s="281"/>
      <c r="H101" s="281"/>
      <c r="I101" s="281"/>
      <c r="J101" s="281"/>
      <c r="K101" s="281"/>
      <c r="L101" s="281"/>
      <c r="M101" s="281"/>
      <c r="N101" s="147"/>
      <c r="O101" s="106" t="str">
        <f t="shared" si="1"/>
        <v/>
      </c>
      <c r="P101" s="61"/>
      <c r="Q101" s="185"/>
      <c r="R101" s="25"/>
      <c r="S101" s="25"/>
      <c r="T101" s="25"/>
      <c r="U101" s="25"/>
      <c r="V101" s="25"/>
      <c r="W101" s="25"/>
      <c r="X101" s="25"/>
      <c r="Y101" s="25"/>
    </row>
    <row r="102" spans="1:244" ht="24" customHeight="1">
      <c r="A102" s="126"/>
      <c r="B102" s="278"/>
      <c r="C102" s="279"/>
      <c r="D102" s="56"/>
      <c r="E102" s="280"/>
      <c r="F102" s="281"/>
      <c r="G102" s="281"/>
      <c r="H102" s="281"/>
      <c r="I102" s="281"/>
      <c r="J102" s="281"/>
      <c r="K102" s="281"/>
      <c r="L102" s="281"/>
      <c r="M102" s="281"/>
      <c r="N102" s="147"/>
      <c r="O102" s="106" t="str">
        <f t="shared" si="1"/>
        <v/>
      </c>
      <c r="P102" s="61"/>
      <c r="Q102" s="185"/>
      <c r="R102" s="25"/>
      <c r="S102" s="25"/>
      <c r="T102" s="25"/>
      <c r="U102" s="25"/>
      <c r="V102" s="25"/>
      <c r="W102" s="25"/>
      <c r="X102" s="25"/>
      <c r="Y102" s="25"/>
    </row>
    <row r="103" spans="1:244" ht="24" customHeight="1">
      <c r="A103" s="126"/>
      <c r="B103" s="278"/>
      <c r="C103" s="279"/>
      <c r="D103" s="56"/>
      <c r="E103" s="280"/>
      <c r="F103" s="281"/>
      <c r="G103" s="281"/>
      <c r="H103" s="281"/>
      <c r="I103" s="281"/>
      <c r="J103" s="281"/>
      <c r="K103" s="281"/>
      <c r="L103" s="281"/>
      <c r="M103" s="281"/>
      <c r="N103" s="147"/>
      <c r="O103" s="106" t="str">
        <f t="shared" si="1"/>
        <v/>
      </c>
      <c r="P103" s="61"/>
      <c r="Q103" s="185"/>
      <c r="R103" s="25"/>
      <c r="S103" s="25"/>
      <c r="T103" s="25"/>
      <c r="U103" s="25"/>
      <c r="V103" s="25"/>
      <c r="W103" s="25"/>
      <c r="X103" s="25"/>
      <c r="Y103" s="25"/>
    </row>
    <row r="104" spans="1:244" ht="24" customHeight="1">
      <c r="A104" s="126"/>
      <c r="B104" s="278"/>
      <c r="C104" s="279"/>
      <c r="D104" s="56"/>
      <c r="E104" s="280"/>
      <c r="F104" s="281"/>
      <c r="G104" s="281"/>
      <c r="H104" s="281"/>
      <c r="I104" s="281"/>
      <c r="J104" s="281"/>
      <c r="K104" s="281"/>
      <c r="L104" s="281"/>
      <c r="M104" s="281"/>
      <c r="N104" s="147"/>
      <c r="O104" s="106" t="str">
        <f t="shared" si="1"/>
        <v/>
      </c>
      <c r="P104" s="61"/>
      <c r="Q104" s="185"/>
      <c r="R104" s="25"/>
      <c r="S104" s="25"/>
      <c r="T104" s="25"/>
      <c r="U104" s="25"/>
      <c r="V104" s="25"/>
      <c r="W104" s="25"/>
      <c r="X104" s="25"/>
      <c r="Y104" s="25"/>
    </row>
    <row r="105" spans="1:244" ht="24" customHeight="1">
      <c r="A105" s="126"/>
      <c r="B105" s="278"/>
      <c r="C105" s="279"/>
      <c r="D105" s="56"/>
      <c r="E105" s="280"/>
      <c r="F105" s="281"/>
      <c r="G105" s="281"/>
      <c r="H105" s="281"/>
      <c r="I105" s="281"/>
      <c r="J105" s="281"/>
      <c r="K105" s="281"/>
      <c r="L105" s="281"/>
      <c r="M105" s="281"/>
      <c r="N105" s="147"/>
      <c r="O105" s="106" t="str">
        <f t="shared" si="1"/>
        <v/>
      </c>
      <c r="P105" s="61"/>
      <c r="Q105" s="185"/>
      <c r="R105" s="25"/>
      <c r="S105" s="25"/>
      <c r="T105" s="25"/>
      <c r="U105" s="25"/>
      <c r="V105" s="25"/>
      <c r="W105" s="25"/>
      <c r="X105" s="25"/>
      <c r="Y105" s="25"/>
    </row>
    <row r="106" spans="1:244" ht="24" customHeight="1">
      <c r="A106" s="126"/>
      <c r="B106" s="278"/>
      <c r="C106" s="279"/>
      <c r="D106" s="56"/>
      <c r="E106" s="280"/>
      <c r="F106" s="281"/>
      <c r="G106" s="281"/>
      <c r="H106" s="281"/>
      <c r="I106" s="281"/>
      <c r="J106" s="281"/>
      <c r="K106" s="281"/>
      <c r="L106" s="281"/>
      <c r="M106" s="281"/>
      <c r="N106" s="147"/>
      <c r="O106" s="106" t="str">
        <f t="shared" si="1"/>
        <v/>
      </c>
      <c r="P106" s="61"/>
      <c r="Q106" s="185"/>
      <c r="R106" s="25"/>
      <c r="S106" s="25"/>
      <c r="T106" s="25"/>
      <c r="U106" s="25"/>
      <c r="V106" s="25"/>
      <c r="W106" s="25"/>
      <c r="X106" s="25"/>
      <c r="Y106" s="25"/>
    </row>
    <row r="107" spans="1:244" ht="24" customHeight="1">
      <c r="A107" s="126"/>
      <c r="B107" s="278"/>
      <c r="C107" s="279"/>
      <c r="D107" s="56"/>
      <c r="E107" s="280"/>
      <c r="F107" s="281"/>
      <c r="G107" s="281"/>
      <c r="H107" s="281"/>
      <c r="I107" s="281"/>
      <c r="J107" s="281"/>
      <c r="K107" s="281"/>
      <c r="L107" s="281"/>
      <c r="M107" s="281"/>
      <c r="N107" s="147"/>
      <c r="O107" s="106" t="str">
        <f t="shared" si="1"/>
        <v/>
      </c>
      <c r="P107" s="61"/>
      <c r="Q107" s="185"/>
      <c r="R107" s="25"/>
      <c r="S107" s="25"/>
      <c r="T107" s="25"/>
      <c r="U107" s="25"/>
      <c r="V107" s="25"/>
      <c r="W107" s="25"/>
      <c r="X107" s="25"/>
      <c r="Y107" s="25"/>
    </row>
    <row r="108" spans="1:244" ht="24" customHeight="1">
      <c r="A108" s="126"/>
      <c r="B108" s="278"/>
      <c r="C108" s="279"/>
      <c r="D108" s="56"/>
      <c r="E108" s="280"/>
      <c r="F108" s="281"/>
      <c r="G108" s="281"/>
      <c r="H108" s="281"/>
      <c r="I108" s="281"/>
      <c r="J108" s="281"/>
      <c r="K108" s="281"/>
      <c r="L108" s="281"/>
      <c r="M108" s="281"/>
      <c r="N108" s="147"/>
      <c r="O108" s="106" t="str">
        <f t="shared" si="1"/>
        <v/>
      </c>
      <c r="P108" s="61"/>
      <c r="Q108" s="185"/>
      <c r="R108" s="25"/>
      <c r="S108" s="25"/>
      <c r="T108" s="25"/>
      <c r="U108" s="25"/>
      <c r="V108" s="25"/>
      <c r="W108" s="25"/>
      <c r="X108" s="25"/>
      <c r="Y108" s="25"/>
    </row>
    <row r="109" spans="1:244" ht="24" customHeight="1">
      <c r="A109" s="126"/>
      <c r="B109" s="278"/>
      <c r="C109" s="279"/>
      <c r="D109" s="63"/>
      <c r="E109" s="280"/>
      <c r="F109" s="281"/>
      <c r="G109" s="281"/>
      <c r="H109" s="281"/>
      <c r="I109" s="281"/>
      <c r="J109" s="281"/>
      <c r="K109" s="281"/>
      <c r="L109" s="281"/>
      <c r="M109" s="281"/>
      <c r="N109" s="147"/>
      <c r="O109" s="106" t="str">
        <f t="shared" si="1"/>
        <v/>
      </c>
      <c r="P109" s="61"/>
      <c r="Q109" s="185"/>
      <c r="R109" s="25"/>
      <c r="S109" s="25"/>
      <c r="T109" s="25"/>
      <c r="U109" s="25"/>
      <c r="V109" s="25"/>
      <c r="W109" s="25"/>
      <c r="X109" s="25"/>
      <c r="Y109" s="25"/>
    </row>
    <row r="110" spans="1:244" s="34" customFormat="1" ht="6" customHeight="1">
      <c r="A110" s="171"/>
      <c r="B110" s="44"/>
      <c r="C110" s="57"/>
      <c r="D110" s="57"/>
      <c r="E110" s="57"/>
      <c r="F110" s="53"/>
      <c r="G110" s="53"/>
      <c r="H110" s="53"/>
      <c r="I110" s="53"/>
      <c r="J110" s="53"/>
      <c r="K110" s="53"/>
      <c r="L110" s="53"/>
      <c r="M110" s="57"/>
      <c r="N110" s="58"/>
      <c r="O110" s="15"/>
      <c r="P110"/>
      <c r="Q110" s="186"/>
      <c r="R110" s="26"/>
      <c r="S110" s="26"/>
      <c r="T110" s="26"/>
      <c r="U110" s="26"/>
      <c r="V110" s="26"/>
      <c r="W110" s="26"/>
      <c r="X110" s="26"/>
      <c r="Y110" s="26"/>
    </row>
    <row r="111" spans="1:244" s="30" customFormat="1" ht="21.75" customHeight="1">
      <c r="A111" s="175"/>
      <c r="B111" s="100" t="s">
        <v>15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98"/>
      <c r="Q111" s="187"/>
      <c r="R111" s="29"/>
      <c r="S111" s="29"/>
      <c r="T111" s="29"/>
      <c r="U111" s="29"/>
      <c r="V111" s="29"/>
      <c r="W111" s="29"/>
      <c r="X111" s="29"/>
      <c r="Y111" s="29"/>
    </row>
    <row r="112" spans="1:244" ht="12.75" customHeight="1">
      <c r="A112" s="171"/>
      <c r="B112" s="69" t="str">
        <f>B61</f>
        <v>FAPESP, JUNHO DE 2016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06">
        <v>2</v>
      </c>
      <c r="P112" s="306"/>
      <c r="Q112" s="176"/>
      <c r="R112" s="25"/>
      <c r="S112" s="25"/>
      <c r="T112" s="25"/>
      <c r="U112" s="25"/>
      <c r="V112" s="25"/>
      <c r="W112" s="25"/>
      <c r="X112" s="25"/>
      <c r="Y112" s="25"/>
    </row>
    <row r="113" spans="1:25" ht="12.75" customHeight="1">
      <c r="A113" s="171"/>
      <c r="B113" s="75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65"/>
      <c r="R113" s="25"/>
      <c r="S113" s="25"/>
      <c r="T113" s="25"/>
      <c r="U113" s="25"/>
      <c r="V113" s="25"/>
      <c r="W113" s="25"/>
      <c r="X113" s="25"/>
      <c r="Y113" s="25"/>
    </row>
    <row r="114" spans="1:25" ht="12.75" customHeight="1">
      <c r="A114" s="171"/>
      <c r="B114" s="75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165"/>
      <c r="R114" s="25"/>
      <c r="S114" s="25"/>
      <c r="T114" s="25"/>
      <c r="U114" s="25"/>
      <c r="V114" s="25"/>
      <c r="W114" s="25"/>
      <c r="X114" s="25"/>
      <c r="Y114" s="25"/>
    </row>
    <row r="115" spans="1:25" ht="12.75" customHeight="1">
      <c r="A115" s="171"/>
      <c r="B115" s="75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165"/>
      <c r="R115" s="25"/>
      <c r="S115" s="25"/>
      <c r="T115" s="25"/>
      <c r="U115" s="25"/>
      <c r="V115" s="25"/>
      <c r="W115" s="25"/>
      <c r="X115" s="25"/>
      <c r="Y115" s="25"/>
    </row>
    <row r="116" spans="1:25" ht="12.75" customHeight="1">
      <c r="A116" s="171"/>
      <c r="B116" s="75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165"/>
      <c r="R116" s="25"/>
      <c r="S116" s="25"/>
      <c r="T116" s="25"/>
      <c r="U116" s="25"/>
      <c r="V116" s="25"/>
      <c r="W116" s="25"/>
      <c r="X116" s="25"/>
      <c r="Y116" s="25"/>
    </row>
    <row r="117" spans="1:25" ht="12.75" customHeight="1">
      <c r="A117" s="171"/>
      <c r="B117" s="75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165"/>
      <c r="R117" s="25"/>
      <c r="S117" s="25"/>
      <c r="T117" s="25"/>
      <c r="U117" s="25"/>
      <c r="V117" s="25"/>
      <c r="W117" s="25"/>
      <c r="X117" s="25"/>
      <c r="Y117" s="25"/>
    </row>
    <row r="118" spans="1:25" ht="12.75" customHeight="1">
      <c r="A118" s="171"/>
      <c r="B118" s="75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165"/>
      <c r="R118" s="25"/>
      <c r="S118" s="25"/>
      <c r="T118" s="25"/>
      <c r="U118" s="25"/>
      <c r="V118" s="25"/>
      <c r="W118" s="25"/>
      <c r="X118" s="25"/>
      <c r="Y118" s="25"/>
    </row>
    <row r="119" spans="1:25" ht="12.75" customHeight="1">
      <c r="A119" s="171"/>
      <c r="B119" s="75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165"/>
      <c r="R119" s="25"/>
      <c r="S119" s="25"/>
      <c r="T119" s="25"/>
      <c r="U119" s="25"/>
      <c r="V119" s="25"/>
      <c r="W119" s="25"/>
      <c r="X119" s="25"/>
      <c r="Y119" s="25"/>
    </row>
    <row r="120" spans="1:25" ht="12.75" customHeight="1">
      <c r="A120" s="171"/>
      <c r="B120" s="75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165"/>
      <c r="R120" s="25"/>
      <c r="S120" s="25"/>
      <c r="T120" s="25"/>
      <c r="U120" s="25"/>
      <c r="V120" s="25"/>
      <c r="W120" s="25"/>
      <c r="X120" s="25"/>
      <c r="Y120" s="25"/>
    </row>
    <row r="121" spans="1:25" ht="12.75" customHeight="1">
      <c r="A121" s="171"/>
      <c r="B121" s="75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165"/>
      <c r="R121" s="25"/>
      <c r="S121" s="25"/>
      <c r="T121" s="25"/>
      <c r="U121" s="25"/>
      <c r="V121" s="25"/>
      <c r="W121" s="25"/>
      <c r="X121" s="25"/>
      <c r="Y121" s="25"/>
    </row>
    <row r="122" spans="1:25" ht="12.75" customHeight="1">
      <c r="A122" s="171"/>
      <c r="B122" s="75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165"/>
      <c r="R122" s="25"/>
      <c r="S122" s="25"/>
      <c r="T122" s="25"/>
      <c r="U122" s="25"/>
      <c r="V122" s="25"/>
      <c r="W122" s="25"/>
      <c r="X122" s="25"/>
      <c r="Y122" s="25"/>
    </row>
    <row r="123" spans="1:25" ht="12.75" customHeight="1">
      <c r="A123" s="171"/>
      <c r="B123" s="75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165"/>
      <c r="R123" s="25"/>
      <c r="S123" s="25"/>
      <c r="T123" s="25"/>
      <c r="U123" s="25"/>
      <c r="V123" s="25"/>
      <c r="W123" s="25"/>
      <c r="X123" s="25"/>
      <c r="Y123" s="25"/>
    </row>
    <row r="124" spans="1:25" ht="12.75" customHeight="1">
      <c r="A124" s="171"/>
      <c r="B124" s="75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165"/>
      <c r="R124" s="25"/>
      <c r="S124" s="25"/>
      <c r="T124" s="25"/>
      <c r="U124" s="25"/>
      <c r="V124" s="25"/>
      <c r="W124" s="25"/>
      <c r="X124" s="25"/>
      <c r="Y124" s="25"/>
    </row>
    <row r="125" spans="1:25" ht="12.75" customHeight="1">
      <c r="A125" s="171"/>
      <c r="B125" s="75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165"/>
      <c r="R125" s="25"/>
      <c r="S125" s="25"/>
      <c r="T125" s="25"/>
      <c r="U125" s="25"/>
      <c r="V125" s="25"/>
      <c r="W125" s="25"/>
      <c r="X125" s="25"/>
      <c r="Y125" s="25"/>
    </row>
    <row r="126" spans="1:25" ht="12.75" customHeight="1">
      <c r="A126" s="171"/>
      <c r="B126" s="75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165"/>
      <c r="R126" s="25"/>
      <c r="S126" s="25"/>
      <c r="T126" s="25"/>
      <c r="U126" s="25"/>
      <c r="V126" s="25"/>
      <c r="W126" s="25"/>
      <c r="X126" s="25"/>
      <c r="Y126" s="25"/>
    </row>
    <row r="127" spans="1:25" ht="12.75" customHeight="1">
      <c r="A127" s="171"/>
      <c r="B127" s="75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165"/>
      <c r="R127" s="25"/>
      <c r="S127" s="25"/>
      <c r="T127" s="25"/>
      <c r="U127" s="25"/>
      <c r="V127" s="25"/>
      <c r="W127" s="25"/>
      <c r="X127" s="25"/>
      <c r="Y127" s="25"/>
    </row>
    <row r="128" spans="1:25" ht="12.75" customHeight="1">
      <c r="A128" s="171"/>
      <c r="B128" s="75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165"/>
      <c r="R128" s="25"/>
      <c r="S128" s="25"/>
      <c r="T128" s="25"/>
      <c r="U128" s="25"/>
      <c r="V128" s="25"/>
      <c r="W128" s="25"/>
      <c r="X128" s="25"/>
      <c r="Y128" s="25"/>
    </row>
    <row r="129" spans="1:25" ht="12.75" customHeight="1">
      <c r="A129" s="171"/>
      <c r="B129" s="75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165"/>
      <c r="R129" s="25"/>
      <c r="S129" s="25"/>
      <c r="T129" s="25"/>
      <c r="U129" s="25"/>
      <c r="V129" s="25"/>
      <c r="W129" s="25"/>
      <c r="X129" s="25"/>
      <c r="Y129" s="25"/>
    </row>
    <row r="130" spans="1:25" ht="12.75" customHeight="1">
      <c r="A130" s="171"/>
      <c r="B130" s="75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165"/>
      <c r="R130" s="25"/>
      <c r="S130" s="25"/>
      <c r="T130" s="25"/>
      <c r="U130" s="25"/>
      <c r="V130" s="25"/>
      <c r="W130" s="25"/>
      <c r="X130" s="25"/>
      <c r="Y130" s="25"/>
    </row>
    <row r="131" spans="1:25" ht="12.75" customHeight="1">
      <c r="A131" s="171"/>
      <c r="B131" s="75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165"/>
      <c r="R131" s="25"/>
      <c r="S131" s="25"/>
      <c r="T131" s="25"/>
      <c r="U131" s="25"/>
      <c r="V131" s="25"/>
      <c r="W131" s="25"/>
      <c r="X131" s="25"/>
      <c r="Y131" s="25"/>
    </row>
    <row r="132" spans="1:25" ht="12.75" customHeight="1">
      <c r="A132" s="171"/>
      <c r="B132" s="75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165"/>
      <c r="R132" s="25"/>
      <c r="S132" s="25"/>
      <c r="T132" s="25"/>
      <c r="U132" s="25"/>
      <c r="V132" s="25"/>
      <c r="W132" s="25"/>
      <c r="X132" s="25"/>
      <c r="Y132" s="25"/>
    </row>
    <row r="133" spans="1:25" ht="12.75" customHeight="1">
      <c r="A133" s="171"/>
      <c r="B133" s="75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165"/>
      <c r="R133" s="25"/>
      <c r="S133" s="25"/>
      <c r="T133" s="25"/>
      <c r="U133" s="25"/>
      <c r="V133" s="25"/>
      <c r="W133" s="25"/>
      <c r="X133" s="25"/>
      <c r="Y133" s="25"/>
    </row>
    <row r="134" spans="1:25" ht="12.75" customHeight="1">
      <c r="A134" s="171"/>
      <c r="B134" s="75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165"/>
      <c r="R134" s="25"/>
      <c r="S134" s="25"/>
      <c r="T134" s="25"/>
      <c r="U134" s="25"/>
      <c r="V134" s="25"/>
      <c r="W134" s="25"/>
      <c r="X134" s="25"/>
      <c r="Y134" s="25"/>
    </row>
    <row r="135" spans="1:25" ht="12.75" customHeight="1">
      <c r="A135" s="171"/>
      <c r="B135" s="75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165"/>
      <c r="R135" s="25"/>
      <c r="S135" s="25"/>
      <c r="T135" s="25"/>
      <c r="U135" s="25"/>
      <c r="V135" s="25"/>
      <c r="W135" s="25"/>
      <c r="X135" s="25"/>
      <c r="Y135" s="25"/>
    </row>
    <row r="136" spans="1:25" ht="12.75" customHeight="1">
      <c r="A136" s="171"/>
      <c r="B136" s="75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165"/>
      <c r="R136" s="25"/>
      <c r="S136" s="25"/>
      <c r="T136" s="25"/>
      <c r="U136" s="25"/>
      <c r="V136" s="25"/>
      <c r="W136" s="25"/>
      <c r="X136" s="25"/>
      <c r="Y136" s="25"/>
    </row>
    <row r="137" spans="1:25" ht="12.75" customHeight="1">
      <c r="A137" s="171"/>
      <c r="B137" s="75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165"/>
      <c r="R137" s="25"/>
      <c r="S137" s="25"/>
      <c r="T137" s="25"/>
      <c r="U137" s="25"/>
      <c r="V137" s="25"/>
      <c r="W137" s="25"/>
      <c r="X137" s="25"/>
      <c r="Y137" s="25"/>
    </row>
    <row r="138" spans="1:25" ht="12.75" customHeight="1">
      <c r="A138" s="171"/>
      <c r="B138" s="75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165"/>
      <c r="R138" s="25"/>
      <c r="S138" s="25"/>
      <c r="T138" s="25"/>
      <c r="U138" s="25"/>
      <c r="V138" s="25"/>
      <c r="W138" s="25"/>
      <c r="X138" s="25"/>
      <c r="Y138" s="25"/>
    </row>
    <row r="139" spans="1:25" ht="12.75" customHeight="1">
      <c r="A139" s="171"/>
      <c r="B139" s="75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165"/>
      <c r="R139" s="25"/>
      <c r="S139" s="25"/>
      <c r="T139" s="25"/>
      <c r="U139" s="25"/>
      <c r="V139" s="25"/>
      <c r="W139" s="25"/>
      <c r="X139" s="25"/>
      <c r="Y139" s="25"/>
    </row>
    <row r="140" spans="1:25" ht="12.75" customHeight="1">
      <c r="A140" s="171"/>
      <c r="B140" s="75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165"/>
      <c r="R140" s="25"/>
      <c r="S140" s="25"/>
      <c r="T140" s="25"/>
      <c r="U140" s="25"/>
      <c r="V140" s="25"/>
      <c r="W140" s="25"/>
      <c r="X140" s="25"/>
      <c r="Y140" s="25"/>
    </row>
    <row r="141" spans="1:25" ht="12.75" customHeight="1">
      <c r="A141" s="171"/>
      <c r="B141" s="75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165"/>
      <c r="R141" s="25"/>
      <c r="S141" s="25"/>
      <c r="T141" s="25"/>
      <c r="U141" s="25"/>
      <c r="V141" s="25"/>
      <c r="W141" s="25"/>
      <c r="X141" s="25"/>
      <c r="Y141" s="25"/>
    </row>
    <row r="142" spans="1:25" ht="12.75" customHeight="1">
      <c r="A142" s="171"/>
      <c r="B142" s="75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165"/>
      <c r="R142" s="25"/>
      <c r="S142" s="25"/>
      <c r="T142" s="25"/>
      <c r="U142" s="25"/>
      <c r="V142" s="25"/>
      <c r="W142" s="25"/>
      <c r="X142" s="25"/>
      <c r="Y142" s="25"/>
    </row>
    <row r="143" spans="1:25" ht="12.75" customHeight="1">
      <c r="A143" s="171"/>
      <c r="B143" s="75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165"/>
      <c r="R143" s="25"/>
      <c r="S143" s="25"/>
      <c r="T143" s="25"/>
      <c r="U143" s="25"/>
      <c r="V143" s="25"/>
      <c r="W143" s="25"/>
      <c r="X143" s="25"/>
      <c r="Y143" s="25"/>
    </row>
    <row r="144" spans="1:25" ht="12.75" customHeight="1">
      <c r="A144" s="171"/>
      <c r="B144" s="75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165"/>
      <c r="R144" s="25"/>
      <c r="S144" s="25"/>
      <c r="T144" s="25"/>
      <c r="U144" s="25"/>
      <c r="V144" s="25"/>
      <c r="W144" s="25"/>
      <c r="X144" s="25"/>
      <c r="Y144" s="25"/>
    </row>
    <row r="145" spans="1:25" ht="12.75" customHeight="1">
      <c r="A145" s="171"/>
      <c r="B145" s="75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165"/>
      <c r="R145" s="25"/>
      <c r="S145" s="25"/>
      <c r="T145" s="25"/>
      <c r="U145" s="25"/>
      <c r="V145" s="25"/>
      <c r="W145" s="25"/>
      <c r="X145" s="25"/>
      <c r="Y145" s="25"/>
    </row>
    <row r="146" spans="1:25" ht="12.75" customHeight="1">
      <c r="A146" s="171"/>
      <c r="B146" s="75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165"/>
      <c r="R146" s="25"/>
      <c r="S146" s="25"/>
      <c r="T146" s="25"/>
      <c r="U146" s="25"/>
      <c r="V146" s="25"/>
      <c r="W146" s="25"/>
      <c r="X146" s="25"/>
      <c r="Y146" s="25"/>
    </row>
    <row r="147" spans="1:25" ht="12.75" customHeight="1">
      <c r="A147" s="171"/>
      <c r="B147" s="75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165"/>
      <c r="R147" s="25"/>
      <c r="S147" s="25"/>
      <c r="T147" s="25"/>
      <c r="U147" s="25"/>
      <c r="V147" s="25"/>
      <c r="W147" s="25"/>
      <c r="X147" s="25"/>
      <c r="Y147" s="25"/>
    </row>
    <row r="148" spans="1:25" ht="12.75" customHeight="1">
      <c r="A148" s="171"/>
      <c r="B148" s="75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165"/>
      <c r="R148" s="25"/>
      <c r="S148" s="25"/>
      <c r="T148" s="25"/>
      <c r="U148" s="25"/>
      <c r="V148" s="25"/>
      <c r="W148" s="25"/>
      <c r="X148" s="25"/>
      <c r="Y148" s="25"/>
    </row>
    <row r="149" spans="1:25" ht="12.75" customHeight="1">
      <c r="A149" s="171"/>
      <c r="B149" s="75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165"/>
      <c r="R149" s="25"/>
      <c r="S149" s="25"/>
      <c r="T149" s="25"/>
      <c r="U149" s="25"/>
      <c r="V149" s="25"/>
      <c r="W149" s="25"/>
      <c r="X149" s="25"/>
      <c r="Y149" s="25"/>
    </row>
    <row r="150" spans="1:25" ht="12.75" customHeight="1">
      <c r="A150" s="171"/>
      <c r="B150" s="75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165"/>
      <c r="R150" s="25"/>
      <c r="S150" s="25"/>
      <c r="T150" s="25"/>
      <c r="U150" s="25"/>
      <c r="V150" s="25"/>
      <c r="W150" s="25"/>
      <c r="X150" s="25"/>
      <c r="Y150" s="25"/>
    </row>
    <row r="151" spans="1:25" ht="12.75" customHeight="1">
      <c r="A151" s="171"/>
      <c r="B151" s="75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165"/>
      <c r="R151" s="25"/>
      <c r="S151" s="25"/>
      <c r="T151" s="25"/>
      <c r="U151" s="25"/>
      <c r="V151" s="25"/>
      <c r="W151" s="25"/>
      <c r="X151" s="25"/>
      <c r="Y151" s="25"/>
    </row>
    <row r="152" spans="1:25" ht="12.75" customHeight="1">
      <c r="A152" s="171"/>
      <c r="B152" s="75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165"/>
      <c r="R152" s="25"/>
      <c r="S152" s="25"/>
      <c r="T152" s="25"/>
      <c r="U152" s="25"/>
      <c r="V152" s="25"/>
      <c r="W152" s="25"/>
      <c r="X152" s="25"/>
      <c r="Y152" s="25"/>
    </row>
    <row r="153" spans="1:25" ht="12.75" customHeight="1">
      <c r="A153" s="171"/>
      <c r="B153" s="75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165"/>
      <c r="R153" s="25"/>
      <c r="S153" s="25"/>
      <c r="T153" s="25"/>
      <c r="U153" s="25"/>
      <c r="V153" s="25"/>
      <c r="W153" s="25"/>
      <c r="X153" s="25"/>
      <c r="Y153" s="25"/>
    </row>
    <row r="154" spans="1:25" ht="12.75" customHeight="1">
      <c r="A154" s="171"/>
      <c r="B154" s="75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165"/>
      <c r="R154" s="25"/>
      <c r="S154" s="25"/>
      <c r="T154" s="25"/>
      <c r="U154" s="25"/>
      <c r="V154" s="25"/>
      <c r="W154" s="25"/>
      <c r="X154" s="25"/>
      <c r="Y154" s="25"/>
    </row>
    <row r="155" spans="1:25" ht="12.75" customHeight="1">
      <c r="A155" s="171"/>
      <c r="B155" s="75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165"/>
      <c r="R155" s="25"/>
      <c r="S155" s="25"/>
      <c r="T155" s="25"/>
      <c r="U155" s="25"/>
      <c r="V155" s="25"/>
      <c r="W155" s="25"/>
      <c r="X155" s="25"/>
      <c r="Y155" s="25"/>
    </row>
    <row r="156" spans="1:25" ht="12.75" customHeight="1">
      <c r="A156" s="171"/>
      <c r="B156" s="75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165"/>
      <c r="R156" s="25"/>
      <c r="S156" s="25"/>
      <c r="T156" s="25"/>
      <c r="U156" s="25"/>
      <c r="V156" s="25"/>
      <c r="W156" s="25"/>
      <c r="X156" s="25"/>
      <c r="Y156" s="25"/>
    </row>
    <row r="157" spans="1:25" ht="12.75" customHeight="1">
      <c r="A157" s="171"/>
      <c r="B157" s="75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165"/>
      <c r="R157" s="25"/>
      <c r="S157" s="25"/>
      <c r="T157" s="25"/>
      <c r="U157" s="25"/>
      <c r="V157" s="25"/>
      <c r="W157" s="25"/>
      <c r="X157" s="25"/>
      <c r="Y157" s="25"/>
    </row>
    <row r="158" spans="1:25" ht="12.75" customHeight="1">
      <c r="A158" s="171"/>
      <c r="B158" s="75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165"/>
      <c r="R158" s="25"/>
      <c r="S158" s="25"/>
      <c r="T158" s="25"/>
      <c r="U158" s="25"/>
      <c r="V158" s="25"/>
      <c r="W158" s="25"/>
      <c r="X158" s="25"/>
      <c r="Y158" s="25"/>
    </row>
    <row r="159" spans="1:25" ht="12.75" customHeight="1">
      <c r="A159" s="171"/>
      <c r="B159" s="75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165"/>
      <c r="R159" s="25"/>
      <c r="S159" s="25"/>
      <c r="T159" s="25"/>
      <c r="U159" s="25"/>
      <c r="V159" s="25"/>
      <c r="W159" s="25"/>
      <c r="X159" s="25"/>
      <c r="Y159" s="25"/>
    </row>
    <row r="160" spans="1:25" ht="12.75" customHeight="1">
      <c r="A160" s="171"/>
      <c r="B160" s="75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165"/>
      <c r="R160" s="25"/>
      <c r="S160" s="25"/>
      <c r="T160" s="25"/>
      <c r="U160" s="25"/>
      <c r="V160" s="25"/>
      <c r="W160" s="25"/>
      <c r="X160" s="25"/>
      <c r="Y160" s="25"/>
    </row>
    <row r="161" spans="1:25" ht="12.75" customHeight="1">
      <c r="A161" s="171"/>
      <c r="B161" s="75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165"/>
      <c r="R161" s="25"/>
      <c r="S161" s="25"/>
      <c r="T161" s="25"/>
      <c r="U161" s="25"/>
      <c r="V161" s="25"/>
      <c r="W161" s="25"/>
      <c r="X161" s="25"/>
      <c r="Y161" s="25"/>
    </row>
    <row r="162" spans="1:25" ht="12.75" customHeight="1">
      <c r="A162" s="171"/>
      <c r="B162" s="75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165"/>
      <c r="R162" s="25"/>
      <c r="S162" s="25"/>
      <c r="T162" s="25"/>
      <c r="U162" s="25"/>
      <c r="V162" s="25"/>
      <c r="W162" s="25"/>
      <c r="X162" s="25"/>
      <c r="Y162" s="25"/>
    </row>
    <row r="163" spans="1:25">
      <c r="B163"/>
      <c r="C163" s="17"/>
      <c r="D163" s="17"/>
      <c r="E163" s="17"/>
      <c r="F163" s="13"/>
      <c r="G163" s="13"/>
      <c r="H163" s="13"/>
      <c r="I163" s="13"/>
      <c r="J163" s="13"/>
      <c r="K163" s="13"/>
      <c r="L163" s="13"/>
      <c r="M163" s="17"/>
      <c r="N163" s="18"/>
      <c r="O163" s="18"/>
      <c r="P163" s="40"/>
      <c r="Q163" s="165"/>
      <c r="R163" s="25"/>
      <c r="S163" s="25"/>
      <c r="T163" s="25"/>
      <c r="U163" s="25"/>
      <c r="V163" s="25"/>
      <c r="W163" s="25"/>
      <c r="X163" s="25"/>
      <c r="Y163" s="25"/>
    </row>
    <row r="164" spans="1:25">
      <c r="B164"/>
      <c r="C164" s="17"/>
      <c r="D164" s="17"/>
      <c r="E164" s="17"/>
      <c r="F164" s="13"/>
      <c r="G164" s="13"/>
      <c r="H164" s="13"/>
      <c r="I164" s="13"/>
      <c r="J164" s="13"/>
      <c r="K164" s="13"/>
      <c r="L164" s="13"/>
      <c r="M164" s="17"/>
      <c r="N164" s="18"/>
      <c r="O164" s="18"/>
      <c r="P164" s="40"/>
      <c r="Q164" s="165"/>
      <c r="R164" s="25"/>
      <c r="S164" s="25"/>
      <c r="T164" s="25"/>
      <c r="U164" s="25"/>
      <c r="V164" s="25"/>
      <c r="W164" s="25"/>
      <c r="X164" s="25"/>
      <c r="Y164" s="25"/>
    </row>
    <row r="165" spans="1:25" ht="17.25" customHeight="1">
      <c r="B165" s="118" t="s">
        <v>57</v>
      </c>
      <c r="N165" s="78"/>
      <c r="Q165" s="165"/>
      <c r="R165" s="25"/>
      <c r="S165" s="25"/>
      <c r="T165" s="25"/>
      <c r="U165" s="25"/>
      <c r="V165" s="25"/>
      <c r="W165" s="25"/>
      <c r="X165" s="25"/>
      <c r="Y165" s="25"/>
    </row>
    <row r="166" spans="1:25" ht="17.25" customHeight="1">
      <c r="B166" s="118" t="s">
        <v>58</v>
      </c>
    </row>
    <row r="167" spans="1:25"/>
    <row r="168" spans="1:25" ht="15">
      <c r="B168" s="70"/>
    </row>
    <row r="169" spans="1:25" ht="15">
      <c r="B169" s="70"/>
    </row>
    <row r="170" spans="1:25" ht="14.25">
      <c r="B170" s="305" t="s">
        <v>16</v>
      </c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M170" s="305"/>
      <c r="N170" s="305"/>
      <c r="O170" s="305"/>
      <c r="P170" s="305"/>
    </row>
    <row r="171" spans="1:25" ht="14.25">
      <c r="B171" s="305" t="s">
        <v>13</v>
      </c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</row>
    <row r="172" spans="1:25" ht="14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25" ht="20.25" customHeight="1">
      <c r="B173" s="298" t="s">
        <v>8</v>
      </c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300"/>
    </row>
    <row r="174" spans="1:25" ht="6.75" customHeight="1">
      <c r="C174" s="31"/>
      <c r="D174" s="31"/>
      <c r="E174" s="31"/>
      <c r="F174" s="31"/>
      <c r="G174" s="31"/>
      <c r="H174" s="31"/>
      <c r="I174" s="31"/>
      <c r="J174" s="31"/>
      <c r="K174" s="31"/>
      <c r="L174" s="79"/>
      <c r="M174" s="79"/>
      <c r="N174" s="79"/>
      <c r="O174" s="79"/>
      <c r="P174" s="79"/>
    </row>
    <row r="175" spans="1:25">
      <c r="B175" s="80" t="s">
        <v>93</v>
      </c>
      <c r="C175" s="3"/>
      <c r="D175" s="3"/>
      <c r="E175" s="16"/>
      <c r="F175" s="16"/>
      <c r="G175" s="16"/>
      <c r="H175" s="16"/>
      <c r="I175" s="16"/>
      <c r="J175" s="3"/>
      <c r="K175" s="3"/>
      <c r="L175" s="16"/>
      <c r="M175" s="16"/>
      <c r="N175" s="16"/>
      <c r="O175" s="16"/>
    </row>
    <row r="176" spans="1:25">
      <c r="B176" s="80" t="s">
        <v>92</v>
      </c>
      <c r="C176" s="3"/>
      <c r="D176" s="3"/>
      <c r="E176" s="16"/>
      <c r="F176" s="16"/>
      <c r="G176" s="16"/>
      <c r="H176" s="16"/>
      <c r="I176" s="16"/>
      <c r="J176" s="3"/>
      <c r="K176" s="3"/>
      <c r="L176" s="16"/>
      <c r="M176" s="16"/>
      <c r="N176" s="16"/>
      <c r="O176" s="16"/>
    </row>
    <row r="177" spans="2:16">
      <c r="B177" s="80" t="s">
        <v>74</v>
      </c>
      <c r="C177" s="3"/>
      <c r="D177" s="3"/>
      <c r="E177" s="16"/>
      <c r="F177" s="16"/>
      <c r="G177" s="16"/>
      <c r="H177" s="16"/>
      <c r="I177" s="16"/>
      <c r="J177" s="3"/>
      <c r="K177" s="3"/>
      <c r="L177" s="16"/>
      <c r="M177" s="16"/>
      <c r="N177" s="16"/>
      <c r="O177" s="16"/>
    </row>
    <row r="178" spans="2:16">
      <c r="B178" s="80" t="s">
        <v>75</v>
      </c>
      <c r="C178" s="3"/>
      <c r="D178" s="3"/>
      <c r="E178" s="16"/>
      <c r="F178" s="16"/>
      <c r="G178" s="16"/>
      <c r="H178" s="16"/>
      <c r="I178" s="16"/>
      <c r="J178" s="3"/>
      <c r="K178" s="3"/>
      <c r="L178" s="16"/>
      <c r="M178" s="16"/>
      <c r="N178" s="16"/>
      <c r="O178" s="16"/>
    </row>
    <row r="179" spans="2:16">
      <c r="B179" s="80" t="s">
        <v>76</v>
      </c>
      <c r="C179" s="3"/>
      <c r="D179" s="3"/>
      <c r="E179" s="16"/>
      <c r="F179" s="16"/>
      <c r="G179" s="16"/>
      <c r="H179" s="16"/>
      <c r="I179" s="16"/>
      <c r="J179" s="3"/>
      <c r="K179" s="3"/>
      <c r="L179" s="16"/>
      <c r="M179" s="16"/>
      <c r="N179" s="16"/>
      <c r="O179" s="16"/>
    </row>
    <row r="180" spans="2:16">
      <c r="B180" s="80" t="s">
        <v>77</v>
      </c>
      <c r="C180" s="3"/>
      <c r="D180" s="3"/>
      <c r="E180" s="16"/>
      <c r="F180" s="16"/>
      <c r="G180" s="16"/>
      <c r="H180" s="16"/>
      <c r="I180" s="16"/>
      <c r="J180" s="3"/>
      <c r="K180" s="3"/>
      <c r="L180" s="16"/>
      <c r="M180" s="16"/>
      <c r="N180" s="16"/>
      <c r="O180" s="16"/>
    </row>
    <row r="181" spans="2:16">
      <c r="B181" s="80" t="s">
        <v>78</v>
      </c>
      <c r="C181" s="3"/>
      <c r="D181" s="3"/>
      <c r="E181" s="16"/>
      <c r="F181" s="16"/>
      <c r="G181" s="16"/>
      <c r="H181" s="16"/>
      <c r="I181" s="16"/>
      <c r="J181" s="3"/>
      <c r="K181" s="3"/>
      <c r="L181" s="16"/>
      <c r="M181" s="16"/>
      <c r="N181" s="16"/>
      <c r="O181" s="16"/>
    </row>
    <row r="182" spans="2:16">
      <c r="B182" s="80" t="s">
        <v>79</v>
      </c>
      <c r="C182" s="3"/>
      <c r="D182" s="3"/>
      <c r="E182" s="16"/>
      <c r="F182" s="16"/>
      <c r="G182" s="16"/>
      <c r="H182" s="16"/>
      <c r="I182" s="16"/>
      <c r="J182" s="3"/>
      <c r="K182" s="3"/>
      <c r="L182" s="16"/>
      <c r="M182" s="16"/>
      <c r="N182" s="16"/>
      <c r="O182" s="16"/>
    </row>
    <row r="183" spans="2:16">
      <c r="B183" s="59"/>
      <c r="C183" s="3"/>
      <c r="D183" s="3"/>
      <c r="E183" s="16"/>
      <c r="F183" s="16"/>
      <c r="G183" s="16"/>
      <c r="H183" s="16"/>
      <c r="I183" s="16"/>
      <c r="J183" s="3"/>
      <c r="K183" s="3"/>
      <c r="L183" s="16"/>
      <c r="M183" s="16"/>
      <c r="N183" s="16"/>
      <c r="O183" s="16"/>
    </row>
    <row r="184" spans="2:16">
      <c r="B184" s="81" t="s">
        <v>12</v>
      </c>
      <c r="C184" s="82"/>
      <c r="D184" s="82"/>
      <c r="E184" s="6"/>
      <c r="F184" s="6"/>
      <c r="G184" s="6"/>
      <c r="H184" s="6"/>
      <c r="I184" s="6"/>
      <c r="J184" s="82"/>
      <c r="K184" s="82"/>
      <c r="L184" s="6"/>
      <c r="M184" s="6"/>
      <c r="N184" s="6"/>
      <c r="O184" s="6"/>
      <c r="P184" s="6"/>
    </row>
    <row r="185" spans="2:16">
      <c r="B185" s="77" t="s">
        <v>17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</row>
    <row r="186" spans="2:16">
      <c r="B186" s="77" t="s">
        <v>18</v>
      </c>
      <c r="C186" s="31"/>
      <c r="D186" s="31"/>
      <c r="E186" s="79"/>
      <c r="F186" s="79"/>
      <c r="G186" s="79"/>
      <c r="H186" s="79"/>
      <c r="I186" s="79"/>
      <c r="J186" s="31"/>
      <c r="K186" s="31"/>
      <c r="L186" s="79"/>
      <c r="M186" s="79"/>
      <c r="N186" s="79"/>
      <c r="O186" s="79"/>
      <c r="P186" s="79"/>
    </row>
    <row r="187" spans="2:16" ht="10.5" customHeight="1">
      <c r="B187" s="59" t="s">
        <v>10</v>
      </c>
      <c r="C187" s="31"/>
      <c r="D187" s="31"/>
      <c r="E187" s="79"/>
      <c r="F187" s="79"/>
      <c r="G187" s="79"/>
      <c r="H187" s="79"/>
      <c r="I187" s="79"/>
      <c r="J187" s="31"/>
      <c r="K187" s="31"/>
      <c r="L187" s="79"/>
      <c r="M187" s="79"/>
      <c r="N187" s="79"/>
      <c r="O187" s="79"/>
      <c r="P187" s="79"/>
    </row>
    <row r="188" spans="2:16">
      <c r="B188" s="81" t="s">
        <v>19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</row>
    <row r="189" spans="2:16" ht="5.25" customHeight="1">
      <c r="B189" s="9"/>
      <c r="C189" s="10"/>
      <c r="D189" s="11"/>
      <c r="E189" s="10"/>
      <c r="F189" s="12"/>
      <c r="G189" s="12"/>
      <c r="H189" s="12"/>
      <c r="I189" s="12"/>
      <c r="J189" s="12"/>
      <c r="K189" s="12"/>
      <c r="L189" s="12"/>
      <c r="M189" s="10"/>
      <c r="N189" s="12"/>
      <c r="O189" s="12"/>
      <c r="P189" s="12"/>
    </row>
    <row r="190" spans="2:16">
      <c r="B190" s="284" t="s">
        <v>1</v>
      </c>
      <c r="C190" s="285"/>
      <c r="D190" s="288" t="s">
        <v>6</v>
      </c>
      <c r="E190" s="290" t="s">
        <v>7</v>
      </c>
      <c r="F190" s="291"/>
      <c r="G190" s="291"/>
      <c r="H190" s="291"/>
      <c r="I190" s="291"/>
      <c r="J190" s="291"/>
      <c r="K190" s="291"/>
      <c r="L190" s="291"/>
      <c r="M190" s="291"/>
      <c r="N190" s="288" t="s">
        <v>3</v>
      </c>
      <c r="O190" s="288" t="s">
        <v>4</v>
      </c>
      <c r="P190" s="288" t="s">
        <v>2</v>
      </c>
    </row>
    <row r="191" spans="2:16">
      <c r="B191" s="286"/>
      <c r="C191" s="287"/>
      <c r="D191" s="289"/>
      <c r="E191" s="292"/>
      <c r="F191" s="293"/>
      <c r="G191" s="293"/>
      <c r="H191" s="293"/>
      <c r="I191" s="293"/>
      <c r="J191" s="293"/>
      <c r="K191" s="293"/>
      <c r="L191" s="293"/>
      <c r="M191" s="293"/>
      <c r="N191" s="289"/>
      <c r="O191" s="289"/>
      <c r="P191" s="289"/>
    </row>
    <row r="192" spans="2:16" ht="23.25" customHeight="1">
      <c r="B192" s="296">
        <v>1</v>
      </c>
      <c r="C192" s="297"/>
      <c r="D192" s="84">
        <v>1</v>
      </c>
      <c r="E192" s="303" t="s">
        <v>54</v>
      </c>
      <c r="F192" s="304"/>
      <c r="G192" s="304"/>
      <c r="H192" s="304"/>
      <c r="I192" s="304"/>
      <c r="J192" s="304"/>
      <c r="K192" s="304"/>
      <c r="L192" s="304"/>
      <c r="M192" s="304"/>
      <c r="N192" s="103">
        <v>4000</v>
      </c>
      <c r="O192" s="76">
        <f>N192*D192</f>
        <v>4000</v>
      </c>
      <c r="P192" s="61"/>
    </row>
    <row r="193" spans="2:16" ht="23.25" customHeight="1">
      <c r="B193" s="296">
        <v>2</v>
      </c>
      <c r="C193" s="297"/>
      <c r="D193" s="85">
        <v>30</v>
      </c>
      <c r="E193" s="301" t="s">
        <v>55</v>
      </c>
      <c r="F193" s="302"/>
      <c r="G193" s="302"/>
      <c r="H193" s="302"/>
      <c r="I193" s="302"/>
      <c r="J193" s="302"/>
      <c r="K193" s="302"/>
      <c r="L193" s="302"/>
      <c r="M193" s="302"/>
      <c r="N193" s="103">
        <v>240</v>
      </c>
      <c r="O193" s="76">
        <f>N193*D193</f>
        <v>7200</v>
      </c>
      <c r="P193" s="61"/>
    </row>
    <row r="194" spans="2:16" ht="23.25" customHeight="1">
      <c r="B194" s="296">
        <v>3</v>
      </c>
      <c r="C194" s="297"/>
      <c r="D194" s="85">
        <v>1</v>
      </c>
      <c r="E194" s="301" t="s">
        <v>20</v>
      </c>
      <c r="F194" s="302"/>
      <c r="G194" s="302"/>
      <c r="H194" s="302"/>
      <c r="I194" s="302"/>
      <c r="J194" s="302"/>
      <c r="K194" s="302"/>
      <c r="L194" s="302"/>
      <c r="M194" s="302"/>
      <c r="N194" s="103">
        <v>600</v>
      </c>
      <c r="O194" s="76">
        <f>N194*D194</f>
        <v>600</v>
      </c>
      <c r="P194" s="61"/>
    </row>
    <row r="195" spans="2:16" ht="23.25" customHeight="1">
      <c r="B195" s="294"/>
      <c r="C195" s="295"/>
      <c r="D195" s="295"/>
      <c r="E195" s="21"/>
      <c r="F195" s="19"/>
      <c r="G195" s="19"/>
      <c r="H195" s="19"/>
      <c r="I195" s="19"/>
      <c r="J195" s="19"/>
      <c r="K195" s="19"/>
      <c r="L195" s="19"/>
      <c r="M195" s="20"/>
      <c r="N195" s="38" t="s">
        <v>5</v>
      </c>
      <c r="O195" s="120">
        <f>SUM(O192:O194)</f>
        <v>11800</v>
      </c>
      <c r="P195" s="61"/>
    </row>
    <row r="196" spans="2:16" ht="5.25" customHeight="1"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4"/>
    </row>
    <row r="197" spans="2:16" ht="20.25" customHeight="1">
      <c r="B197" s="201" t="s">
        <v>15</v>
      </c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198"/>
    </row>
    <row r="198" spans="2:16" hidden="1">
      <c r="B198" s="3"/>
      <c r="C198" s="3"/>
      <c r="D198" s="3"/>
      <c r="E198" s="16"/>
      <c r="F198" s="16"/>
      <c r="G198" s="16"/>
      <c r="H198" s="16"/>
      <c r="I198" s="16"/>
      <c r="J198" s="3"/>
      <c r="K198" s="3"/>
      <c r="L198" s="16"/>
      <c r="M198" s="16"/>
      <c r="N198" s="16"/>
      <c r="O198" s="16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27" t="str">
        <f>B112</f>
        <v>FAPESP, JUNHO DE 2016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fsRVR8Fk2x172Uw2D4NjqEcFPEaZv8bRDZ0Q2fKn45mMfH8FdTVahMDq3mYheKoZA6Ijlkk8OA30qdOGs0yioA==" saltValue="YwKpKA5Sha64XRvT8KmAFA==" spinCount="100000" sheet="1" objects="1" scenarios="1"/>
  <mergeCells count="211">
    <mergeCell ref="N63:N64"/>
    <mergeCell ref="O63:O64"/>
    <mergeCell ref="P63:P64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E38:M38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16:C16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conditionalFormatting sqref="D65:D109 F65:M109 B65:B109 F22:M58 D22:D58 B22:B58">
    <cfRule type="cellIs" dxfId="34" priority="86" stopIfTrue="1" operator="equal">
      <formula>0</formula>
    </cfRule>
  </conditionalFormatting>
  <conditionalFormatting sqref="N59:O59 N110:O110">
    <cfRule type="cellIs" dxfId="33" priority="85" stopIfTrue="1" operator="equal">
      <formula>"INDIQUE A MOEDA"</formula>
    </cfRule>
  </conditionalFormatting>
  <conditionalFormatting sqref="B12 N195:O195">
    <cfRule type="cellIs" dxfId="32" priority="84" stopIfTrue="1" operator="equal">
      <formula>0</formula>
    </cfRule>
  </conditionalFormatting>
  <conditionalFormatting sqref="N65:N109 N22:N58">
    <cfRule type="cellIs" dxfId="31" priority="82" stopIfTrue="1" operator="equal">
      <formula>0</formula>
    </cfRule>
  </conditionalFormatting>
  <conditionalFormatting sqref="D65:D108 D22:D58">
    <cfRule type="cellIs" dxfId="30" priority="76" stopIfTrue="1" operator="equal">
      <formula>0</formula>
    </cfRule>
  </conditionalFormatting>
  <conditionalFormatting sqref="O65:O109">
    <cfRule type="cellIs" dxfId="29" priority="74" stopIfTrue="1" operator="equal">
      <formula>0</formula>
    </cfRule>
  </conditionalFormatting>
  <conditionalFormatting sqref="D12">
    <cfRule type="cellIs" dxfId="28" priority="16" stopIfTrue="1" operator="equal">
      <formula>""</formula>
    </cfRule>
  </conditionalFormatting>
  <conditionalFormatting sqref="F16:M16 D16 B16">
    <cfRule type="cellIs" dxfId="27" priority="15" stopIfTrue="1" operator="equal">
      <formula>0</formula>
    </cfRule>
  </conditionalFormatting>
  <conditionalFormatting sqref="N16">
    <cfRule type="cellIs" dxfId="26" priority="14" stopIfTrue="1" operator="equal">
      <formula>0</formula>
    </cfRule>
  </conditionalFormatting>
  <conditionalFormatting sqref="D16">
    <cfRule type="cellIs" dxfId="25" priority="13" stopIfTrue="1" operator="equal">
      <formula>0</formula>
    </cfRule>
  </conditionalFormatting>
  <conditionalFormatting sqref="B17 D17 F17:M17">
    <cfRule type="cellIs" dxfId="24" priority="11" stopIfTrue="1" operator="equal">
      <formula>0</formula>
    </cfRule>
  </conditionalFormatting>
  <conditionalFormatting sqref="N17">
    <cfRule type="cellIs" dxfId="23" priority="10" stopIfTrue="1" operator="equal">
      <formula>0</formula>
    </cfRule>
  </conditionalFormatting>
  <conditionalFormatting sqref="D17">
    <cfRule type="cellIs" dxfId="22" priority="9" stopIfTrue="1" operator="equal">
      <formula>0</formula>
    </cfRule>
  </conditionalFormatting>
  <conditionalFormatting sqref="F21:M21 D18:D21 B18:B21">
    <cfRule type="cellIs" dxfId="21" priority="7" stopIfTrue="1" operator="equal">
      <formula>0</formula>
    </cfRule>
  </conditionalFormatting>
  <conditionalFormatting sqref="N18:N21">
    <cfRule type="cellIs" dxfId="20" priority="6" stopIfTrue="1" operator="equal">
      <formula>0</formula>
    </cfRule>
  </conditionalFormatting>
  <conditionalFormatting sqref="D18:D21">
    <cfRule type="cellIs" dxfId="19" priority="5" stopIfTrue="1" operator="equal">
      <formula>0</formula>
    </cfRule>
  </conditionalFormatting>
  <conditionalFormatting sqref="E16:M58 E65:M109">
    <cfRule type="cellIs" dxfId="18" priority="3" operator="equal">
      <formula>""</formula>
    </cfRule>
  </conditionalFormatting>
  <conditionalFormatting sqref="O16:O58 O65:O109">
    <cfRule type="cellIs" dxfId="17" priority="2" operator="equal">
      <formula>""</formula>
    </cfRule>
  </conditionalFormatting>
  <conditionalFormatting sqref="F8:P8 E10:G10">
    <cfRule type="cellIs" dxfId="16" priority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Normal="100" zoomScaleSheetLayoutView="100" workbookViewId="0"/>
  </sheetViews>
  <sheetFormatPr defaultColWidth="0" defaultRowHeight="12.75" zeroHeight="1"/>
  <cols>
    <col min="1" max="1" width="2.28515625" style="178" customWidth="1"/>
    <col min="2" max="2" width="5.85546875" style="31" customWidth="1"/>
    <col min="3" max="3" width="5.140625" style="74" customWidth="1"/>
    <col min="4" max="4" width="9.28515625" style="74" customWidth="1"/>
    <col min="5" max="5" width="10.5703125" style="74" customWidth="1"/>
    <col min="6" max="8" width="8" style="33" customWidth="1"/>
    <col min="9" max="9" width="7.28515625" style="33" customWidth="1"/>
    <col min="10" max="10" width="5" style="33" customWidth="1"/>
    <col min="11" max="11" width="7.5703125" style="33" customWidth="1"/>
    <col min="12" max="12" width="6.5703125" style="33" customWidth="1"/>
    <col min="13" max="13" width="7.7109375" style="74" customWidth="1"/>
    <col min="14" max="14" width="5.28515625" style="74" customWidth="1"/>
    <col min="15" max="15" width="15.5703125" style="74" customWidth="1"/>
    <col min="16" max="16" width="16.5703125" style="33" customWidth="1"/>
    <col min="17" max="17" width="14.140625" style="16" customWidth="1"/>
    <col min="18" max="18" width="2.28515625" style="169" customWidth="1"/>
    <col min="19" max="19" width="7.5703125" style="31" hidden="1" customWidth="1"/>
    <col min="20" max="16384" width="0" style="31" hidden="1"/>
  </cols>
  <sheetData>
    <row r="1" spans="1:243" s="4" customFormat="1" ht="31.5" customHeight="1">
      <c r="A1" s="170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65"/>
    </row>
    <row r="2" spans="1:243" s="4" customFormat="1" ht="12.75" customHeight="1">
      <c r="A2" s="173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65"/>
    </row>
    <row r="3" spans="1:243" s="4" customFormat="1" ht="12.75" customHeight="1">
      <c r="A3" s="173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39"/>
      <c r="R3" s="165"/>
    </row>
    <row r="4" spans="1:243" s="4" customFormat="1" ht="12.75" customHeight="1">
      <c r="A4" s="173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39"/>
      <c r="R4" s="165"/>
    </row>
    <row r="5" spans="1:243" s="4" customFormat="1" ht="12.75" customHeight="1">
      <c r="A5" s="173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39"/>
    </row>
    <row r="6" spans="1:243" s="4" customFormat="1" ht="19.5" customHeight="1">
      <c r="A6" s="174"/>
      <c r="B6" s="155" t="s">
        <v>90</v>
      </c>
      <c r="C6" s="121"/>
      <c r="D6" s="121"/>
      <c r="E6" s="121"/>
      <c r="F6" s="121"/>
      <c r="G6" s="121"/>
      <c r="H6" s="121"/>
      <c r="I6" s="121"/>
      <c r="J6" s="121"/>
      <c r="Q6" s="39"/>
      <c r="R6" s="182"/>
      <c r="S6" s="35"/>
      <c r="T6" s="35"/>
      <c r="U6" s="35"/>
      <c r="V6" s="35"/>
      <c r="W6" s="35"/>
      <c r="X6" s="35"/>
      <c r="Y6" s="39"/>
    </row>
    <row r="7" spans="1:243" s="4" customFormat="1" ht="6" customHeight="1">
      <c r="A7" s="174"/>
      <c r="B7" s="121"/>
      <c r="C7" s="121"/>
      <c r="D7" s="121"/>
      <c r="E7" s="121"/>
      <c r="F7" s="121"/>
      <c r="G7" s="121"/>
      <c r="H7" s="121"/>
      <c r="I7" s="121"/>
      <c r="J7" s="121"/>
      <c r="Q7" s="39"/>
      <c r="R7" s="182"/>
      <c r="S7" s="142"/>
      <c r="T7" s="142"/>
      <c r="U7" s="142"/>
      <c r="V7" s="142"/>
      <c r="W7" s="142"/>
      <c r="X7" s="142"/>
      <c r="Y7" s="39"/>
    </row>
    <row r="8" spans="1:243" s="4" customFormat="1" ht="19.5" customHeight="1">
      <c r="A8" s="174"/>
      <c r="B8" s="5" t="s">
        <v>59</v>
      </c>
      <c r="C8" s="24"/>
      <c r="D8" s="7"/>
      <c r="E8" s="7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165"/>
      <c r="S8" s="200"/>
      <c r="T8" s="142"/>
      <c r="U8" s="142"/>
      <c r="V8" s="142"/>
      <c r="W8" s="142"/>
      <c r="X8" s="142"/>
      <c r="Y8" s="39"/>
    </row>
    <row r="9" spans="1:243" s="4" customFormat="1" ht="6.75" customHeight="1">
      <c r="A9" s="174"/>
      <c r="B9" s="144"/>
      <c r="C9" s="24"/>
      <c r="D9" s="7"/>
      <c r="E9" s="7"/>
      <c r="F9" s="146"/>
      <c r="G9" s="146"/>
      <c r="H9" s="146"/>
      <c r="I9" s="146"/>
      <c r="J9" s="146"/>
      <c r="K9" s="146"/>
      <c r="L9" s="146"/>
      <c r="M9" s="146"/>
      <c r="N9" s="146"/>
      <c r="O9" s="146"/>
      <c r="Q9" s="39"/>
      <c r="R9" s="182"/>
      <c r="S9" s="142"/>
      <c r="T9" s="142"/>
      <c r="U9" s="142"/>
      <c r="V9" s="142"/>
      <c r="W9" s="142"/>
      <c r="X9" s="142"/>
      <c r="Y9" s="39"/>
    </row>
    <row r="10" spans="1:243" s="4" customFormat="1" ht="19.5" customHeight="1">
      <c r="A10" s="174"/>
      <c r="B10" s="144" t="s">
        <v>0</v>
      </c>
      <c r="C10" s="121"/>
      <c r="D10" s="121"/>
      <c r="E10" s="312"/>
      <c r="F10" s="312"/>
      <c r="G10" s="312"/>
      <c r="H10" s="121"/>
      <c r="I10" s="121"/>
      <c r="J10" s="121"/>
      <c r="R10" s="165"/>
    </row>
    <row r="11" spans="1:243" s="25" customFormat="1" ht="6.75" customHeight="1">
      <c r="A11" s="173"/>
      <c r="B11" s="4"/>
      <c r="C11" s="39"/>
      <c r="D11" s="46"/>
      <c r="E11" s="46"/>
      <c r="F11" s="47"/>
      <c r="G11" s="47"/>
      <c r="H11" s="47"/>
      <c r="I11" s="47"/>
      <c r="J11" s="47"/>
      <c r="K11" s="47"/>
      <c r="L11" s="47"/>
      <c r="M11" s="46"/>
      <c r="N11" s="46"/>
      <c r="O11" s="47"/>
      <c r="P11" s="47"/>
      <c r="Q11" s="47"/>
      <c r="R11" s="165"/>
    </row>
    <row r="12" spans="1:243" s="2" customFormat="1" ht="5.25" customHeight="1">
      <c r="A12" s="125"/>
      <c r="B12" s="5"/>
      <c r="C12" s="6"/>
      <c r="D12" s="7"/>
      <c r="E12" s="7"/>
      <c r="F12" s="24"/>
      <c r="G12" s="24"/>
      <c r="H12" s="24"/>
      <c r="I12" s="24"/>
      <c r="J12" s="24"/>
      <c r="K12" s="24"/>
      <c r="L12" s="24"/>
      <c r="M12" s="23"/>
      <c r="N12" s="23"/>
      <c r="O12" s="23"/>
      <c r="P12" s="99"/>
      <c r="Q12" s="99"/>
      <c r="R12" s="173"/>
    </row>
    <row r="13" spans="1:243" s="4" customFormat="1" ht="19.5" customHeight="1">
      <c r="A13" s="173"/>
      <c r="B13" s="326" t="s">
        <v>53</v>
      </c>
      <c r="C13" s="327"/>
      <c r="D13" s="283" t="str">
        <f>IF(SUM(P16:P58:P65:P108)=0,"",SUM(P16:P58:P65:P108))</f>
        <v/>
      </c>
      <c r="E13" s="283"/>
      <c r="F13" s="283"/>
      <c r="G13" s="283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165"/>
    </row>
    <row r="14" spans="1:243" s="54" customFormat="1" ht="6.75" customHeight="1">
      <c r="A14" s="181"/>
      <c r="B14" s="9"/>
      <c r="C14" s="11"/>
      <c r="D14" s="11"/>
      <c r="E14" s="11"/>
      <c r="F14" s="1"/>
      <c r="G14" s="1"/>
      <c r="H14" s="1"/>
      <c r="I14" s="1"/>
      <c r="J14" s="1"/>
      <c r="K14" s="1"/>
      <c r="L14" s="1"/>
      <c r="M14" s="11"/>
      <c r="N14" s="11"/>
      <c r="O14" s="11"/>
      <c r="P14" s="1"/>
      <c r="Q14" s="49"/>
      <c r="R14" s="168"/>
      <c r="S14" s="65"/>
      <c r="T14" s="65"/>
      <c r="U14" s="65"/>
      <c r="V14" s="65"/>
      <c r="W14" s="65"/>
      <c r="X14" s="65"/>
    </row>
    <row r="15" spans="1:243" s="55" customFormat="1" ht="30.75" customHeight="1">
      <c r="A15" s="175"/>
      <c r="B15" s="315" t="s">
        <v>1</v>
      </c>
      <c r="C15" s="315"/>
      <c r="D15" s="139" t="s">
        <v>6</v>
      </c>
      <c r="E15" s="319" t="s">
        <v>7</v>
      </c>
      <c r="F15" s="320"/>
      <c r="G15" s="320"/>
      <c r="H15" s="320"/>
      <c r="I15" s="320"/>
      <c r="J15" s="320"/>
      <c r="K15" s="320"/>
      <c r="L15" s="320"/>
      <c r="M15" s="320"/>
      <c r="N15" s="321"/>
      <c r="O15" s="140" t="s">
        <v>3</v>
      </c>
      <c r="P15" s="199" t="s">
        <v>4</v>
      </c>
      <c r="Q15" s="139" t="s">
        <v>2</v>
      </c>
      <c r="R15" s="184"/>
      <c r="S15" s="60"/>
      <c r="T15" s="60"/>
      <c r="U15" s="60"/>
      <c r="V15" s="60"/>
      <c r="W15" s="60"/>
      <c r="X15" s="60"/>
    </row>
    <row r="16" spans="1:243" customFormat="1" ht="23.85" customHeight="1">
      <c r="A16" s="126"/>
      <c r="B16" s="313"/>
      <c r="C16" s="313"/>
      <c r="D16" s="97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147"/>
      <c r="P16" s="148" t="str">
        <f t="shared" ref="P16:P28" si="0">IF(O16*D16=0,"",O16*D16)</f>
        <v/>
      </c>
      <c r="Q16" s="37"/>
      <c r="R16" s="176"/>
      <c r="S16" s="4"/>
      <c r="T16" s="4"/>
      <c r="U16" s="4"/>
      <c r="V16" s="4"/>
      <c r="W16" s="4"/>
      <c r="X16" s="4"/>
      <c r="IH16" s="50"/>
      <c r="II16" s="13"/>
    </row>
    <row r="17" spans="1:243" customFormat="1" ht="23.85" customHeight="1">
      <c r="A17" s="126"/>
      <c r="B17" s="313"/>
      <c r="C17" s="313"/>
      <c r="D17" s="97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147"/>
      <c r="P17" s="148" t="str">
        <f t="shared" si="0"/>
        <v/>
      </c>
      <c r="Q17" s="37"/>
      <c r="R17" s="176"/>
      <c r="S17" s="4"/>
      <c r="T17" s="4"/>
      <c r="U17" s="4"/>
      <c r="V17" s="4"/>
      <c r="W17" s="4"/>
      <c r="X17" s="4"/>
      <c r="IH17" s="50"/>
      <c r="II17" s="13"/>
    </row>
    <row r="18" spans="1:243" customFormat="1" ht="23.85" customHeight="1">
      <c r="A18" s="126"/>
      <c r="B18" s="313"/>
      <c r="C18" s="313"/>
      <c r="D18" s="97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147"/>
      <c r="P18" s="148" t="str">
        <f t="shared" si="0"/>
        <v/>
      </c>
      <c r="Q18" s="37"/>
      <c r="R18" s="176"/>
      <c r="S18" s="4"/>
      <c r="T18" s="4"/>
      <c r="U18" s="4"/>
      <c r="V18" s="4"/>
      <c r="W18" s="4"/>
      <c r="X18" s="4"/>
      <c r="IH18" s="13"/>
      <c r="II18" s="13"/>
    </row>
    <row r="19" spans="1:243" customFormat="1" ht="23.85" customHeight="1">
      <c r="A19" s="126"/>
      <c r="B19" s="313"/>
      <c r="C19" s="313"/>
      <c r="D19" s="97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147"/>
      <c r="P19" s="148" t="str">
        <f t="shared" si="0"/>
        <v/>
      </c>
      <c r="Q19" s="37"/>
      <c r="R19" s="176"/>
      <c r="S19" s="4"/>
      <c r="T19" s="4"/>
      <c r="U19" s="4"/>
      <c r="V19" s="4"/>
      <c r="W19" s="4"/>
      <c r="X19" s="4"/>
      <c r="IH19" s="13"/>
      <c r="II19" s="13"/>
    </row>
    <row r="20" spans="1:243" customFormat="1" ht="23.85" customHeight="1">
      <c r="A20" s="126"/>
      <c r="B20" s="313"/>
      <c r="C20" s="313"/>
      <c r="D20" s="97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147"/>
      <c r="P20" s="148" t="str">
        <f t="shared" si="0"/>
        <v/>
      </c>
      <c r="Q20" s="37"/>
      <c r="R20" s="176"/>
      <c r="S20" s="4"/>
      <c r="T20" s="4"/>
      <c r="U20" s="4"/>
      <c r="V20" s="4"/>
      <c r="W20" s="4"/>
      <c r="X20" s="4"/>
    </row>
    <row r="21" spans="1:243" customFormat="1" ht="23.85" customHeight="1">
      <c r="A21" s="126"/>
      <c r="B21" s="313"/>
      <c r="C21" s="313"/>
      <c r="D21" s="97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147"/>
      <c r="P21" s="148" t="str">
        <f t="shared" si="0"/>
        <v/>
      </c>
      <c r="Q21" s="37"/>
      <c r="R21" s="176"/>
      <c r="S21" s="4"/>
      <c r="T21" s="4"/>
      <c r="U21" s="4"/>
      <c r="V21" s="4"/>
      <c r="W21" s="4"/>
      <c r="X21" s="4"/>
    </row>
    <row r="22" spans="1:243" customFormat="1" ht="23.85" customHeight="1">
      <c r="A22" s="126"/>
      <c r="B22" s="313"/>
      <c r="C22" s="313"/>
      <c r="D22" s="97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147"/>
      <c r="P22" s="148" t="str">
        <f t="shared" si="0"/>
        <v/>
      </c>
      <c r="Q22" s="37"/>
      <c r="R22" s="176"/>
      <c r="S22" s="4"/>
      <c r="T22" s="4"/>
      <c r="U22" s="4"/>
      <c r="V22" s="4"/>
      <c r="W22" s="4"/>
      <c r="X22" s="4"/>
    </row>
    <row r="23" spans="1:243" customFormat="1" ht="23.85" customHeight="1">
      <c r="A23" s="126"/>
      <c r="B23" s="313"/>
      <c r="C23" s="313"/>
      <c r="D23" s="97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147"/>
      <c r="P23" s="148" t="str">
        <f t="shared" si="0"/>
        <v/>
      </c>
      <c r="Q23" s="37"/>
      <c r="R23" s="176"/>
      <c r="S23" s="4"/>
      <c r="T23" s="4"/>
      <c r="U23" s="4"/>
      <c r="V23" s="4"/>
      <c r="W23" s="4"/>
      <c r="X23" s="4"/>
    </row>
    <row r="24" spans="1:243" customFormat="1" ht="23.85" customHeight="1">
      <c r="A24" s="126"/>
      <c r="B24" s="313"/>
      <c r="C24" s="313"/>
      <c r="D24" s="97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147"/>
      <c r="P24" s="148" t="str">
        <f t="shared" si="0"/>
        <v/>
      </c>
      <c r="Q24" s="37"/>
      <c r="R24" s="176"/>
      <c r="S24" s="4"/>
      <c r="T24" s="4"/>
      <c r="U24" s="4"/>
      <c r="V24" s="4"/>
      <c r="W24" s="4"/>
      <c r="X24" s="4"/>
    </row>
    <row r="25" spans="1:243" customFormat="1" ht="23.85" customHeight="1">
      <c r="A25" s="126"/>
      <c r="B25" s="313"/>
      <c r="C25" s="313"/>
      <c r="D25" s="97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147"/>
      <c r="P25" s="148" t="str">
        <f t="shared" si="0"/>
        <v/>
      </c>
      <c r="Q25" s="37"/>
      <c r="R25" s="176"/>
      <c r="S25" s="4"/>
      <c r="T25" s="4"/>
      <c r="U25" s="4"/>
      <c r="V25" s="4"/>
      <c r="W25" s="4"/>
      <c r="X25" s="4"/>
    </row>
    <row r="26" spans="1:243" customFormat="1" ht="23.85" customHeight="1">
      <c r="A26" s="126"/>
      <c r="B26" s="313"/>
      <c r="C26" s="313"/>
      <c r="D26" s="97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147"/>
      <c r="P26" s="148" t="str">
        <f t="shared" si="0"/>
        <v/>
      </c>
      <c r="Q26" s="37"/>
      <c r="R26" s="176"/>
      <c r="S26" s="4"/>
      <c r="T26" s="4"/>
      <c r="U26" s="4"/>
      <c r="V26" s="4"/>
      <c r="W26" s="4"/>
      <c r="X26" s="4"/>
    </row>
    <row r="27" spans="1:243" customFormat="1" ht="23.85" customHeight="1">
      <c r="A27" s="126"/>
      <c r="B27" s="313"/>
      <c r="C27" s="313"/>
      <c r="D27" s="97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147"/>
      <c r="P27" s="148" t="str">
        <f t="shared" si="0"/>
        <v/>
      </c>
      <c r="Q27" s="37"/>
      <c r="R27" s="176"/>
      <c r="S27" s="4"/>
      <c r="T27" s="4"/>
      <c r="U27" s="4"/>
      <c r="V27" s="4"/>
      <c r="W27" s="4"/>
      <c r="X27" s="4"/>
    </row>
    <row r="28" spans="1:243" s="138" customFormat="1" ht="23.85" customHeight="1">
      <c r="A28" s="126"/>
      <c r="B28" s="313"/>
      <c r="C28" s="313"/>
      <c r="D28" s="97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147"/>
      <c r="P28" s="148" t="str">
        <f t="shared" si="0"/>
        <v/>
      </c>
      <c r="Q28" s="37"/>
      <c r="R28" s="176"/>
      <c r="S28" s="4"/>
      <c r="T28" s="4"/>
      <c r="U28" s="4"/>
      <c r="V28" s="4"/>
      <c r="W28" s="4"/>
      <c r="X28" s="4"/>
      <c r="IH28" s="50"/>
      <c r="II28" s="13"/>
    </row>
    <row r="29" spans="1:243" s="138" customFormat="1" ht="23.85" customHeight="1">
      <c r="A29" s="126"/>
      <c r="B29" s="313"/>
      <c r="C29" s="313"/>
      <c r="D29" s="97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147"/>
      <c r="P29" s="148" t="str">
        <f t="shared" ref="P29:P39" si="1">IF(O29*D29=0,"",O29*D29)</f>
        <v/>
      </c>
      <c r="Q29" s="37"/>
      <c r="R29" s="176"/>
      <c r="S29" s="4"/>
      <c r="T29" s="4"/>
      <c r="U29" s="4"/>
      <c r="V29" s="4"/>
      <c r="W29" s="4"/>
      <c r="X29" s="4"/>
      <c r="IH29" s="50"/>
      <c r="II29" s="13"/>
    </row>
    <row r="30" spans="1:243" s="138" customFormat="1" ht="23.85" customHeight="1">
      <c r="A30" s="126"/>
      <c r="B30" s="313"/>
      <c r="C30" s="313"/>
      <c r="D30" s="97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147"/>
      <c r="P30" s="148" t="str">
        <f t="shared" si="1"/>
        <v/>
      </c>
      <c r="Q30" s="37"/>
      <c r="R30" s="176"/>
      <c r="S30" s="4"/>
      <c r="T30" s="4"/>
      <c r="U30" s="4"/>
      <c r="V30" s="4"/>
      <c r="W30" s="4"/>
      <c r="X30" s="4"/>
      <c r="IH30" s="13"/>
      <c r="II30" s="13"/>
    </row>
    <row r="31" spans="1:243" s="138" customFormat="1" ht="23.85" customHeight="1">
      <c r="A31" s="126"/>
      <c r="B31" s="313"/>
      <c r="C31" s="313"/>
      <c r="D31" s="97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147"/>
      <c r="P31" s="148" t="str">
        <f t="shared" si="1"/>
        <v/>
      </c>
      <c r="Q31" s="37"/>
      <c r="R31" s="176"/>
      <c r="S31" s="4"/>
      <c r="T31" s="4"/>
      <c r="U31" s="4"/>
      <c r="V31" s="4"/>
      <c r="W31" s="4"/>
      <c r="X31" s="4"/>
      <c r="IH31" s="13"/>
      <c r="II31" s="13"/>
    </row>
    <row r="32" spans="1:243" s="138" customFormat="1" ht="23.85" customHeight="1">
      <c r="A32" s="126"/>
      <c r="B32" s="313"/>
      <c r="C32" s="313"/>
      <c r="D32" s="97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147"/>
      <c r="P32" s="148" t="str">
        <f t="shared" si="1"/>
        <v/>
      </c>
      <c r="Q32" s="37"/>
      <c r="R32" s="176"/>
      <c r="S32" s="4"/>
      <c r="T32" s="4"/>
      <c r="U32" s="4"/>
      <c r="V32" s="4"/>
      <c r="W32" s="4"/>
      <c r="X32" s="4"/>
    </row>
    <row r="33" spans="1:243" s="138" customFormat="1" ht="23.85" customHeight="1">
      <c r="A33" s="126"/>
      <c r="B33" s="313"/>
      <c r="C33" s="313"/>
      <c r="D33" s="97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147"/>
      <c r="P33" s="148" t="str">
        <f t="shared" si="1"/>
        <v/>
      </c>
      <c r="Q33" s="37"/>
      <c r="R33" s="176"/>
      <c r="S33" s="4"/>
      <c r="T33" s="4"/>
      <c r="U33" s="4"/>
      <c r="V33" s="4"/>
      <c r="W33" s="4"/>
      <c r="X33" s="4"/>
    </row>
    <row r="34" spans="1:243" s="138" customFormat="1" ht="23.85" customHeight="1">
      <c r="A34" s="126"/>
      <c r="B34" s="313"/>
      <c r="C34" s="313"/>
      <c r="D34" s="97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147"/>
      <c r="P34" s="148" t="str">
        <f t="shared" si="1"/>
        <v/>
      </c>
      <c r="Q34" s="37"/>
      <c r="R34" s="176"/>
      <c r="S34" s="4"/>
      <c r="T34" s="4"/>
      <c r="U34" s="4"/>
      <c r="V34" s="4"/>
      <c r="W34" s="4"/>
      <c r="X34" s="4"/>
    </row>
    <row r="35" spans="1:243" s="138" customFormat="1" ht="23.85" customHeight="1">
      <c r="A35" s="126"/>
      <c r="B35" s="313"/>
      <c r="C35" s="313"/>
      <c r="D35" s="97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147"/>
      <c r="P35" s="148" t="str">
        <f t="shared" si="1"/>
        <v/>
      </c>
      <c r="Q35" s="37"/>
      <c r="R35" s="176"/>
      <c r="S35" s="4"/>
      <c r="T35" s="4"/>
      <c r="U35" s="4"/>
      <c r="V35" s="4"/>
      <c r="W35" s="4"/>
      <c r="X35" s="4"/>
    </row>
    <row r="36" spans="1:243" s="138" customFormat="1" ht="23.85" customHeight="1">
      <c r="A36" s="126"/>
      <c r="B36" s="313"/>
      <c r="C36" s="313"/>
      <c r="D36" s="97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147"/>
      <c r="P36" s="148" t="str">
        <f t="shared" si="1"/>
        <v/>
      </c>
      <c r="Q36" s="37"/>
      <c r="R36" s="176"/>
      <c r="S36" s="4"/>
      <c r="T36" s="4"/>
      <c r="U36" s="4"/>
      <c r="V36" s="4"/>
      <c r="W36" s="4"/>
      <c r="X36" s="4"/>
    </row>
    <row r="37" spans="1:243" s="138" customFormat="1" ht="23.85" customHeight="1">
      <c r="A37" s="126"/>
      <c r="B37" s="313"/>
      <c r="C37" s="313"/>
      <c r="D37" s="97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147"/>
      <c r="P37" s="148" t="str">
        <f t="shared" si="1"/>
        <v/>
      </c>
      <c r="Q37" s="37"/>
      <c r="R37" s="176"/>
      <c r="S37" s="4"/>
      <c r="T37" s="4"/>
      <c r="U37" s="4"/>
      <c r="V37" s="4"/>
      <c r="W37" s="4"/>
      <c r="X37" s="4"/>
    </row>
    <row r="38" spans="1:243" s="138" customFormat="1" ht="23.85" customHeight="1">
      <c r="A38" s="126"/>
      <c r="B38" s="313"/>
      <c r="C38" s="313"/>
      <c r="D38" s="97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147"/>
      <c r="P38" s="148" t="str">
        <f t="shared" si="1"/>
        <v/>
      </c>
      <c r="Q38" s="37"/>
      <c r="R38" s="176"/>
      <c r="S38" s="4"/>
      <c r="T38" s="4"/>
      <c r="U38" s="4"/>
      <c r="V38" s="4"/>
      <c r="W38" s="4"/>
      <c r="X38" s="4"/>
    </row>
    <row r="39" spans="1:243" s="138" customFormat="1" ht="23.85" customHeight="1">
      <c r="A39" s="126"/>
      <c r="B39" s="313"/>
      <c r="C39" s="313"/>
      <c r="D39" s="97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147"/>
      <c r="P39" s="148" t="str">
        <f t="shared" si="1"/>
        <v/>
      </c>
      <c r="Q39" s="37"/>
      <c r="R39" s="176"/>
      <c r="S39" s="4"/>
      <c r="T39" s="4"/>
      <c r="U39" s="4"/>
      <c r="V39" s="4"/>
      <c r="W39" s="4"/>
      <c r="X39" s="4"/>
    </row>
    <row r="40" spans="1:243" s="138" customFormat="1" ht="23.85" customHeight="1">
      <c r="A40" s="126"/>
      <c r="B40" s="313"/>
      <c r="C40" s="313"/>
      <c r="D40" s="97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147"/>
      <c r="P40" s="148" t="str">
        <f>IF(O40*D40=0,"",O40*D40)</f>
        <v/>
      </c>
      <c r="Q40" s="37"/>
      <c r="R40" s="176"/>
      <c r="S40" s="4"/>
      <c r="T40" s="4"/>
      <c r="U40" s="4"/>
      <c r="V40" s="4"/>
      <c r="W40" s="4"/>
      <c r="X40" s="4"/>
      <c r="IH40" s="50"/>
      <c r="II40" s="13"/>
    </row>
    <row r="41" spans="1:243" s="138" customFormat="1" ht="23.85" customHeight="1">
      <c r="A41" s="126"/>
      <c r="B41" s="313"/>
      <c r="C41" s="313"/>
      <c r="D41" s="97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147"/>
      <c r="P41" s="148" t="str">
        <f t="shared" ref="P41:P51" si="2">IF(O41*D41=0,"",O41*D41)</f>
        <v/>
      </c>
      <c r="Q41" s="37"/>
      <c r="R41" s="176"/>
      <c r="S41" s="4"/>
      <c r="T41" s="4"/>
      <c r="U41" s="4"/>
      <c r="V41" s="4"/>
      <c r="W41" s="4"/>
      <c r="X41" s="4"/>
      <c r="IH41" s="50"/>
      <c r="II41" s="13"/>
    </row>
    <row r="42" spans="1:243" s="138" customFormat="1" ht="23.85" customHeight="1">
      <c r="A42" s="126"/>
      <c r="B42" s="313"/>
      <c r="C42" s="313"/>
      <c r="D42" s="97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147"/>
      <c r="P42" s="148" t="str">
        <f t="shared" si="2"/>
        <v/>
      </c>
      <c r="Q42" s="37"/>
      <c r="R42" s="176"/>
      <c r="S42" s="4"/>
      <c r="T42" s="4"/>
      <c r="U42" s="4"/>
      <c r="V42" s="4"/>
      <c r="W42" s="4"/>
      <c r="X42" s="4"/>
      <c r="IH42" s="13"/>
      <c r="II42" s="13"/>
    </row>
    <row r="43" spans="1:243" s="138" customFormat="1" ht="23.85" customHeight="1">
      <c r="A43" s="126"/>
      <c r="B43" s="313"/>
      <c r="C43" s="313"/>
      <c r="D43" s="97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147"/>
      <c r="P43" s="148" t="str">
        <f t="shared" si="2"/>
        <v/>
      </c>
      <c r="Q43" s="37"/>
      <c r="R43" s="176"/>
      <c r="S43" s="4"/>
      <c r="T43" s="4"/>
      <c r="U43" s="4"/>
      <c r="V43" s="4"/>
      <c r="W43" s="4"/>
      <c r="X43" s="4"/>
      <c r="IH43" s="13"/>
      <c r="II43" s="13"/>
    </row>
    <row r="44" spans="1:243" s="138" customFormat="1" ht="23.85" customHeight="1">
      <c r="A44" s="126"/>
      <c r="B44" s="313"/>
      <c r="C44" s="313"/>
      <c r="D44" s="97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147"/>
      <c r="P44" s="148" t="str">
        <f t="shared" si="2"/>
        <v/>
      </c>
      <c r="Q44" s="37"/>
      <c r="R44" s="176"/>
      <c r="S44" s="4"/>
      <c r="T44" s="4"/>
      <c r="U44" s="4"/>
      <c r="V44" s="4"/>
      <c r="W44" s="4"/>
      <c r="X44" s="4"/>
    </row>
    <row r="45" spans="1:243" s="138" customFormat="1" ht="23.85" customHeight="1">
      <c r="A45" s="126"/>
      <c r="B45" s="313"/>
      <c r="C45" s="313"/>
      <c r="D45" s="97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147"/>
      <c r="P45" s="148" t="str">
        <f t="shared" si="2"/>
        <v/>
      </c>
      <c r="Q45" s="37"/>
      <c r="R45" s="176"/>
      <c r="S45" s="4"/>
      <c r="T45" s="4"/>
      <c r="U45" s="4"/>
      <c r="V45" s="4"/>
      <c r="W45" s="4"/>
      <c r="X45" s="4"/>
    </row>
    <row r="46" spans="1:243" s="138" customFormat="1" ht="23.85" customHeight="1">
      <c r="A46" s="126"/>
      <c r="B46" s="313"/>
      <c r="C46" s="313"/>
      <c r="D46" s="97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147"/>
      <c r="P46" s="148" t="str">
        <f t="shared" si="2"/>
        <v/>
      </c>
      <c r="Q46" s="37"/>
      <c r="R46" s="176"/>
      <c r="S46" s="4"/>
      <c r="T46" s="4"/>
      <c r="U46" s="4"/>
      <c r="V46" s="4"/>
      <c r="W46" s="4"/>
      <c r="X46" s="4"/>
    </row>
    <row r="47" spans="1:243" s="138" customFormat="1" ht="23.85" customHeight="1">
      <c r="A47" s="126"/>
      <c r="B47" s="313"/>
      <c r="C47" s="313"/>
      <c r="D47" s="97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147"/>
      <c r="P47" s="148" t="str">
        <f t="shared" si="2"/>
        <v/>
      </c>
      <c r="Q47" s="37"/>
      <c r="R47" s="176"/>
      <c r="S47" s="4"/>
      <c r="T47" s="4"/>
      <c r="U47" s="4"/>
      <c r="V47" s="4"/>
      <c r="W47" s="4"/>
      <c r="X47" s="4"/>
    </row>
    <row r="48" spans="1:243" s="138" customFormat="1" ht="23.85" customHeight="1">
      <c r="A48" s="126"/>
      <c r="B48" s="313"/>
      <c r="C48" s="313"/>
      <c r="D48" s="97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147"/>
      <c r="P48" s="148" t="str">
        <f t="shared" si="2"/>
        <v/>
      </c>
      <c r="Q48" s="37"/>
      <c r="R48" s="176"/>
      <c r="S48" s="4"/>
      <c r="T48" s="4"/>
      <c r="U48" s="4"/>
      <c r="V48" s="4"/>
      <c r="W48" s="4"/>
      <c r="X48" s="4"/>
    </row>
    <row r="49" spans="1:24" s="138" customFormat="1" ht="23.85" customHeight="1">
      <c r="A49" s="126"/>
      <c r="B49" s="313"/>
      <c r="C49" s="313"/>
      <c r="D49" s="97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147"/>
      <c r="P49" s="148" t="str">
        <f t="shared" si="2"/>
        <v/>
      </c>
      <c r="Q49" s="37"/>
      <c r="R49" s="176"/>
      <c r="S49" s="4"/>
      <c r="T49" s="4"/>
      <c r="U49" s="4"/>
      <c r="V49" s="4"/>
      <c r="W49" s="4"/>
      <c r="X49" s="4"/>
    </row>
    <row r="50" spans="1:24" s="138" customFormat="1" ht="23.85" customHeight="1">
      <c r="A50" s="126"/>
      <c r="B50" s="313"/>
      <c r="C50" s="313"/>
      <c r="D50" s="97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147"/>
      <c r="P50" s="148" t="str">
        <f t="shared" si="2"/>
        <v/>
      </c>
      <c r="Q50" s="37"/>
      <c r="R50" s="176"/>
      <c r="S50" s="4"/>
      <c r="T50" s="4"/>
      <c r="U50" s="4"/>
      <c r="V50" s="4"/>
      <c r="W50" s="4"/>
      <c r="X50" s="4"/>
    </row>
    <row r="51" spans="1:24" s="138" customFormat="1" ht="23.85" customHeight="1">
      <c r="A51" s="126"/>
      <c r="B51" s="313"/>
      <c r="C51" s="313"/>
      <c r="D51" s="97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147"/>
      <c r="P51" s="148" t="str">
        <f t="shared" si="2"/>
        <v/>
      </c>
      <c r="Q51" s="37"/>
      <c r="R51" s="176"/>
      <c r="S51" s="4"/>
      <c r="T51" s="4"/>
      <c r="U51" s="4"/>
      <c r="V51" s="4"/>
      <c r="W51" s="4"/>
      <c r="X51" s="4"/>
    </row>
    <row r="52" spans="1:24" customFormat="1" ht="23.85" customHeight="1">
      <c r="A52" s="126"/>
      <c r="B52" s="313"/>
      <c r="C52" s="313"/>
      <c r="D52" s="97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147"/>
      <c r="P52" s="148" t="str">
        <f t="shared" ref="P52:P58" si="3">IF(O52*D52=0,"",O52*D52)</f>
        <v/>
      </c>
      <c r="Q52" s="37"/>
      <c r="R52" s="176"/>
      <c r="S52" s="4"/>
      <c r="T52" s="4"/>
      <c r="U52" s="4"/>
      <c r="V52" s="4"/>
      <c r="W52" s="4"/>
      <c r="X52" s="4"/>
    </row>
    <row r="53" spans="1:24" customFormat="1" ht="23.85" customHeight="1">
      <c r="A53" s="126"/>
      <c r="B53" s="313"/>
      <c r="C53" s="313"/>
      <c r="D53" s="97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147"/>
      <c r="P53" s="148" t="str">
        <f t="shared" si="3"/>
        <v/>
      </c>
      <c r="Q53" s="37"/>
      <c r="R53" s="176"/>
      <c r="S53" s="4"/>
      <c r="T53" s="4"/>
      <c r="U53" s="4"/>
      <c r="V53" s="4"/>
      <c r="W53" s="4"/>
      <c r="X53" s="4"/>
    </row>
    <row r="54" spans="1:24" customFormat="1" ht="23.85" customHeight="1">
      <c r="A54" s="126"/>
      <c r="B54" s="313"/>
      <c r="C54" s="313"/>
      <c r="D54" s="97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147"/>
      <c r="P54" s="148" t="str">
        <f t="shared" si="3"/>
        <v/>
      </c>
      <c r="Q54" s="37"/>
      <c r="R54" s="176"/>
      <c r="S54" s="4"/>
      <c r="T54" s="4"/>
      <c r="U54" s="4"/>
      <c r="V54" s="4"/>
      <c r="W54" s="4"/>
      <c r="X54" s="4"/>
    </row>
    <row r="55" spans="1:24" customFormat="1" ht="23.85" customHeight="1">
      <c r="A55" s="126"/>
      <c r="B55" s="313"/>
      <c r="C55" s="313"/>
      <c r="D55" s="97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147"/>
      <c r="P55" s="148" t="str">
        <f t="shared" si="3"/>
        <v/>
      </c>
      <c r="Q55" s="37"/>
      <c r="R55" s="176"/>
      <c r="S55" s="4"/>
      <c r="T55" s="4"/>
      <c r="U55" s="4"/>
      <c r="V55" s="4"/>
      <c r="W55" s="4"/>
      <c r="X55" s="4"/>
    </row>
    <row r="56" spans="1:24" customFormat="1" ht="23.85" customHeight="1">
      <c r="A56" s="126"/>
      <c r="B56" s="313"/>
      <c r="C56" s="313"/>
      <c r="D56" s="97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147"/>
      <c r="P56" s="148" t="str">
        <f t="shared" si="3"/>
        <v/>
      </c>
      <c r="Q56" s="37"/>
      <c r="R56" s="176"/>
      <c r="S56" s="4"/>
      <c r="T56" s="4"/>
      <c r="U56" s="4"/>
      <c r="V56" s="4"/>
      <c r="W56" s="4"/>
      <c r="X56" s="4"/>
    </row>
    <row r="57" spans="1:24" customFormat="1" ht="23.85" customHeight="1">
      <c r="A57" s="126"/>
      <c r="B57" s="313"/>
      <c r="C57" s="313"/>
      <c r="D57" s="97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147"/>
      <c r="P57" s="148" t="str">
        <f t="shared" si="3"/>
        <v/>
      </c>
      <c r="Q57" s="37"/>
      <c r="R57" s="176"/>
      <c r="S57" s="4"/>
      <c r="T57" s="4"/>
      <c r="U57" s="4"/>
      <c r="V57" s="4"/>
      <c r="W57" s="4"/>
      <c r="X57" s="4"/>
    </row>
    <row r="58" spans="1:24" customFormat="1" ht="23.85" customHeight="1">
      <c r="A58" s="126"/>
      <c r="B58" s="313"/>
      <c r="C58" s="313"/>
      <c r="D58" s="97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147"/>
      <c r="P58" s="148" t="str">
        <f t="shared" si="3"/>
        <v/>
      </c>
      <c r="Q58" s="37"/>
      <c r="R58" s="176"/>
      <c r="S58" s="4"/>
      <c r="T58" s="4"/>
      <c r="U58" s="4"/>
      <c r="V58" s="4"/>
      <c r="W58" s="4"/>
      <c r="X58" s="4"/>
    </row>
    <row r="59" spans="1:24" s="67" customFormat="1" ht="6" customHeight="1">
      <c r="A59" s="171"/>
      <c r="B59" s="14"/>
      <c r="C59" s="11"/>
      <c r="D59" s="11"/>
      <c r="E59" s="11"/>
      <c r="F59" s="1"/>
      <c r="G59" s="1"/>
      <c r="H59" s="1"/>
      <c r="I59" s="1"/>
      <c r="J59" s="1"/>
      <c r="K59" s="1"/>
      <c r="L59" s="1"/>
      <c r="M59" s="11"/>
      <c r="N59" s="11"/>
      <c r="O59" s="11"/>
      <c r="P59" s="15"/>
      <c r="Q59"/>
      <c r="R59" s="177"/>
      <c r="S59" s="48"/>
      <c r="T59" s="48"/>
      <c r="U59" s="48"/>
      <c r="V59" s="48"/>
      <c r="W59" s="48"/>
      <c r="X59" s="48"/>
    </row>
    <row r="60" spans="1:24" s="55" customFormat="1" ht="21.75" customHeight="1">
      <c r="A60" s="175"/>
      <c r="B60" s="317" t="s">
        <v>23</v>
      </c>
      <c r="C60" s="317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191"/>
      <c r="S60" s="72"/>
      <c r="T60" s="72"/>
      <c r="U60" s="72"/>
      <c r="V60" s="73"/>
      <c r="W60" s="29"/>
      <c r="X60" s="60"/>
    </row>
    <row r="61" spans="1:24" customFormat="1" ht="12.75" customHeight="1">
      <c r="A61" s="171"/>
      <c r="B61" s="318" t="str">
        <f>'5-STB'!B112</f>
        <v>FAPESP, JUNHO DE 2016</v>
      </c>
      <c r="C61" s="318"/>
      <c r="D61" s="318"/>
      <c r="E61" s="318"/>
      <c r="F61" s="16"/>
      <c r="G61" s="16"/>
      <c r="H61" s="16"/>
      <c r="I61" s="16"/>
      <c r="J61" s="16"/>
      <c r="K61" s="16"/>
      <c r="L61" s="16"/>
      <c r="M61" s="3"/>
      <c r="N61" s="3"/>
      <c r="O61" s="3"/>
      <c r="Q61" s="55">
        <v>1</v>
      </c>
      <c r="R61" s="176"/>
      <c r="S61" s="25"/>
      <c r="T61" s="25"/>
      <c r="U61" s="25"/>
      <c r="V61" s="25"/>
      <c r="W61" s="25"/>
      <c r="X61" s="4"/>
    </row>
    <row r="62" spans="1:24" s="138" customFormat="1" ht="12.75" customHeight="1">
      <c r="A62" s="171"/>
      <c r="B62" s="75"/>
      <c r="C62" s="75"/>
      <c r="D62" s="75"/>
      <c r="E62" s="75"/>
      <c r="F62" s="154"/>
      <c r="G62" s="154"/>
      <c r="H62" s="154"/>
      <c r="I62" s="154"/>
      <c r="J62" s="154"/>
      <c r="K62" s="154"/>
      <c r="L62" s="154"/>
      <c r="M62" s="3"/>
      <c r="N62" s="3"/>
      <c r="O62" s="3"/>
      <c r="R62" s="176"/>
      <c r="S62" s="25"/>
      <c r="T62" s="25"/>
      <c r="U62" s="25"/>
      <c r="V62" s="25"/>
      <c r="W62" s="25"/>
      <c r="X62" s="4"/>
    </row>
    <row r="63" spans="1:24" customFormat="1" ht="18">
      <c r="A63" s="178"/>
      <c r="B63" s="155" t="str">
        <f>B6</f>
        <v>7- DESPESAS DE TRANSPORTE</v>
      </c>
      <c r="C63" s="74"/>
      <c r="D63" s="74"/>
      <c r="E63" s="74"/>
      <c r="F63" s="33"/>
      <c r="G63" s="33"/>
      <c r="H63" s="33"/>
      <c r="I63" s="33"/>
      <c r="J63" s="33"/>
      <c r="K63" s="33"/>
      <c r="L63" s="33"/>
      <c r="M63" s="74"/>
      <c r="N63" s="74"/>
      <c r="O63" s="74"/>
      <c r="R63" s="165"/>
      <c r="S63" s="4"/>
      <c r="T63" s="4"/>
      <c r="U63" s="4"/>
      <c r="V63" s="4"/>
      <c r="W63" s="4"/>
      <c r="X63" s="4"/>
    </row>
    <row r="64" spans="1:24" s="55" customFormat="1" ht="30.75" customHeight="1">
      <c r="A64" s="175"/>
      <c r="B64" s="315" t="s">
        <v>1</v>
      </c>
      <c r="C64" s="316"/>
      <c r="D64" s="139" t="s">
        <v>6</v>
      </c>
      <c r="E64" s="319" t="s">
        <v>7</v>
      </c>
      <c r="F64" s="320"/>
      <c r="G64" s="320"/>
      <c r="H64" s="320"/>
      <c r="I64" s="320"/>
      <c r="J64" s="320"/>
      <c r="K64" s="320"/>
      <c r="L64" s="320"/>
      <c r="M64" s="320"/>
      <c r="N64" s="321"/>
      <c r="O64" s="140" t="s">
        <v>3</v>
      </c>
      <c r="P64" s="199" t="s">
        <v>4</v>
      </c>
      <c r="Q64" s="139" t="s">
        <v>2</v>
      </c>
      <c r="R64" s="184"/>
      <c r="S64" s="60"/>
      <c r="T64" s="60"/>
      <c r="U64" s="60"/>
      <c r="V64" s="60"/>
      <c r="W64" s="60"/>
      <c r="X64" s="60"/>
    </row>
    <row r="65" spans="1:243" customFormat="1" ht="23.85" customHeight="1">
      <c r="A65" s="126"/>
      <c r="B65" s="313"/>
      <c r="C65" s="313"/>
      <c r="D65" s="97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147"/>
      <c r="P65" s="148" t="str">
        <f>IF(O65*D65=0,"",O65*D65)</f>
        <v/>
      </c>
      <c r="Q65" s="37"/>
      <c r="R65" s="176"/>
      <c r="S65" s="4"/>
      <c r="T65" s="4"/>
      <c r="U65" s="4"/>
      <c r="V65" s="4"/>
      <c r="W65" s="4"/>
      <c r="X65" s="4"/>
      <c r="IH65" s="50"/>
      <c r="II65" s="13"/>
    </row>
    <row r="66" spans="1:243" customFormat="1" ht="23.85" customHeight="1">
      <c r="A66" s="126"/>
      <c r="B66" s="313"/>
      <c r="C66" s="313"/>
      <c r="D66" s="97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147"/>
      <c r="P66" s="148" t="str">
        <f t="shared" ref="P66:P86" si="4">IF(O66*D66=0,"",O66*D66)</f>
        <v/>
      </c>
      <c r="Q66" s="37"/>
      <c r="R66" s="176"/>
      <c r="S66" s="4"/>
      <c r="T66" s="4"/>
      <c r="U66" s="4"/>
      <c r="V66" s="4"/>
      <c r="W66" s="4"/>
      <c r="X66" s="4"/>
      <c r="IH66" s="13"/>
      <c r="II66" s="13"/>
    </row>
    <row r="67" spans="1:243" customFormat="1" ht="23.85" customHeight="1">
      <c r="A67" s="126"/>
      <c r="B67" s="313"/>
      <c r="C67" s="313"/>
      <c r="D67" s="97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147"/>
      <c r="P67" s="148" t="str">
        <f t="shared" si="4"/>
        <v/>
      </c>
      <c r="Q67" s="37"/>
      <c r="R67" s="176"/>
      <c r="S67" s="4"/>
      <c r="T67" s="4"/>
      <c r="U67" s="4"/>
      <c r="V67" s="4"/>
      <c r="W67" s="4"/>
      <c r="X67" s="4"/>
    </row>
    <row r="68" spans="1:243" customFormat="1" ht="23.85" customHeight="1">
      <c r="A68" s="126"/>
      <c r="B68" s="313"/>
      <c r="C68" s="313"/>
      <c r="D68" s="97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147"/>
      <c r="P68" s="148" t="str">
        <f t="shared" si="4"/>
        <v/>
      </c>
      <c r="Q68" s="37"/>
      <c r="R68" s="176"/>
      <c r="S68" s="4"/>
      <c r="T68" s="4"/>
      <c r="U68" s="4"/>
      <c r="V68" s="4"/>
      <c r="W68" s="4"/>
      <c r="X68" s="4"/>
    </row>
    <row r="69" spans="1:243" customFormat="1" ht="23.85" customHeight="1">
      <c r="A69" s="126"/>
      <c r="B69" s="313"/>
      <c r="C69" s="313"/>
      <c r="D69" s="97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147"/>
      <c r="P69" s="148" t="str">
        <f t="shared" si="4"/>
        <v/>
      </c>
      <c r="Q69" s="37"/>
      <c r="R69" s="176"/>
      <c r="S69" s="4"/>
      <c r="T69" s="4"/>
      <c r="U69" s="4"/>
      <c r="V69" s="4"/>
      <c r="W69" s="4"/>
      <c r="X69" s="4"/>
    </row>
    <row r="70" spans="1:243" customFormat="1" ht="23.85" customHeight="1">
      <c r="A70" s="126"/>
      <c r="B70" s="313"/>
      <c r="C70" s="313"/>
      <c r="D70" s="97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147"/>
      <c r="P70" s="148" t="str">
        <f t="shared" si="4"/>
        <v/>
      </c>
      <c r="Q70" s="37"/>
      <c r="R70" s="176"/>
      <c r="S70" s="4"/>
      <c r="T70" s="4"/>
      <c r="U70" s="4"/>
      <c r="V70" s="4"/>
      <c r="W70" s="4"/>
      <c r="X70" s="4"/>
    </row>
    <row r="71" spans="1:243" customFormat="1" ht="23.85" customHeight="1">
      <c r="A71" s="126"/>
      <c r="B71" s="313"/>
      <c r="C71" s="313"/>
      <c r="D71" s="97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147"/>
      <c r="P71" s="148" t="str">
        <f t="shared" si="4"/>
        <v/>
      </c>
      <c r="Q71" s="37"/>
      <c r="R71" s="176"/>
      <c r="S71" s="4"/>
      <c r="T71" s="4"/>
      <c r="U71" s="4"/>
      <c r="V71" s="4"/>
      <c r="W71" s="4"/>
      <c r="X71" s="4"/>
    </row>
    <row r="72" spans="1:243" customFormat="1" ht="23.85" customHeight="1">
      <c r="A72" s="126"/>
      <c r="B72" s="313"/>
      <c r="C72" s="313"/>
      <c r="D72" s="97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147"/>
      <c r="P72" s="148" t="str">
        <f t="shared" ref="P72:P78" si="5">IF(O72*D72=0,"",O72*D72)</f>
        <v/>
      </c>
      <c r="Q72" s="37"/>
      <c r="R72" s="176"/>
      <c r="S72" s="4"/>
      <c r="T72" s="4"/>
      <c r="U72" s="4"/>
      <c r="V72" s="4"/>
      <c r="W72" s="4"/>
      <c r="X72" s="4"/>
      <c r="IH72" s="50"/>
      <c r="II72" s="13"/>
    </row>
    <row r="73" spans="1:243" customFormat="1" ht="23.85" customHeight="1">
      <c r="A73" s="126"/>
      <c r="B73" s="313"/>
      <c r="C73" s="313"/>
      <c r="D73" s="97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147"/>
      <c r="P73" s="148" t="str">
        <f t="shared" si="5"/>
        <v/>
      </c>
      <c r="Q73" s="37"/>
      <c r="R73" s="176"/>
      <c r="S73" s="4"/>
      <c r="T73" s="4"/>
      <c r="U73" s="4"/>
      <c r="V73" s="4"/>
      <c r="W73" s="4"/>
      <c r="X73" s="4"/>
      <c r="IH73" s="13"/>
      <c r="II73" s="13"/>
    </row>
    <row r="74" spans="1:243" customFormat="1" ht="23.85" customHeight="1">
      <c r="A74" s="126"/>
      <c r="B74" s="313"/>
      <c r="C74" s="313"/>
      <c r="D74" s="97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147"/>
      <c r="P74" s="148" t="str">
        <f t="shared" si="5"/>
        <v/>
      </c>
      <c r="Q74" s="37"/>
      <c r="R74" s="176"/>
      <c r="S74" s="4"/>
      <c r="T74" s="4"/>
      <c r="U74" s="4"/>
      <c r="V74" s="4"/>
      <c r="W74" s="4"/>
      <c r="X74" s="4"/>
      <c r="IH74" s="13"/>
      <c r="II74" s="13"/>
    </row>
    <row r="75" spans="1:243" customFormat="1" ht="23.85" customHeight="1">
      <c r="A75" s="126"/>
      <c r="B75" s="313"/>
      <c r="C75" s="313"/>
      <c r="D75" s="97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147"/>
      <c r="P75" s="148" t="str">
        <f t="shared" si="5"/>
        <v/>
      </c>
      <c r="Q75" s="37"/>
      <c r="R75" s="176"/>
      <c r="S75" s="4"/>
      <c r="T75" s="4"/>
      <c r="U75" s="4"/>
      <c r="V75" s="4"/>
      <c r="W75" s="4"/>
      <c r="X75" s="4"/>
    </row>
    <row r="76" spans="1:243" customFormat="1" ht="23.85" customHeight="1">
      <c r="A76" s="126"/>
      <c r="B76" s="313"/>
      <c r="C76" s="313"/>
      <c r="D76" s="97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147"/>
      <c r="P76" s="148" t="str">
        <f t="shared" si="5"/>
        <v/>
      </c>
      <c r="Q76" s="37"/>
      <c r="R76" s="176"/>
      <c r="S76" s="4"/>
      <c r="T76" s="4"/>
      <c r="U76" s="4"/>
      <c r="V76" s="4"/>
      <c r="W76" s="4"/>
      <c r="X76" s="4"/>
    </row>
    <row r="77" spans="1:243" customFormat="1" ht="23.85" customHeight="1">
      <c r="A77" s="126"/>
      <c r="B77" s="313"/>
      <c r="C77" s="313"/>
      <c r="D77" s="97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147"/>
      <c r="P77" s="148" t="str">
        <f t="shared" si="5"/>
        <v/>
      </c>
      <c r="Q77" s="37"/>
      <c r="R77" s="176"/>
      <c r="S77" s="4"/>
      <c r="T77" s="4"/>
      <c r="U77" s="4"/>
      <c r="V77" s="4"/>
      <c r="W77" s="4"/>
      <c r="X77" s="4"/>
    </row>
    <row r="78" spans="1:243" customFormat="1" ht="23.85" customHeight="1">
      <c r="A78" s="126"/>
      <c r="B78" s="313"/>
      <c r="C78" s="313"/>
      <c r="D78" s="97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147"/>
      <c r="P78" s="148" t="str">
        <f t="shared" si="5"/>
        <v/>
      </c>
      <c r="Q78" s="37"/>
      <c r="R78" s="176"/>
      <c r="S78" s="4"/>
      <c r="T78" s="4"/>
      <c r="U78" s="4"/>
      <c r="V78" s="4"/>
      <c r="W78" s="4"/>
      <c r="X78" s="4"/>
    </row>
    <row r="79" spans="1:243" customFormat="1" ht="23.85" customHeight="1">
      <c r="A79" s="126"/>
      <c r="B79" s="313"/>
      <c r="C79" s="313"/>
      <c r="D79" s="97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147"/>
      <c r="P79" s="148" t="str">
        <f t="shared" si="4"/>
        <v/>
      </c>
      <c r="Q79" s="37"/>
      <c r="R79" s="176"/>
      <c r="S79" s="4"/>
      <c r="T79" s="4"/>
      <c r="U79" s="4"/>
      <c r="V79" s="4"/>
      <c r="W79" s="4"/>
      <c r="X79" s="4"/>
    </row>
    <row r="80" spans="1:243" customFormat="1" ht="23.85" customHeight="1">
      <c r="A80" s="126"/>
      <c r="B80" s="313"/>
      <c r="C80" s="313"/>
      <c r="D80" s="97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147"/>
      <c r="P80" s="148" t="str">
        <f t="shared" si="4"/>
        <v/>
      </c>
      <c r="Q80" s="37"/>
      <c r="R80" s="176"/>
      <c r="S80" s="4"/>
      <c r="T80" s="4"/>
      <c r="U80" s="4"/>
      <c r="V80" s="4"/>
      <c r="W80" s="4"/>
      <c r="X80" s="4"/>
    </row>
    <row r="81" spans="1:243" customFormat="1" ht="23.85" customHeight="1">
      <c r="A81" s="126"/>
      <c r="B81" s="313"/>
      <c r="C81" s="313"/>
      <c r="D81" s="97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147"/>
      <c r="P81" s="148" t="str">
        <f t="shared" si="4"/>
        <v/>
      </c>
      <c r="Q81" s="37"/>
      <c r="R81" s="176"/>
      <c r="S81" s="4"/>
      <c r="T81" s="4"/>
      <c r="U81" s="4"/>
      <c r="V81" s="4"/>
      <c r="W81" s="4"/>
      <c r="X81" s="4"/>
    </row>
    <row r="82" spans="1:243" customFormat="1" ht="23.85" customHeight="1">
      <c r="A82" s="126"/>
      <c r="B82" s="313"/>
      <c r="C82" s="313"/>
      <c r="D82" s="97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147"/>
      <c r="P82" s="148" t="str">
        <f t="shared" si="4"/>
        <v/>
      </c>
      <c r="Q82" s="37"/>
      <c r="R82" s="176"/>
      <c r="S82" s="4"/>
      <c r="T82" s="4"/>
      <c r="U82" s="4"/>
      <c r="V82" s="4"/>
      <c r="W82" s="4"/>
      <c r="X82" s="4"/>
    </row>
    <row r="83" spans="1:243" customFormat="1" ht="23.85" customHeight="1">
      <c r="A83" s="126"/>
      <c r="B83" s="313"/>
      <c r="C83" s="313"/>
      <c r="D83" s="97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147"/>
      <c r="P83" s="148" t="str">
        <f t="shared" si="4"/>
        <v/>
      </c>
      <c r="Q83" s="37"/>
      <c r="R83" s="176"/>
      <c r="S83" s="4"/>
      <c r="T83" s="4"/>
      <c r="U83" s="4"/>
      <c r="V83" s="4"/>
      <c r="W83" s="4"/>
      <c r="X83" s="4"/>
    </row>
    <row r="84" spans="1:243" customFormat="1" ht="23.85" customHeight="1">
      <c r="A84" s="126"/>
      <c r="B84" s="313"/>
      <c r="C84" s="313"/>
      <c r="D84" s="97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147"/>
      <c r="P84" s="148" t="str">
        <f t="shared" si="4"/>
        <v/>
      </c>
      <c r="Q84" s="37"/>
      <c r="R84" s="176"/>
      <c r="S84" s="4"/>
      <c r="T84" s="4"/>
      <c r="U84" s="4"/>
      <c r="V84" s="4"/>
      <c r="W84" s="4"/>
      <c r="X84" s="4"/>
    </row>
    <row r="85" spans="1:243" customFormat="1" ht="23.85" customHeight="1">
      <c r="A85" s="126"/>
      <c r="B85" s="313"/>
      <c r="C85" s="313"/>
      <c r="D85" s="97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147"/>
      <c r="P85" s="148" t="str">
        <f t="shared" si="4"/>
        <v/>
      </c>
      <c r="Q85" s="37"/>
      <c r="R85" s="176"/>
      <c r="S85" s="4"/>
      <c r="T85" s="4"/>
      <c r="U85" s="4"/>
      <c r="V85" s="4"/>
      <c r="W85" s="4"/>
      <c r="X85" s="4"/>
    </row>
    <row r="86" spans="1:243" customFormat="1" ht="23.85" customHeight="1">
      <c r="A86" s="126"/>
      <c r="B86" s="313"/>
      <c r="C86" s="313"/>
      <c r="D86" s="97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147"/>
      <c r="P86" s="148" t="str">
        <f t="shared" si="4"/>
        <v/>
      </c>
      <c r="Q86" s="37"/>
      <c r="R86" s="176"/>
      <c r="S86" s="4"/>
      <c r="T86" s="4"/>
      <c r="U86" s="4"/>
      <c r="V86" s="4"/>
      <c r="W86" s="4"/>
      <c r="X86" s="4"/>
    </row>
    <row r="87" spans="1:243" s="138" customFormat="1" ht="23.85" customHeight="1">
      <c r="A87" s="126"/>
      <c r="B87" s="313"/>
      <c r="C87" s="313"/>
      <c r="D87" s="97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147"/>
      <c r="P87" s="148" t="str">
        <f>IF(O87*D87=0,"",O87*D87)</f>
        <v/>
      </c>
      <c r="Q87" s="37"/>
      <c r="R87" s="176"/>
      <c r="S87" s="4"/>
      <c r="T87" s="4"/>
      <c r="U87" s="4"/>
      <c r="V87" s="4"/>
      <c r="W87" s="4"/>
      <c r="X87" s="4"/>
      <c r="IH87" s="50"/>
      <c r="II87" s="13"/>
    </row>
    <row r="88" spans="1:243" s="138" customFormat="1" ht="23.85" customHeight="1">
      <c r="A88" s="126"/>
      <c r="B88" s="313"/>
      <c r="C88" s="313"/>
      <c r="D88" s="97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147"/>
      <c r="P88" s="148" t="str">
        <f t="shared" ref="P88:P108" si="6">IF(O88*D88=0,"",O88*D88)</f>
        <v/>
      </c>
      <c r="Q88" s="37"/>
      <c r="R88" s="176"/>
      <c r="S88" s="4"/>
      <c r="T88" s="4"/>
      <c r="U88" s="4"/>
      <c r="V88" s="4"/>
      <c r="W88" s="4"/>
      <c r="X88" s="4"/>
      <c r="IH88" s="50"/>
      <c r="II88" s="13"/>
    </row>
    <row r="89" spans="1:243" s="138" customFormat="1" ht="23.85" customHeight="1">
      <c r="A89" s="126"/>
      <c r="B89" s="313"/>
      <c r="C89" s="313"/>
      <c r="D89" s="97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147"/>
      <c r="P89" s="148" t="str">
        <f t="shared" si="6"/>
        <v/>
      </c>
      <c r="Q89" s="37"/>
      <c r="R89" s="176"/>
      <c r="S89" s="4"/>
      <c r="T89" s="4"/>
      <c r="U89" s="4"/>
      <c r="V89" s="4"/>
      <c r="W89" s="4"/>
      <c r="X89" s="4"/>
      <c r="IH89" s="13"/>
      <c r="II89" s="13"/>
    </row>
    <row r="90" spans="1:243" s="138" customFormat="1" ht="23.85" customHeight="1">
      <c r="A90" s="126"/>
      <c r="B90" s="313"/>
      <c r="C90" s="313"/>
      <c r="D90" s="97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147"/>
      <c r="P90" s="148" t="str">
        <f t="shared" si="6"/>
        <v/>
      </c>
      <c r="Q90" s="37"/>
      <c r="R90" s="176"/>
      <c r="S90" s="4"/>
      <c r="T90" s="4"/>
      <c r="U90" s="4"/>
      <c r="V90" s="4"/>
      <c r="W90" s="4"/>
      <c r="X90" s="4"/>
      <c r="IH90" s="13"/>
      <c r="II90" s="13"/>
    </row>
    <row r="91" spans="1:243" s="138" customFormat="1" ht="23.85" customHeight="1">
      <c r="A91" s="126"/>
      <c r="B91" s="313"/>
      <c r="C91" s="313"/>
      <c r="D91" s="97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147"/>
      <c r="P91" s="148" t="str">
        <f t="shared" si="6"/>
        <v/>
      </c>
      <c r="Q91" s="37"/>
      <c r="R91" s="176"/>
      <c r="S91" s="4"/>
      <c r="T91" s="4"/>
      <c r="U91" s="4"/>
      <c r="V91" s="4"/>
      <c r="W91" s="4"/>
      <c r="X91" s="4"/>
    </row>
    <row r="92" spans="1:243" s="138" customFormat="1" ht="23.85" customHeight="1">
      <c r="A92" s="126"/>
      <c r="B92" s="313"/>
      <c r="C92" s="313"/>
      <c r="D92" s="97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147"/>
      <c r="P92" s="148" t="str">
        <f t="shared" si="6"/>
        <v/>
      </c>
      <c r="Q92" s="37"/>
      <c r="R92" s="176"/>
      <c r="S92" s="4"/>
      <c r="T92" s="4"/>
      <c r="U92" s="4"/>
      <c r="V92" s="4"/>
      <c r="W92" s="4"/>
      <c r="X92" s="4"/>
    </row>
    <row r="93" spans="1:243" s="138" customFormat="1" ht="23.85" customHeight="1">
      <c r="A93" s="126"/>
      <c r="B93" s="313"/>
      <c r="C93" s="313"/>
      <c r="D93" s="97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147"/>
      <c r="P93" s="148" t="str">
        <f t="shared" si="6"/>
        <v/>
      </c>
      <c r="Q93" s="37"/>
      <c r="R93" s="176"/>
      <c r="S93" s="4"/>
      <c r="T93" s="4"/>
      <c r="U93" s="4"/>
      <c r="V93" s="4"/>
      <c r="W93" s="4"/>
      <c r="X93" s="4"/>
    </row>
    <row r="94" spans="1:243" s="138" customFormat="1" ht="23.85" customHeight="1">
      <c r="A94" s="126"/>
      <c r="B94" s="313"/>
      <c r="C94" s="313"/>
      <c r="D94" s="97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147"/>
      <c r="P94" s="148" t="str">
        <f t="shared" si="6"/>
        <v/>
      </c>
      <c r="Q94" s="37"/>
      <c r="R94" s="176"/>
      <c r="S94" s="4"/>
      <c r="T94" s="4"/>
      <c r="U94" s="4"/>
      <c r="V94" s="4"/>
      <c r="W94" s="4"/>
      <c r="X94" s="4"/>
    </row>
    <row r="95" spans="1:243" s="138" customFormat="1" ht="23.85" customHeight="1">
      <c r="A95" s="126"/>
      <c r="B95" s="313"/>
      <c r="C95" s="313"/>
      <c r="D95" s="97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147"/>
      <c r="P95" s="148" t="str">
        <f t="shared" si="6"/>
        <v/>
      </c>
      <c r="Q95" s="37"/>
      <c r="R95" s="176"/>
      <c r="S95" s="4"/>
      <c r="T95" s="4"/>
      <c r="U95" s="4"/>
      <c r="V95" s="4"/>
      <c r="W95" s="4"/>
      <c r="X95" s="4"/>
    </row>
    <row r="96" spans="1:243" s="138" customFormat="1" ht="23.85" customHeight="1">
      <c r="A96" s="126"/>
      <c r="B96" s="313"/>
      <c r="C96" s="313"/>
      <c r="D96" s="97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147"/>
      <c r="P96" s="148" t="str">
        <f t="shared" si="6"/>
        <v/>
      </c>
      <c r="Q96" s="37"/>
      <c r="R96" s="176"/>
      <c r="S96" s="4"/>
      <c r="T96" s="4"/>
      <c r="U96" s="4"/>
      <c r="V96" s="4"/>
      <c r="W96" s="4"/>
      <c r="X96" s="4"/>
      <c r="IH96" s="50"/>
      <c r="II96" s="13"/>
    </row>
    <row r="97" spans="1:243" s="138" customFormat="1" ht="23.85" customHeight="1">
      <c r="A97" s="126"/>
      <c r="B97" s="313"/>
      <c r="C97" s="313"/>
      <c r="D97" s="97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147"/>
      <c r="P97" s="148" t="str">
        <f t="shared" si="6"/>
        <v/>
      </c>
      <c r="Q97" s="37"/>
      <c r="R97" s="176"/>
      <c r="S97" s="4"/>
      <c r="T97" s="4"/>
      <c r="U97" s="4"/>
      <c r="V97" s="4"/>
      <c r="W97" s="4"/>
      <c r="X97" s="4"/>
      <c r="IH97" s="13"/>
      <c r="II97" s="13"/>
    </row>
    <row r="98" spans="1:243" s="138" customFormat="1" ht="23.85" customHeight="1">
      <c r="A98" s="126"/>
      <c r="B98" s="313"/>
      <c r="C98" s="313"/>
      <c r="D98" s="97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147"/>
      <c r="P98" s="148" t="str">
        <f t="shared" si="6"/>
        <v/>
      </c>
      <c r="Q98" s="37"/>
      <c r="R98" s="176"/>
      <c r="S98" s="4"/>
      <c r="T98" s="4"/>
      <c r="U98" s="4"/>
      <c r="V98" s="4"/>
      <c r="W98" s="4"/>
      <c r="X98" s="4"/>
      <c r="IH98" s="13"/>
      <c r="II98" s="13"/>
    </row>
    <row r="99" spans="1:243" s="138" customFormat="1" ht="23.85" customHeight="1">
      <c r="A99" s="126"/>
      <c r="B99" s="313"/>
      <c r="C99" s="313"/>
      <c r="D99" s="97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147"/>
      <c r="P99" s="148" t="str">
        <f t="shared" si="6"/>
        <v/>
      </c>
      <c r="Q99" s="37"/>
      <c r="R99" s="176"/>
      <c r="S99" s="4"/>
      <c r="T99" s="4"/>
      <c r="U99" s="4"/>
      <c r="V99" s="4"/>
      <c r="W99" s="4"/>
      <c r="X99" s="4"/>
    </row>
    <row r="100" spans="1:243" s="138" customFormat="1" ht="23.85" customHeight="1">
      <c r="A100" s="126"/>
      <c r="B100" s="313"/>
      <c r="C100" s="313"/>
      <c r="D100" s="97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147"/>
      <c r="P100" s="148" t="str">
        <f t="shared" si="6"/>
        <v/>
      </c>
      <c r="Q100" s="37"/>
      <c r="R100" s="176"/>
      <c r="S100" s="4"/>
      <c r="T100" s="4"/>
      <c r="U100" s="4"/>
      <c r="V100" s="4"/>
      <c r="W100" s="4"/>
      <c r="X100" s="4"/>
    </row>
    <row r="101" spans="1:243" s="138" customFormat="1" ht="23.85" customHeight="1">
      <c r="A101" s="126"/>
      <c r="B101" s="313"/>
      <c r="C101" s="313"/>
      <c r="D101" s="97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147"/>
      <c r="P101" s="148" t="str">
        <f t="shared" si="6"/>
        <v/>
      </c>
      <c r="Q101" s="37"/>
      <c r="R101" s="176"/>
      <c r="S101" s="4"/>
      <c r="T101" s="4"/>
      <c r="U101" s="4"/>
      <c r="V101" s="4"/>
      <c r="W101" s="4"/>
      <c r="X101" s="4"/>
    </row>
    <row r="102" spans="1:243" s="138" customFormat="1" ht="23.85" customHeight="1">
      <c r="A102" s="126"/>
      <c r="B102" s="313"/>
      <c r="C102" s="313"/>
      <c r="D102" s="97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147"/>
      <c r="P102" s="148" t="str">
        <f t="shared" si="6"/>
        <v/>
      </c>
      <c r="Q102" s="37"/>
      <c r="R102" s="176"/>
      <c r="S102" s="4"/>
      <c r="T102" s="4"/>
      <c r="U102" s="4"/>
      <c r="V102" s="4"/>
      <c r="W102" s="4"/>
      <c r="X102" s="4"/>
    </row>
    <row r="103" spans="1:243" s="138" customFormat="1" ht="23.85" customHeight="1">
      <c r="A103" s="126"/>
      <c r="B103" s="313"/>
      <c r="C103" s="313"/>
      <c r="D103" s="97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147"/>
      <c r="P103" s="148" t="str">
        <f t="shared" si="6"/>
        <v/>
      </c>
      <c r="Q103" s="37"/>
      <c r="R103" s="176"/>
      <c r="S103" s="4"/>
      <c r="T103" s="4"/>
      <c r="U103" s="4"/>
      <c r="V103" s="4"/>
      <c r="W103" s="4"/>
      <c r="X103" s="4"/>
    </row>
    <row r="104" spans="1:243" s="138" customFormat="1" ht="23.85" customHeight="1">
      <c r="A104" s="126"/>
      <c r="B104" s="313"/>
      <c r="C104" s="313"/>
      <c r="D104" s="97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147"/>
      <c r="P104" s="148" t="str">
        <f t="shared" si="6"/>
        <v/>
      </c>
      <c r="Q104" s="37"/>
      <c r="R104" s="176"/>
      <c r="S104" s="4"/>
      <c r="T104" s="4"/>
      <c r="U104" s="4"/>
      <c r="V104" s="4"/>
      <c r="W104" s="4"/>
      <c r="X104" s="4"/>
    </row>
    <row r="105" spans="1:243" s="138" customFormat="1" ht="23.85" customHeight="1">
      <c r="A105" s="126"/>
      <c r="B105" s="313"/>
      <c r="C105" s="313"/>
      <c r="D105" s="97"/>
      <c r="E105" s="314"/>
      <c r="F105" s="314"/>
      <c r="G105" s="314"/>
      <c r="H105" s="314"/>
      <c r="I105" s="314"/>
      <c r="J105" s="314"/>
      <c r="K105" s="314"/>
      <c r="L105" s="314"/>
      <c r="M105" s="314"/>
      <c r="N105" s="314"/>
      <c r="O105" s="147"/>
      <c r="P105" s="148" t="str">
        <f t="shared" si="6"/>
        <v/>
      </c>
      <c r="Q105" s="37"/>
      <c r="R105" s="176"/>
      <c r="S105" s="4"/>
      <c r="T105" s="4"/>
      <c r="U105" s="4"/>
      <c r="V105" s="4"/>
      <c r="W105" s="4"/>
      <c r="X105" s="4"/>
    </row>
    <row r="106" spans="1:243" s="138" customFormat="1" ht="23.85" customHeight="1">
      <c r="A106" s="126"/>
      <c r="B106" s="313"/>
      <c r="C106" s="313"/>
      <c r="D106" s="97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147"/>
      <c r="P106" s="148" t="str">
        <f t="shared" si="6"/>
        <v/>
      </c>
      <c r="Q106" s="37"/>
      <c r="R106" s="176"/>
      <c r="S106" s="4"/>
      <c r="T106" s="4"/>
      <c r="U106" s="4"/>
      <c r="V106" s="4"/>
      <c r="W106" s="4"/>
      <c r="X106" s="4"/>
    </row>
    <row r="107" spans="1:243" s="138" customFormat="1" ht="23.85" customHeight="1">
      <c r="A107" s="126"/>
      <c r="B107" s="313"/>
      <c r="C107" s="313"/>
      <c r="D107" s="97"/>
      <c r="E107" s="314"/>
      <c r="F107" s="314"/>
      <c r="G107" s="314"/>
      <c r="H107" s="314"/>
      <c r="I107" s="314"/>
      <c r="J107" s="314"/>
      <c r="K107" s="314"/>
      <c r="L107" s="314"/>
      <c r="M107" s="314"/>
      <c r="N107" s="314"/>
      <c r="O107" s="147"/>
      <c r="P107" s="148" t="str">
        <f t="shared" si="6"/>
        <v/>
      </c>
      <c r="Q107" s="37"/>
      <c r="R107" s="176"/>
      <c r="S107" s="4"/>
      <c r="T107" s="4"/>
      <c r="U107" s="4"/>
      <c r="V107" s="4"/>
      <c r="W107" s="4"/>
      <c r="X107" s="4"/>
    </row>
    <row r="108" spans="1:243" s="138" customFormat="1" ht="23.85" customHeight="1">
      <c r="A108" s="126"/>
      <c r="B108" s="313"/>
      <c r="C108" s="313"/>
      <c r="D108" s="97"/>
      <c r="E108" s="314"/>
      <c r="F108" s="314"/>
      <c r="G108" s="314"/>
      <c r="H108" s="314"/>
      <c r="I108" s="314"/>
      <c r="J108" s="314"/>
      <c r="K108" s="314"/>
      <c r="L108" s="314"/>
      <c r="M108" s="314"/>
      <c r="N108" s="314"/>
      <c r="O108" s="147"/>
      <c r="P108" s="148" t="str">
        <f t="shared" si="6"/>
        <v/>
      </c>
      <c r="Q108" s="37"/>
      <c r="R108" s="176"/>
      <c r="S108" s="4"/>
      <c r="T108" s="4"/>
      <c r="U108" s="4"/>
      <c r="V108" s="4"/>
      <c r="W108" s="4"/>
      <c r="X108" s="4"/>
    </row>
    <row r="109" spans="1:243" s="67" customFormat="1" ht="6" customHeight="1">
      <c r="A109" s="171"/>
      <c r="B109" s="111"/>
      <c r="C109" s="102"/>
      <c r="D109" s="102"/>
      <c r="E109" s="102"/>
      <c r="F109" s="98"/>
      <c r="G109" s="98"/>
      <c r="H109" s="98"/>
      <c r="I109" s="98"/>
      <c r="J109" s="98"/>
      <c r="K109" s="98"/>
      <c r="L109" s="98"/>
      <c r="M109" s="102"/>
      <c r="N109" s="102"/>
      <c r="O109" s="102"/>
      <c r="P109" s="112"/>
      <c r="Q109"/>
      <c r="R109" s="177"/>
      <c r="S109" s="48"/>
      <c r="T109" s="48"/>
      <c r="U109" s="48"/>
      <c r="V109" s="48"/>
      <c r="W109" s="48"/>
      <c r="X109" s="48"/>
    </row>
    <row r="110" spans="1:243" s="55" customFormat="1" ht="21.75" customHeight="1">
      <c r="A110" s="175"/>
      <c r="B110" s="113" t="s">
        <v>23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97"/>
      <c r="R110" s="191"/>
      <c r="S110" s="72"/>
      <c r="T110" s="72"/>
      <c r="U110" s="72"/>
      <c r="V110" s="73"/>
      <c r="W110" s="29"/>
      <c r="X110" s="60"/>
    </row>
    <row r="111" spans="1:243" customFormat="1" ht="12.75" customHeight="1">
      <c r="A111" s="171"/>
      <c r="B111" s="324" t="str">
        <f>B61</f>
        <v>FAPESP, JUNHO DE 2016</v>
      </c>
      <c r="C111" s="324"/>
      <c r="D111" s="324"/>
      <c r="E111" s="324"/>
      <c r="F111" s="111"/>
      <c r="G111" s="111"/>
      <c r="H111" s="111"/>
      <c r="I111" s="111"/>
      <c r="J111" s="111"/>
      <c r="K111" s="111"/>
      <c r="L111" s="111"/>
      <c r="M111" s="115"/>
      <c r="N111" s="115"/>
      <c r="O111" s="115"/>
      <c r="P111" s="105"/>
      <c r="Q111" s="55">
        <v>2</v>
      </c>
      <c r="R111" s="176"/>
      <c r="S111" s="25"/>
      <c r="T111" s="25"/>
      <c r="U111" s="25"/>
      <c r="V111" s="25"/>
      <c r="W111" s="25"/>
      <c r="X111" s="4"/>
    </row>
    <row r="112" spans="1:243" customFormat="1">
      <c r="A112" s="178"/>
      <c r="B112" s="96"/>
      <c r="C112" s="116"/>
      <c r="D112" s="116"/>
      <c r="E112" s="116"/>
      <c r="F112" s="104"/>
      <c r="G112" s="104"/>
      <c r="H112" s="104"/>
      <c r="I112" s="104"/>
      <c r="J112" s="104"/>
      <c r="K112" s="104"/>
      <c r="L112" s="104"/>
      <c r="M112" s="116"/>
      <c r="N112" s="116"/>
      <c r="O112" s="116"/>
      <c r="P112" s="105"/>
      <c r="R112" s="165"/>
      <c r="S112" s="4"/>
      <c r="T112" s="4"/>
      <c r="U112" s="4"/>
      <c r="V112" s="4"/>
      <c r="W112" s="4"/>
      <c r="X112" s="4"/>
    </row>
    <row r="113" spans="1:24" customFormat="1">
      <c r="A113" s="178"/>
      <c r="B113" s="96"/>
      <c r="C113" s="116"/>
      <c r="D113" s="116"/>
      <c r="E113" s="116"/>
      <c r="F113" s="104"/>
      <c r="G113" s="104"/>
      <c r="H113" s="104"/>
      <c r="I113" s="104"/>
      <c r="J113" s="104"/>
      <c r="K113" s="104"/>
      <c r="L113" s="104"/>
      <c r="M113" s="116"/>
      <c r="N113" s="116"/>
      <c r="O113" s="116"/>
      <c r="P113" s="105"/>
      <c r="R113" s="165"/>
      <c r="S113" s="4"/>
      <c r="T113" s="4"/>
      <c r="U113" s="4"/>
      <c r="V113" s="4"/>
      <c r="W113" s="4"/>
      <c r="X113" s="4"/>
    </row>
    <row r="114" spans="1:24" customFormat="1">
      <c r="A114" s="178"/>
      <c r="B114" s="96"/>
      <c r="C114" s="116"/>
      <c r="D114" s="116"/>
      <c r="E114" s="116"/>
      <c r="F114" s="104"/>
      <c r="G114" s="104"/>
      <c r="H114" s="104"/>
      <c r="I114" s="104"/>
      <c r="J114" s="104"/>
      <c r="K114" s="104"/>
      <c r="L114" s="104"/>
      <c r="M114" s="116"/>
      <c r="N114" s="116"/>
      <c r="O114" s="116"/>
      <c r="P114" s="105"/>
      <c r="R114" s="165"/>
      <c r="S114" s="4"/>
      <c r="T114" s="4"/>
      <c r="U114" s="4"/>
      <c r="V114" s="4"/>
      <c r="W114" s="4"/>
      <c r="X114" s="4"/>
    </row>
    <row r="115" spans="1:24" customFormat="1">
      <c r="A115" s="178"/>
      <c r="B115" s="96"/>
      <c r="C115" s="116"/>
      <c r="D115" s="116"/>
      <c r="E115" s="116"/>
      <c r="F115" s="104"/>
      <c r="G115" s="104"/>
      <c r="H115" s="104"/>
      <c r="I115" s="104"/>
      <c r="J115" s="104"/>
      <c r="K115" s="104"/>
      <c r="L115" s="104"/>
      <c r="M115" s="116"/>
      <c r="N115" s="116"/>
      <c r="O115" s="116"/>
      <c r="P115" s="105"/>
      <c r="R115" s="165"/>
      <c r="S115" s="4"/>
      <c r="T115" s="4"/>
      <c r="U115" s="4"/>
      <c r="V115" s="4"/>
      <c r="W115" s="4"/>
      <c r="X115" s="4"/>
    </row>
    <row r="116" spans="1:24" customFormat="1">
      <c r="A116" s="178"/>
      <c r="B116" s="96"/>
      <c r="C116" s="116"/>
      <c r="D116" s="116"/>
      <c r="E116" s="116"/>
      <c r="F116" s="104"/>
      <c r="G116" s="104"/>
      <c r="H116" s="104"/>
      <c r="I116" s="104"/>
      <c r="J116" s="104"/>
      <c r="K116" s="104"/>
      <c r="L116" s="104"/>
      <c r="M116" s="116"/>
      <c r="N116" s="116"/>
      <c r="O116" s="116"/>
      <c r="P116" s="105"/>
      <c r="R116" s="165"/>
      <c r="S116" s="4"/>
      <c r="T116" s="4"/>
      <c r="U116" s="4"/>
      <c r="V116" s="4"/>
      <c r="W116" s="4"/>
      <c r="X116" s="4"/>
    </row>
    <row r="117" spans="1:24" customFormat="1">
      <c r="A117" s="178"/>
      <c r="B117" s="96"/>
      <c r="C117" s="116"/>
      <c r="D117" s="116"/>
      <c r="E117" s="116"/>
      <c r="F117" s="104"/>
      <c r="G117" s="104"/>
      <c r="H117" s="104"/>
      <c r="I117" s="104"/>
      <c r="J117" s="104"/>
      <c r="K117" s="104"/>
      <c r="L117" s="104"/>
      <c r="M117" s="116"/>
      <c r="N117" s="116"/>
      <c r="O117" s="116"/>
      <c r="P117" s="105"/>
      <c r="R117" s="165"/>
      <c r="S117" s="4"/>
      <c r="T117" s="4"/>
      <c r="U117" s="4"/>
      <c r="V117" s="4"/>
      <c r="W117" s="4"/>
      <c r="X117" s="4"/>
    </row>
    <row r="118" spans="1:24" customFormat="1">
      <c r="A118" s="178"/>
      <c r="B118" s="96"/>
      <c r="C118" s="116"/>
      <c r="D118" s="116"/>
      <c r="E118" s="116"/>
      <c r="F118" s="104"/>
      <c r="G118" s="104"/>
      <c r="H118" s="104"/>
      <c r="I118" s="104"/>
      <c r="J118" s="104"/>
      <c r="K118" s="104"/>
      <c r="L118" s="104"/>
      <c r="M118" s="116"/>
      <c r="N118" s="116"/>
      <c r="O118" s="116"/>
      <c r="P118" s="105"/>
      <c r="R118" s="165"/>
      <c r="S118" s="4"/>
      <c r="T118" s="4"/>
      <c r="U118" s="4"/>
      <c r="V118" s="4"/>
      <c r="W118" s="4"/>
      <c r="X118" s="4"/>
    </row>
    <row r="119" spans="1:24" customFormat="1">
      <c r="A119" s="178"/>
      <c r="B119" s="31"/>
      <c r="C119" s="74"/>
      <c r="D119" s="74"/>
      <c r="E119" s="74"/>
      <c r="F119" s="33"/>
      <c r="G119" s="33"/>
      <c r="H119" s="33"/>
      <c r="I119" s="33"/>
      <c r="J119" s="33"/>
      <c r="K119" s="33"/>
      <c r="L119" s="33"/>
      <c r="M119" s="74"/>
      <c r="N119" s="74"/>
      <c r="O119" s="74"/>
      <c r="R119" s="165"/>
      <c r="S119" s="4"/>
      <c r="T119" s="4"/>
      <c r="U119" s="4"/>
      <c r="V119" s="4"/>
      <c r="W119" s="4"/>
      <c r="X119" s="4"/>
    </row>
    <row r="120" spans="1:24" customFormat="1">
      <c r="A120" s="178"/>
      <c r="B120" s="31"/>
      <c r="C120" s="74"/>
      <c r="D120" s="74"/>
      <c r="E120" s="74"/>
      <c r="F120" s="33"/>
      <c r="G120" s="33"/>
      <c r="H120" s="33"/>
      <c r="I120" s="33"/>
      <c r="J120" s="33"/>
      <c r="K120" s="33"/>
      <c r="L120" s="33"/>
      <c r="M120" s="74"/>
      <c r="N120" s="74"/>
      <c r="O120" s="74"/>
      <c r="R120" s="165"/>
      <c r="S120" s="4"/>
      <c r="T120" s="4"/>
      <c r="U120" s="4"/>
      <c r="V120" s="4"/>
      <c r="W120" s="4"/>
      <c r="X120" s="4"/>
    </row>
    <row r="121" spans="1:24" customFormat="1">
      <c r="A121" s="178"/>
      <c r="B121" s="31"/>
      <c r="C121" s="74"/>
      <c r="D121" s="74"/>
      <c r="E121" s="74"/>
      <c r="F121" s="33"/>
      <c r="G121" s="33"/>
      <c r="H121" s="33"/>
      <c r="I121" s="33"/>
      <c r="J121" s="33"/>
      <c r="K121" s="33"/>
      <c r="L121" s="33"/>
      <c r="M121" s="74"/>
      <c r="N121" s="74"/>
      <c r="O121" s="74"/>
      <c r="R121" s="165"/>
      <c r="S121" s="4"/>
      <c r="T121" s="4"/>
      <c r="U121" s="4"/>
      <c r="V121" s="4"/>
      <c r="W121" s="4"/>
      <c r="X121" s="4"/>
    </row>
    <row r="122" spans="1:24" customFormat="1">
      <c r="A122" s="178"/>
      <c r="B122" s="31"/>
      <c r="C122" s="74"/>
      <c r="D122" s="74"/>
      <c r="E122" s="74"/>
      <c r="F122" s="33"/>
      <c r="G122" s="33"/>
      <c r="H122" s="33"/>
      <c r="I122" s="33"/>
      <c r="J122" s="33"/>
      <c r="K122" s="33"/>
      <c r="L122" s="33"/>
      <c r="M122" s="74"/>
      <c r="N122" s="74"/>
      <c r="O122" s="74"/>
      <c r="R122" s="165"/>
      <c r="S122" s="4"/>
      <c r="T122" s="4"/>
      <c r="U122" s="4"/>
      <c r="V122" s="4"/>
      <c r="W122" s="4"/>
      <c r="X122" s="4"/>
    </row>
    <row r="123" spans="1:24" customFormat="1">
      <c r="A123" s="178"/>
      <c r="B123" s="31"/>
      <c r="C123" s="74"/>
      <c r="D123" s="74"/>
      <c r="E123" s="74"/>
      <c r="F123" s="33"/>
      <c r="G123" s="33"/>
      <c r="H123" s="33"/>
      <c r="I123" s="33"/>
      <c r="J123" s="33"/>
      <c r="K123" s="33"/>
      <c r="L123" s="33"/>
      <c r="M123" s="74"/>
      <c r="N123" s="74"/>
      <c r="O123" s="74"/>
      <c r="R123" s="165"/>
      <c r="S123" s="4"/>
      <c r="T123" s="4"/>
      <c r="U123" s="4"/>
      <c r="V123" s="4"/>
      <c r="W123" s="4"/>
      <c r="X123" s="4"/>
    </row>
    <row r="124" spans="1:24" customFormat="1">
      <c r="A124" s="178"/>
      <c r="B124" s="31"/>
      <c r="C124" s="74"/>
      <c r="D124" s="74"/>
      <c r="E124" s="74"/>
      <c r="F124" s="33"/>
      <c r="G124" s="33"/>
      <c r="H124" s="33"/>
      <c r="I124" s="33"/>
      <c r="J124" s="33"/>
      <c r="K124" s="33"/>
      <c r="L124" s="33"/>
      <c r="M124" s="74"/>
      <c r="N124" s="74"/>
      <c r="O124" s="74"/>
      <c r="R124" s="165"/>
      <c r="S124" s="4"/>
      <c r="T124" s="4"/>
      <c r="U124" s="4"/>
      <c r="V124" s="4"/>
      <c r="W124" s="4"/>
      <c r="X124" s="4"/>
    </row>
    <row r="125" spans="1:24" customFormat="1">
      <c r="A125" s="178"/>
      <c r="B125" s="31"/>
      <c r="C125" s="74"/>
      <c r="D125" s="74"/>
      <c r="E125" s="74"/>
      <c r="F125" s="33"/>
      <c r="G125" s="33"/>
      <c r="H125" s="33"/>
      <c r="I125" s="33"/>
      <c r="J125" s="33"/>
      <c r="K125" s="33"/>
      <c r="L125" s="33"/>
      <c r="M125" s="74"/>
      <c r="N125" s="74"/>
      <c r="O125" s="74"/>
      <c r="R125" s="165"/>
      <c r="S125" s="4"/>
      <c r="T125" s="4"/>
      <c r="U125" s="4"/>
      <c r="V125" s="4"/>
      <c r="W125" s="4"/>
      <c r="X125" s="4"/>
    </row>
    <row r="126" spans="1:24" customFormat="1">
      <c r="A126" s="178"/>
      <c r="B126" s="31"/>
      <c r="C126" s="74"/>
      <c r="D126" s="74"/>
      <c r="E126" s="74"/>
      <c r="F126" s="33"/>
      <c r="G126" s="33"/>
      <c r="H126" s="33"/>
      <c r="I126" s="33"/>
      <c r="J126" s="33"/>
      <c r="K126" s="33"/>
      <c r="L126" s="33"/>
      <c r="M126" s="74"/>
      <c r="N126" s="74"/>
      <c r="O126" s="74"/>
      <c r="R126" s="165"/>
      <c r="S126" s="4"/>
      <c r="T126" s="4"/>
      <c r="U126" s="4"/>
      <c r="V126" s="4"/>
      <c r="W126" s="4"/>
      <c r="X126" s="4"/>
    </row>
    <row r="127" spans="1:24" customFormat="1">
      <c r="A127" s="178"/>
      <c r="B127" s="31"/>
      <c r="C127" s="74"/>
      <c r="D127" s="74"/>
      <c r="E127" s="74"/>
      <c r="F127" s="33"/>
      <c r="G127" s="33"/>
      <c r="H127" s="33"/>
      <c r="I127" s="33"/>
      <c r="J127" s="33"/>
      <c r="K127" s="33"/>
      <c r="L127" s="33"/>
      <c r="M127" s="74"/>
      <c r="N127" s="74"/>
      <c r="O127" s="74"/>
      <c r="R127" s="165"/>
      <c r="S127" s="4"/>
      <c r="T127" s="4"/>
      <c r="U127" s="4"/>
      <c r="V127" s="4"/>
      <c r="W127" s="4"/>
      <c r="X127" s="4"/>
    </row>
    <row r="128" spans="1:24" customFormat="1">
      <c r="A128" s="178"/>
      <c r="B128" s="31"/>
      <c r="C128" s="74"/>
      <c r="D128" s="74"/>
      <c r="E128" s="74"/>
      <c r="F128" s="33"/>
      <c r="G128" s="33"/>
      <c r="H128" s="33"/>
      <c r="I128" s="33"/>
      <c r="J128" s="33"/>
      <c r="K128" s="33"/>
      <c r="L128" s="33"/>
      <c r="M128" s="74"/>
      <c r="N128" s="74"/>
      <c r="O128" s="74"/>
      <c r="R128" s="165"/>
      <c r="S128" s="4"/>
      <c r="T128" s="4"/>
      <c r="U128" s="4"/>
      <c r="V128" s="4"/>
      <c r="W128" s="4"/>
      <c r="X128" s="4"/>
    </row>
    <row r="129" spans="1:24" customFormat="1">
      <c r="A129" s="178"/>
      <c r="B129" s="31"/>
      <c r="C129" s="74"/>
      <c r="D129" s="74"/>
      <c r="E129" s="74"/>
      <c r="F129" s="33"/>
      <c r="G129" s="33"/>
      <c r="H129" s="33"/>
      <c r="I129" s="33"/>
      <c r="J129" s="33"/>
      <c r="K129" s="33"/>
      <c r="L129" s="33"/>
      <c r="M129" s="74"/>
      <c r="N129" s="74"/>
      <c r="O129" s="74"/>
      <c r="R129" s="165"/>
      <c r="S129" s="4"/>
      <c r="T129" s="4"/>
      <c r="U129" s="4"/>
      <c r="V129" s="4"/>
      <c r="W129" s="4"/>
      <c r="X129" s="4"/>
    </row>
    <row r="130" spans="1:24" customFormat="1">
      <c r="A130" s="178"/>
      <c r="B130" s="31"/>
      <c r="C130" s="74"/>
      <c r="D130" s="74"/>
      <c r="E130" s="74"/>
      <c r="F130" s="33"/>
      <c r="G130" s="33"/>
      <c r="H130" s="33"/>
      <c r="I130" s="33"/>
      <c r="J130" s="33"/>
      <c r="K130" s="33"/>
      <c r="L130" s="33"/>
      <c r="M130" s="74"/>
      <c r="N130" s="74"/>
      <c r="O130" s="74"/>
      <c r="R130" s="165"/>
      <c r="S130" s="4"/>
      <c r="T130" s="4"/>
      <c r="U130" s="4"/>
      <c r="V130" s="4"/>
      <c r="W130" s="4"/>
      <c r="X130" s="4"/>
    </row>
    <row r="131" spans="1:24" customFormat="1">
      <c r="A131" s="178"/>
      <c r="B131" s="31"/>
      <c r="C131" s="74"/>
      <c r="D131" s="74"/>
      <c r="E131" s="74"/>
      <c r="F131" s="33"/>
      <c r="G131" s="33"/>
      <c r="H131" s="33"/>
      <c r="I131" s="33"/>
      <c r="J131" s="33"/>
      <c r="K131" s="33"/>
      <c r="L131" s="33"/>
      <c r="M131" s="74"/>
      <c r="N131" s="74"/>
      <c r="O131" s="74"/>
      <c r="R131" s="165"/>
      <c r="S131" s="4"/>
      <c r="T131" s="4"/>
      <c r="U131" s="4"/>
      <c r="V131" s="4"/>
      <c r="W131" s="4"/>
      <c r="X131" s="4"/>
    </row>
    <row r="132" spans="1:24" customFormat="1">
      <c r="A132" s="178"/>
      <c r="B132" s="31"/>
      <c r="C132" s="74"/>
      <c r="D132" s="74"/>
      <c r="E132" s="74"/>
      <c r="F132" s="33"/>
      <c r="G132" s="33"/>
      <c r="H132" s="33"/>
      <c r="I132" s="33"/>
      <c r="J132" s="33"/>
      <c r="K132" s="33"/>
      <c r="L132" s="33"/>
      <c r="M132" s="74"/>
      <c r="N132" s="74"/>
      <c r="O132" s="74"/>
      <c r="R132" s="165"/>
      <c r="S132" s="4"/>
      <c r="T132" s="4"/>
      <c r="U132" s="4"/>
      <c r="V132" s="4"/>
      <c r="W132" s="4"/>
      <c r="X132" s="4"/>
    </row>
    <row r="133" spans="1:24" customFormat="1">
      <c r="A133" s="178"/>
      <c r="B133" s="31"/>
      <c r="C133" s="74"/>
      <c r="D133" s="74"/>
      <c r="E133" s="74"/>
      <c r="F133" s="33"/>
      <c r="G133" s="33"/>
      <c r="H133" s="33"/>
      <c r="I133" s="33"/>
      <c r="J133" s="33"/>
      <c r="K133" s="33"/>
      <c r="L133" s="33"/>
      <c r="M133" s="74"/>
      <c r="N133" s="74"/>
      <c r="O133" s="74"/>
      <c r="R133" s="165"/>
      <c r="S133" s="4"/>
      <c r="T133" s="4"/>
      <c r="U133" s="4"/>
      <c r="V133" s="4"/>
      <c r="W133" s="4"/>
      <c r="X133" s="4"/>
    </row>
    <row r="134" spans="1:24" customFormat="1">
      <c r="A134" s="178"/>
      <c r="B134" s="31"/>
      <c r="C134" s="74"/>
      <c r="D134" s="74"/>
      <c r="E134" s="74"/>
      <c r="F134" s="33"/>
      <c r="G134" s="33"/>
      <c r="H134" s="33"/>
      <c r="I134" s="33"/>
      <c r="J134" s="33"/>
      <c r="K134" s="33"/>
      <c r="L134" s="33"/>
      <c r="M134" s="74"/>
      <c r="N134" s="74"/>
      <c r="O134" s="74"/>
      <c r="R134" s="165"/>
      <c r="S134" s="4"/>
      <c r="T134" s="4"/>
      <c r="U134" s="4"/>
      <c r="V134" s="4"/>
      <c r="W134" s="4"/>
      <c r="X134" s="4"/>
    </row>
    <row r="135" spans="1:24" customFormat="1">
      <c r="A135" s="178"/>
      <c r="B135" s="31"/>
      <c r="C135" s="74"/>
      <c r="D135" s="74"/>
      <c r="E135" s="74"/>
      <c r="F135" s="33"/>
      <c r="G135" s="33"/>
      <c r="H135" s="33"/>
      <c r="I135" s="33"/>
      <c r="J135" s="33"/>
      <c r="K135" s="33"/>
      <c r="L135" s="33"/>
      <c r="M135" s="74"/>
      <c r="N135" s="74"/>
      <c r="O135" s="74"/>
      <c r="R135" s="165"/>
      <c r="S135" s="4"/>
      <c r="T135" s="4"/>
      <c r="U135" s="4"/>
      <c r="V135" s="4"/>
      <c r="W135" s="4"/>
      <c r="X135" s="4"/>
    </row>
    <row r="136" spans="1:24" customFormat="1">
      <c r="A136" s="178"/>
      <c r="B136" s="31"/>
      <c r="C136" s="74"/>
      <c r="D136" s="74"/>
      <c r="E136" s="74"/>
      <c r="F136" s="33"/>
      <c r="G136" s="33"/>
      <c r="H136" s="33"/>
      <c r="I136" s="33"/>
      <c r="J136" s="33"/>
      <c r="K136" s="33"/>
      <c r="L136" s="33"/>
      <c r="M136" s="74"/>
      <c r="N136" s="74"/>
      <c r="O136" s="74"/>
      <c r="R136" s="165"/>
      <c r="S136" s="4"/>
      <c r="T136" s="4"/>
      <c r="U136" s="4"/>
      <c r="V136" s="4"/>
      <c r="W136" s="4"/>
      <c r="X136" s="4"/>
    </row>
    <row r="137" spans="1:24" customFormat="1">
      <c r="A137" s="178"/>
      <c r="B137" s="31"/>
      <c r="C137" s="74"/>
      <c r="D137" s="74"/>
      <c r="E137" s="74"/>
      <c r="F137" s="33"/>
      <c r="G137" s="33"/>
      <c r="H137" s="33"/>
      <c r="I137" s="33"/>
      <c r="J137" s="33"/>
      <c r="K137" s="33"/>
      <c r="L137" s="33"/>
      <c r="M137" s="74"/>
      <c r="N137" s="74"/>
      <c r="O137" s="74"/>
      <c r="R137" s="165"/>
      <c r="S137" s="4"/>
      <c r="T137" s="4"/>
      <c r="U137" s="4"/>
      <c r="V137" s="4"/>
      <c r="W137" s="4"/>
      <c r="X137" s="4"/>
    </row>
    <row r="138" spans="1:24" customFormat="1">
      <c r="A138" s="178"/>
      <c r="B138" s="31"/>
      <c r="C138" s="74"/>
      <c r="D138" s="74"/>
      <c r="E138" s="74"/>
      <c r="F138" s="33"/>
      <c r="G138" s="33"/>
      <c r="H138" s="33"/>
      <c r="I138" s="33"/>
      <c r="J138" s="33"/>
      <c r="K138" s="33"/>
      <c r="L138" s="33"/>
      <c r="M138" s="74"/>
      <c r="N138" s="74"/>
      <c r="O138" s="74"/>
      <c r="R138" s="165"/>
      <c r="S138" s="4"/>
      <c r="T138" s="4"/>
      <c r="U138" s="4"/>
      <c r="V138" s="4"/>
      <c r="W138" s="4"/>
      <c r="X138" s="4"/>
    </row>
    <row r="139" spans="1:24" customFormat="1">
      <c r="A139" s="178"/>
      <c r="B139" s="31"/>
      <c r="C139" s="74"/>
      <c r="D139" s="74"/>
      <c r="E139" s="74"/>
      <c r="F139" s="33"/>
      <c r="G139" s="33"/>
      <c r="H139" s="33"/>
      <c r="I139" s="33"/>
      <c r="J139" s="33"/>
      <c r="K139" s="33"/>
      <c r="L139" s="33"/>
      <c r="M139" s="74"/>
      <c r="N139" s="74"/>
      <c r="O139" s="74"/>
      <c r="R139" s="165"/>
      <c r="S139" s="4"/>
      <c r="T139" s="4"/>
      <c r="U139" s="4"/>
      <c r="V139" s="4"/>
      <c r="W139" s="4"/>
      <c r="X139" s="4"/>
    </row>
    <row r="140" spans="1:24" customFormat="1">
      <c r="A140" s="178"/>
      <c r="B140" s="31"/>
      <c r="C140" s="74"/>
      <c r="D140" s="74"/>
      <c r="E140" s="74"/>
      <c r="F140" s="33"/>
      <c r="G140" s="33"/>
      <c r="H140" s="33"/>
      <c r="I140" s="33"/>
      <c r="J140" s="33"/>
      <c r="K140" s="33"/>
      <c r="L140" s="33"/>
      <c r="M140" s="74"/>
      <c r="N140" s="74"/>
      <c r="O140" s="74"/>
      <c r="R140" s="165"/>
      <c r="S140" s="4"/>
      <c r="T140" s="4"/>
      <c r="U140" s="4"/>
      <c r="V140" s="4"/>
      <c r="W140" s="4"/>
      <c r="X140" s="4"/>
    </row>
    <row r="141" spans="1:24" customFormat="1">
      <c r="A141" s="178"/>
      <c r="B141" s="31"/>
      <c r="C141" s="74"/>
      <c r="D141" s="74"/>
      <c r="E141" s="74"/>
      <c r="F141" s="33"/>
      <c r="G141" s="33"/>
      <c r="H141" s="33"/>
      <c r="I141" s="33"/>
      <c r="J141" s="33"/>
      <c r="K141" s="33"/>
      <c r="L141" s="33"/>
      <c r="M141" s="74"/>
      <c r="N141" s="74"/>
      <c r="O141" s="74"/>
      <c r="R141" s="165"/>
      <c r="S141" s="4"/>
      <c r="T141" s="4"/>
      <c r="U141" s="4"/>
      <c r="V141" s="4"/>
      <c r="W141" s="4"/>
      <c r="X141" s="4"/>
    </row>
    <row r="142" spans="1:24" customFormat="1">
      <c r="A142" s="178"/>
      <c r="B142" s="31"/>
      <c r="C142" s="74"/>
      <c r="D142" s="74"/>
      <c r="E142" s="74"/>
      <c r="F142" s="33"/>
      <c r="G142" s="33"/>
      <c r="H142" s="33"/>
      <c r="I142" s="33"/>
      <c r="J142" s="33"/>
      <c r="K142" s="33"/>
      <c r="L142" s="33"/>
      <c r="M142" s="74"/>
      <c r="N142" s="74"/>
      <c r="O142" s="74"/>
      <c r="R142" s="165"/>
      <c r="S142" s="4"/>
      <c r="T142" s="4"/>
      <c r="U142" s="4"/>
      <c r="V142" s="4"/>
      <c r="W142" s="4"/>
      <c r="X142" s="4"/>
    </row>
    <row r="143" spans="1:24" customFormat="1">
      <c r="A143" s="178"/>
      <c r="B143" s="31"/>
      <c r="C143" s="74"/>
      <c r="D143" s="74"/>
      <c r="E143" s="74"/>
      <c r="F143" s="33"/>
      <c r="G143" s="33"/>
      <c r="H143" s="33"/>
      <c r="I143" s="33"/>
      <c r="J143" s="33"/>
      <c r="K143" s="33"/>
      <c r="L143" s="33"/>
      <c r="M143" s="74"/>
      <c r="N143" s="74"/>
      <c r="O143" s="74"/>
      <c r="R143" s="165"/>
      <c r="S143" s="4"/>
      <c r="T143" s="4"/>
      <c r="U143" s="4"/>
      <c r="V143" s="4"/>
      <c r="W143" s="4"/>
      <c r="X143" s="4"/>
    </row>
    <row r="144" spans="1:24" customFormat="1">
      <c r="A144" s="178"/>
      <c r="B144" s="31"/>
      <c r="C144" s="74"/>
      <c r="D144" s="74"/>
      <c r="E144" s="74"/>
      <c r="F144" s="33"/>
      <c r="G144" s="33"/>
      <c r="H144" s="33"/>
      <c r="I144" s="33"/>
      <c r="J144" s="33"/>
      <c r="K144" s="33"/>
      <c r="L144" s="33"/>
      <c r="M144" s="74"/>
      <c r="N144" s="74"/>
      <c r="O144" s="74"/>
      <c r="R144" s="165"/>
      <c r="S144" s="4"/>
      <c r="T144" s="4"/>
      <c r="U144" s="4"/>
      <c r="V144" s="4"/>
      <c r="W144" s="4"/>
      <c r="X144" s="4"/>
    </row>
    <row r="145" spans="1:24" customFormat="1">
      <c r="A145" s="178"/>
      <c r="B145" s="31"/>
      <c r="C145" s="74"/>
      <c r="D145" s="74"/>
      <c r="E145" s="74"/>
      <c r="F145" s="33"/>
      <c r="G145" s="33"/>
      <c r="H145" s="33"/>
      <c r="I145" s="33"/>
      <c r="J145" s="33"/>
      <c r="K145" s="33"/>
      <c r="L145" s="33"/>
      <c r="M145" s="74"/>
      <c r="N145" s="74"/>
      <c r="O145" s="74"/>
      <c r="R145" s="165"/>
      <c r="S145" s="4"/>
      <c r="T145" s="4"/>
      <c r="U145" s="4"/>
      <c r="V145" s="4"/>
      <c r="W145" s="4"/>
      <c r="X145" s="4"/>
    </row>
    <row r="146" spans="1:24" customFormat="1">
      <c r="A146" s="178"/>
      <c r="B146" s="31"/>
      <c r="C146" s="74"/>
      <c r="D146" s="74"/>
      <c r="E146" s="74"/>
      <c r="F146" s="33"/>
      <c r="G146" s="33"/>
      <c r="H146" s="33"/>
      <c r="I146" s="33"/>
      <c r="J146" s="33"/>
      <c r="K146" s="33"/>
      <c r="L146" s="33"/>
      <c r="M146" s="74"/>
      <c r="N146" s="74"/>
      <c r="O146" s="74"/>
      <c r="R146" s="165"/>
      <c r="S146" s="4"/>
      <c r="T146" s="4"/>
      <c r="U146" s="4"/>
      <c r="V146" s="4"/>
      <c r="W146" s="4"/>
      <c r="X146" s="4"/>
    </row>
    <row r="147" spans="1:24" customFormat="1">
      <c r="A147" s="178"/>
      <c r="B147" s="31"/>
      <c r="C147" s="74"/>
      <c r="D147" s="74"/>
      <c r="E147" s="74"/>
      <c r="F147" s="33"/>
      <c r="G147" s="33"/>
      <c r="H147" s="33"/>
      <c r="I147" s="33"/>
      <c r="J147" s="33"/>
      <c r="K147" s="33"/>
      <c r="L147" s="33"/>
      <c r="M147" s="74"/>
      <c r="N147" s="74"/>
      <c r="O147" s="74"/>
      <c r="R147" s="165"/>
      <c r="S147" s="4"/>
      <c r="T147" s="4"/>
      <c r="U147" s="4"/>
      <c r="V147" s="4"/>
      <c r="W147" s="4"/>
      <c r="X147" s="4"/>
    </row>
    <row r="148" spans="1:24" customFormat="1">
      <c r="A148" s="178"/>
      <c r="B148" s="31"/>
      <c r="C148" s="74"/>
      <c r="D148" s="74"/>
      <c r="E148" s="74"/>
      <c r="F148" s="33"/>
      <c r="G148" s="33"/>
      <c r="H148" s="33"/>
      <c r="I148" s="33"/>
      <c r="J148" s="33"/>
      <c r="K148" s="33"/>
      <c r="L148" s="33"/>
      <c r="M148" s="74"/>
      <c r="N148" s="74"/>
      <c r="O148" s="74"/>
      <c r="R148" s="165"/>
      <c r="S148" s="4"/>
      <c r="T148" s="4"/>
      <c r="U148" s="4"/>
      <c r="V148" s="4"/>
      <c r="W148" s="4"/>
      <c r="X148" s="4"/>
    </row>
    <row r="149" spans="1:24" customFormat="1">
      <c r="A149" s="178"/>
      <c r="B149" s="31"/>
      <c r="C149" s="74"/>
      <c r="D149" s="74"/>
      <c r="E149" s="74"/>
      <c r="F149" s="33"/>
      <c r="G149" s="33"/>
      <c r="H149" s="33"/>
      <c r="I149" s="33"/>
      <c r="J149" s="33"/>
      <c r="K149" s="33"/>
      <c r="L149" s="33"/>
      <c r="M149" s="74"/>
      <c r="N149" s="74"/>
      <c r="O149" s="74"/>
      <c r="R149" s="165"/>
      <c r="S149" s="4"/>
      <c r="T149" s="4"/>
      <c r="U149" s="4"/>
      <c r="V149" s="4"/>
      <c r="W149" s="4"/>
      <c r="X149" s="4"/>
    </row>
    <row r="150" spans="1:24" customFormat="1">
      <c r="A150" s="178"/>
      <c r="B150" s="31"/>
      <c r="C150" s="74"/>
      <c r="D150" s="74"/>
      <c r="E150" s="74"/>
      <c r="F150" s="33"/>
      <c r="G150" s="33"/>
      <c r="H150" s="33"/>
      <c r="I150" s="33"/>
      <c r="J150" s="33"/>
      <c r="K150" s="33"/>
      <c r="L150" s="33"/>
      <c r="M150" s="74"/>
      <c r="N150" s="74"/>
      <c r="O150" s="74"/>
      <c r="R150" s="165"/>
      <c r="S150" s="4"/>
      <c r="T150" s="4"/>
      <c r="U150" s="4"/>
      <c r="V150" s="4"/>
      <c r="W150" s="4"/>
      <c r="X150" s="4"/>
    </row>
    <row r="151" spans="1:24" customFormat="1">
      <c r="A151" s="178"/>
      <c r="B151" s="31"/>
      <c r="C151" s="74"/>
      <c r="D151" s="74"/>
      <c r="E151" s="74"/>
      <c r="F151" s="33"/>
      <c r="G151" s="33"/>
      <c r="H151" s="33"/>
      <c r="I151" s="33"/>
      <c r="J151" s="33"/>
      <c r="K151" s="33"/>
      <c r="L151" s="33"/>
      <c r="M151" s="74"/>
      <c r="N151" s="74"/>
      <c r="O151" s="74"/>
      <c r="R151" s="165"/>
      <c r="S151" s="4"/>
      <c r="T151" s="4"/>
      <c r="U151" s="4"/>
      <c r="V151" s="4"/>
      <c r="W151" s="4"/>
      <c r="X151" s="4"/>
    </row>
    <row r="152" spans="1:24" customFormat="1">
      <c r="A152" s="178"/>
      <c r="B152" s="31"/>
      <c r="C152" s="74"/>
      <c r="D152" s="74"/>
      <c r="E152" s="74"/>
      <c r="F152" s="33"/>
      <c r="G152" s="33"/>
      <c r="H152" s="33"/>
      <c r="I152" s="33"/>
      <c r="J152" s="33"/>
      <c r="K152" s="33"/>
      <c r="L152" s="33"/>
      <c r="M152" s="74"/>
      <c r="N152" s="74"/>
      <c r="O152" s="74"/>
      <c r="R152" s="165"/>
      <c r="S152" s="4"/>
      <c r="T152" s="4"/>
      <c r="U152" s="4"/>
      <c r="V152" s="4"/>
      <c r="W152" s="4"/>
      <c r="X152" s="4"/>
    </row>
    <row r="153" spans="1:24" customFormat="1">
      <c r="A153" s="178"/>
      <c r="B153" s="31"/>
      <c r="C153" s="74"/>
      <c r="D153" s="74"/>
      <c r="E153" s="74"/>
      <c r="F153" s="33"/>
      <c r="G153" s="33"/>
      <c r="H153" s="33"/>
      <c r="I153" s="33"/>
      <c r="J153" s="33"/>
      <c r="K153" s="33"/>
      <c r="L153" s="33"/>
      <c r="M153" s="74"/>
      <c r="N153" s="74"/>
      <c r="O153" s="74"/>
      <c r="R153" s="165"/>
      <c r="S153" s="4"/>
      <c r="T153" s="4"/>
      <c r="U153" s="4"/>
      <c r="V153" s="4"/>
      <c r="W153" s="4"/>
      <c r="X153" s="4"/>
    </row>
    <row r="154" spans="1:24" customFormat="1">
      <c r="A154" s="178"/>
      <c r="B154" s="31"/>
      <c r="C154" s="74"/>
      <c r="D154" s="74"/>
      <c r="E154" s="74"/>
      <c r="F154" s="33"/>
      <c r="G154" s="33"/>
      <c r="H154" s="33"/>
      <c r="I154" s="33"/>
      <c r="J154" s="33"/>
      <c r="K154" s="33"/>
      <c r="L154" s="33"/>
      <c r="M154" s="74"/>
      <c r="N154" s="74"/>
      <c r="O154" s="74"/>
      <c r="R154" s="165"/>
      <c r="S154" s="4"/>
      <c r="T154" s="4"/>
      <c r="U154" s="4"/>
      <c r="V154" s="4"/>
      <c r="W154" s="4"/>
      <c r="X154" s="4"/>
    </row>
    <row r="155" spans="1:24" customFormat="1">
      <c r="A155" s="178"/>
      <c r="B155" s="31"/>
      <c r="C155" s="74"/>
      <c r="D155" s="74"/>
      <c r="E155" s="74"/>
      <c r="F155" s="33"/>
      <c r="G155" s="33"/>
      <c r="H155" s="33"/>
      <c r="I155" s="33"/>
      <c r="J155" s="33"/>
      <c r="K155" s="33"/>
      <c r="L155" s="33"/>
      <c r="M155" s="74"/>
      <c r="N155" s="74"/>
      <c r="O155" s="74"/>
      <c r="R155" s="165"/>
      <c r="S155" s="4"/>
      <c r="T155" s="4"/>
      <c r="U155" s="4"/>
      <c r="V155" s="4"/>
      <c r="W155" s="4"/>
      <c r="X155" s="4"/>
    </row>
    <row r="156" spans="1:24" customFormat="1">
      <c r="A156" s="178"/>
      <c r="B156" s="31"/>
      <c r="C156" s="74"/>
      <c r="D156" s="74"/>
      <c r="E156" s="74"/>
      <c r="F156" s="33"/>
      <c r="G156" s="33"/>
      <c r="H156" s="33"/>
      <c r="I156" s="33"/>
      <c r="J156" s="33"/>
      <c r="K156" s="33"/>
      <c r="L156" s="33"/>
      <c r="M156" s="74"/>
      <c r="N156" s="74"/>
      <c r="O156" s="74"/>
      <c r="R156" s="165"/>
      <c r="S156" s="4"/>
      <c r="T156" s="4"/>
      <c r="U156" s="4"/>
      <c r="V156" s="4"/>
      <c r="W156" s="4"/>
      <c r="X156" s="4"/>
    </row>
    <row r="157" spans="1:24">
      <c r="P157" s="31"/>
      <c r="Q157" s="31"/>
      <c r="R157" s="165"/>
      <c r="S157" s="25"/>
      <c r="T157" s="25"/>
      <c r="U157" s="25"/>
      <c r="V157" s="25"/>
      <c r="W157" s="25"/>
      <c r="X157" s="25"/>
    </row>
    <row r="158" spans="1:24">
      <c r="P158" s="31"/>
      <c r="Q158" s="31"/>
      <c r="R158" s="165"/>
      <c r="S158" s="25"/>
      <c r="T158" s="25"/>
      <c r="U158" s="25"/>
      <c r="V158" s="25"/>
      <c r="W158" s="25"/>
      <c r="X158" s="25"/>
    </row>
    <row r="159" spans="1:24">
      <c r="P159" s="31"/>
      <c r="Q159" s="31"/>
      <c r="R159" s="165"/>
      <c r="S159" s="25"/>
      <c r="T159" s="25"/>
      <c r="U159" s="25"/>
      <c r="V159" s="25"/>
      <c r="W159" s="25"/>
      <c r="X159" s="25"/>
    </row>
    <row r="160" spans="1:24">
      <c r="P160" s="31"/>
      <c r="Q160" s="31"/>
      <c r="R160" s="165"/>
      <c r="S160" s="25"/>
      <c r="T160" s="25"/>
      <c r="U160" s="25"/>
      <c r="V160" s="25"/>
      <c r="W160" s="25"/>
      <c r="X160" s="25"/>
    </row>
    <row r="161" spans="1:245"/>
    <row r="162" spans="1:245" ht="16.5" customHeight="1">
      <c r="B162" s="118" t="s">
        <v>57</v>
      </c>
    </row>
    <row r="163" spans="1:245" ht="16.5" customHeight="1">
      <c r="B163" s="118" t="s">
        <v>58</v>
      </c>
    </row>
    <row r="164" spans="1:245"/>
    <row r="165" spans="1:245" ht="15">
      <c r="B165" s="70"/>
    </row>
    <row r="166" spans="1:245" s="16" customFormat="1">
      <c r="A166" s="125"/>
      <c r="B166" s="3"/>
      <c r="C166" s="3"/>
      <c r="D166" s="3"/>
      <c r="J166" s="3"/>
      <c r="K166" s="3"/>
      <c r="R166" s="125"/>
    </row>
    <row r="167" spans="1:245" s="16" customFormat="1" ht="14.25">
      <c r="A167" s="125"/>
      <c r="B167" s="305" t="s">
        <v>24</v>
      </c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M167" s="305"/>
      <c r="N167" s="305"/>
      <c r="O167" s="305"/>
      <c r="P167" s="305"/>
      <c r="Q167" s="305"/>
      <c r="R167" s="12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6" customFormat="1" ht="14.25">
      <c r="A168" s="125"/>
      <c r="B168" s="305" t="s">
        <v>22</v>
      </c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M168" s="305"/>
      <c r="N168" s="305"/>
      <c r="O168" s="305"/>
      <c r="P168" s="305"/>
      <c r="Q168" s="305"/>
      <c r="R168" s="12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6" customFormat="1" ht="15.75" customHeight="1">
      <c r="A169" s="125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12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179"/>
      <c r="B170" s="325" t="s">
        <v>8</v>
      </c>
      <c r="C170" s="325"/>
      <c r="D170" s="325"/>
      <c r="E170" s="325"/>
      <c r="F170" s="325"/>
      <c r="G170" s="325"/>
      <c r="H170" s="325"/>
      <c r="I170" s="325"/>
      <c r="J170" s="325"/>
      <c r="K170" s="325"/>
      <c r="L170" s="325"/>
      <c r="M170" s="325"/>
      <c r="N170" s="325"/>
      <c r="O170" s="325"/>
      <c r="P170" s="325"/>
      <c r="Q170" s="325"/>
      <c r="R170" s="179"/>
    </row>
    <row r="171" spans="1:245" s="16" customFormat="1">
      <c r="A171" s="192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79"/>
      <c r="M171" s="79"/>
      <c r="N171" s="79"/>
      <c r="O171" s="79"/>
      <c r="P171" s="79"/>
      <c r="Q171" s="79"/>
      <c r="R171" s="192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79"/>
      <c r="DR171" s="79"/>
      <c r="DS171" s="79"/>
      <c r="DT171" s="79"/>
      <c r="DU171" s="79"/>
      <c r="DV171" s="79"/>
      <c r="DW171" s="79"/>
      <c r="DX171" s="79"/>
      <c r="DY171" s="79"/>
      <c r="DZ171" s="79"/>
      <c r="EA171" s="79"/>
      <c r="EB171" s="79"/>
      <c r="EC171" s="79"/>
      <c r="ED171" s="79"/>
      <c r="EE171" s="79"/>
      <c r="EF171" s="79"/>
      <c r="EG171" s="79"/>
      <c r="EH171" s="79"/>
      <c r="EI171" s="79"/>
      <c r="EJ171" s="79"/>
      <c r="EK171" s="79"/>
      <c r="EL171" s="79"/>
      <c r="EM171" s="79"/>
      <c r="EN171" s="79"/>
      <c r="EO171" s="79"/>
      <c r="EP171" s="79"/>
      <c r="EQ171" s="79"/>
      <c r="ER171" s="79"/>
      <c r="ES171" s="79"/>
      <c r="ET171" s="79"/>
      <c r="EU171" s="79"/>
      <c r="EV171" s="79"/>
      <c r="EW171" s="79"/>
      <c r="EX171" s="79"/>
      <c r="EY171" s="79"/>
      <c r="EZ171" s="79"/>
      <c r="FA171" s="79"/>
      <c r="FB171" s="79"/>
      <c r="FC171" s="79"/>
      <c r="FD171" s="79"/>
      <c r="FE171" s="79"/>
      <c r="FF171" s="79"/>
      <c r="FG171" s="79"/>
      <c r="FH171" s="79"/>
      <c r="FI171" s="79"/>
      <c r="FJ171" s="79"/>
      <c r="FK171" s="79"/>
      <c r="FL171" s="79"/>
      <c r="FM171" s="79"/>
      <c r="FN171" s="79"/>
      <c r="FO171" s="79"/>
      <c r="FP171" s="79"/>
      <c r="FQ171" s="79"/>
      <c r="FR171" s="79"/>
      <c r="FS171" s="79"/>
      <c r="FT171" s="79"/>
      <c r="FU171" s="79"/>
      <c r="FV171" s="79"/>
      <c r="FW171" s="79"/>
      <c r="FX171" s="79"/>
      <c r="FY171" s="79"/>
      <c r="FZ171" s="79"/>
      <c r="GA171" s="79"/>
      <c r="GB171" s="79"/>
      <c r="GC171" s="79"/>
      <c r="GD171" s="79"/>
      <c r="GE171" s="79"/>
      <c r="GF171" s="79"/>
      <c r="GG171" s="79"/>
      <c r="GH171" s="79"/>
      <c r="GI171" s="79"/>
      <c r="GJ171" s="79"/>
      <c r="GK171" s="79"/>
      <c r="GL171" s="79"/>
      <c r="GM171" s="79"/>
      <c r="GN171" s="79"/>
      <c r="GO171" s="79"/>
      <c r="GP171" s="79"/>
      <c r="GQ171" s="79"/>
      <c r="GR171" s="79"/>
      <c r="GS171" s="79"/>
      <c r="GT171" s="79"/>
      <c r="GU171" s="79"/>
      <c r="GV171" s="79"/>
      <c r="GW171" s="79"/>
      <c r="GX171" s="79"/>
      <c r="GY171" s="79"/>
      <c r="GZ171" s="79"/>
      <c r="HA171" s="79"/>
      <c r="HB171" s="79"/>
      <c r="HC171" s="79"/>
      <c r="HD171" s="79"/>
      <c r="HE171" s="79"/>
      <c r="HF171" s="79"/>
      <c r="HG171" s="79"/>
      <c r="HH171" s="79"/>
      <c r="HI171" s="79"/>
      <c r="HJ171" s="79"/>
      <c r="HK171" s="79"/>
      <c r="HL171" s="79"/>
      <c r="HM171" s="79"/>
      <c r="HN171" s="79"/>
      <c r="HO171" s="79"/>
      <c r="HP171" s="79"/>
      <c r="HQ171" s="79"/>
      <c r="HR171" s="79"/>
      <c r="HS171" s="79"/>
      <c r="HT171" s="79"/>
      <c r="HU171" s="79"/>
      <c r="HV171" s="79"/>
      <c r="HW171" s="79"/>
      <c r="HX171" s="79"/>
      <c r="HY171" s="79"/>
      <c r="HZ171" s="79"/>
      <c r="IA171" s="79"/>
      <c r="IB171" s="79"/>
      <c r="IC171" s="79"/>
      <c r="ID171" s="79"/>
      <c r="IE171" s="79"/>
      <c r="IF171" s="79"/>
      <c r="IG171" s="79"/>
      <c r="IH171" s="79"/>
      <c r="II171" s="79"/>
      <c r="IJ171" s="79"/>
      <c r="IK171" s="79"/>
    </row>
    <row r="172" spans="1:245" s="16" customFormat="1" ht="16.5" customHeight="1">
      <c r="A172" s="125"/>
      <c r="B172" s="80" t="s">
        <v>25</v>
      </c>
      <c r="C172" s="3"/>
      <c r="D172" s="3"/>
      <c r="J172" s="3"/>
      <c r="K172" s="3"/>
      <c r="R172" s="125"/>
    </row>
    <row r="173" spans="1:245" s="16" customFormat="1" ht="16.5" customHeight="1">
      <c r="A173" s="125"/>
      <c r="B173" s="80" t="s">
        <v>26</v>
      </c>
      <c r="C173" s="3"/>
      <c r="D173" s="3"/>
      <c r="J173" s="3"/>
      <c r="K173" s="3"/>
      <c r="R173" s="125"/>
    </row>
    <row r="174" spans="1:245" s="16" customFormat="1" ht="16.5" customHeight="1">
      <c r="A174" s="125"/>
      <c r="B174" s="80" t="s">
        <v>80</v>
      </c>
      <c r="C174" s="3"/>
      <c r="D174" s="3"/>
      <c r="J174" s="3"/>
      <c r="K174" s="3"/>
      <c r="R174" s="125"/>
    </row>
    <row r="175" spans="1:245" s="16" customFormat="1" ht="16.5" customHeight="1">
      <c r="A175" s="125"/>
      <c r="B175" s="80" t="s">
        <v>81</v>
      </c>
      <c r="C175" s="3"/>
      <c r="D175" s="3"/>
      <c r="J175" s="3"/>
      <c r="K175" s="3"/>
      <c r="R175" s="125"/>
    </row>
    <row r="176" spans="1:245" s="16" customFormat="1" ht="16.5" customHeight="1">
      <c r="A176" s="125"/>
      <c r="B176" s="80" t="s">
        <v>82</v>
      </c>
      <c r="C176" s="3"/>
      <c r="D176" s="3"/>
      <c r="J176" s="3"/>
      <c r="K176" s="3"/>
      <c r="R176" s="125"/>
    </row>
    <row r="177" spans="1:245" s="16" customFormat="1" ht="16.5" customHeight="1">
      <c r="A177" s="125"/>
      <c r="B177" s="80" t="s">
        <v>83</v>
      </c>
      <c r="C177" s="3"/>
      <c r="D177" s="3"/>
      <c r="J177" s="3"/>
      <c r="K177" s="3"/>
      <c r="R177" s="125"/>
    </row>
    <row r="178" spans="1:245" s="16" customFormat="1" ht="16.5" customHeight="1">
      <c r="A178" s="125"/>
      <c r="B178" s="80" t="s">
        <v>84</v>
      </c>
      <c r="C178" s="3"/>
      <c r="D178" s="3"/>
      <c r="J178" s="3"/>
      <c r="K178" s="3"/>
      <c r="R178" s="125"/>
    </row>
    <row r="179" spans="1:245" s="16" customFormat="1" ht="16.5" customHeight="1">
      <c r="A179" s="125"/>
      <c r="B179" s="80" t="s">
        <v>85</v>
      </c>
      <c r="C179" s="3"/>
      <c r="D179" s="3"/>
      <c r="J179" s="3"/>
      <c r="K179" s="3"/>
      <c r="R179" s="125"/>
    </row>
    <row r="180" spans="1:245" s="16" customFormat="1" ht="24" customHeight="1">
      <c r="A180" s="125"/>
      <c r="B180" s="77" t="s">
        <v>11</v>
      </c>
      <c r="C180" s="3"/>
      <c r="D180" s="3"/>
      <c r="J180" s="3"/>
      <c r="K180" s="3"/>
      <c r="R180" s="125"/>
    </row>
    <row r="181" spans="1:245" s="16" customFormat="1" ht="16.5" customHeight="1">
      <c r="A181" s="192"/>
      <c r="B181" s="59" t="s">
        <v>27</v>
      </c>
      <c r="C181" s="31"/>
      <c r="D181" s="31"/>
      <c r="E181" s="79"/>
      <c r="F181" s="79"/>
      <c r="G181" s="79"/>
      <c r="H181" s="79"/>
      <c r="I181" s="79"/>
      <c r="J181" s="31"/>
      <c r="K181" s="31"/>
      <c r="L181" s="79"/>
      <c r="M181" s="79"/>
      <c r="N181" s="79"/>
      <c r="O181" s="79"/>
      <c r="P181" s="79"/>
      <c r="Q181" s="79"/>
      <c r="R181" s="192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F181" s="79"/>
      <c r="DG181" s="79"/>
      <c r="DH181" s="79"/>
      <c r="DI181" s="79"/>
      <c r="DJ181" s="79"/>
      <c r="DK181" s="79"/>
      <c r="DL181" s="79"/>
      <c r="DM181" s="79"/>
      <c r="DN181" s="79"/>
      <c r="DO181" s="79"/>
      <c r="DP181" s="79"/>
      <c r="DQ181" s="79"/>
      <c r="DR181" s="79"/>
      <c r="DS181" s="79"/>
      <c r="DT181" s="79"/>
      <c r="DU181" s="79"/>
      <c r="DV181" s="79"/>
      <c r="DW181" s="79"/>
      <c r="DX181" s="79"/>
      <c r="DY181" s="79"/>
      <c r="DZ181" s="79"/>
      <c r="EA181" s="79"/>
      <c r="EB181" s="79"/>
      <c r="EC181" s="79"/>
      <c r="ED181" s="79"/>
      <c r="EE181" s="79"/>
      <c r="EF181" s="79"/>
      <c r="EG181" s="79"/>
      <c r="EH181" s="79"/>
      <c r="EI181" s="79"/>
      <c r="EJ181" s="79"/>
      <c r="EK181" s="79"/>
      <c r="EL181" s="79"/>
      <c r="EM181" s="79"/>
      <c r="EN181" s="79"/>
      <c r="EO181" s="79"/>
      <c r="EP181" s="79"/>
      <c r="EQ181" s="79"/>
      <c r="ER181" s="79"/>
      <c r="ES181" s="79"/>
      <c r="ET181" s="79"/>
      <c r="EU181" s="79"/>
      <c r="EV181" s="79"/>
      <c r="EW181" s="79"/>
      <c r="EX181" s="79"/>
      <c r="EY181" s="79"/>
      <c r="EZ181" s="79"/>
      <c r="FA181" s="79"/>
      <c r="FB181" s="79"/>
      <c r="FC181" s="79"/>
      <c r="FD181" s="79"/>
      <c r="FE181" s="79"/>
      <c r="FF181" s="79"/>
      <c r="FG181" s="79"/>
      <c r="FH181" s="79"/>
      <c r="FI181" s="79"/>
      <c r="FJ181" s="79"/>
      <c r="FK181" s="79"/>
      <c r="FL181" s="79"/>
      <c r="FM181" s="79"/>
      <c r="FN181" s="79"/>
      <c r="FO181" s="79"/>
      <c r="FP181" s="79"/>
      <c r="FQ181" s="79"/>
      <c r="FR181" s="79"/>
      <c r="FS181" s="79"/>
      <c r="FT181" s="79"/>
      <c r="FU181" s="79"/>
      <c r="FV181" s="79"/>
      <c r="FW181" s="79"/>
      <c r="FX181" s="79"/>
      <c r="FY181" s="79"/>
      <c r="FZ181" s="79"/>
      <c r="GA181" s="79"/>
      <c r="GB181" s="79"/>
      <c r="GC181" s="79"/>
      <c r="GD181" s="79"/>
      <c r="GE181" s="79"/>
      <c r="GF181" s="79"/>
      <c r="GG181" s="79"/>
      <c r="GH181" s="79"/>
      <c r="GI181" s="79"/>
      <c r="GJ181" s="79"/>
      <c r="GK181" s="79"/>
      <c r="GL181" s="79"/>
      <c r="GM181" s="79"/>
      <c r="GN181" s="79"/>
      <c r="GO181" s="79"/>
      <c r="GP181" s="79"/>
      <c r="GQ181" s="79"/>
      <c r="GR181" s="79"/>
      <c r="GS181" s="79"/>
      <c r="GT181" s="79"/>
      <c r="GU181" s="79"/>
      <c r="GV181" s="79"/>
      <c r="GW181" s="79"/>
      <c r="GX181" s="79"/>
      <c r="GY181" s="79"/>
      <c r="GZ181" s="79"/>
      <c r="HA181" s="79"/>
      <c r="HB181" s="79"/>
      <c r="HC181" s="79"/>
      <c r="HD181" s="79"/>
      <c r="HE181" s="79"/>
      <c r="HF181" s="79"/>
      <c r="HG181" s="79"/>
      <c r="HH181" s="79"/>
      <c r="HI181" s="79"/>
      <c r="HJ181" s="79"/>
      <c r="HK181" s="79"/>
      <c r="HL181" s="79"/>
      <c r="HM181" s="79"/>
      <c r="HN181" s="79"/>
      <c r="HO181" s="79"/>
      <c r="HP181" s="79"/>
      <c r="HQ181" s="79"/>
      <c r="HR181" s="79"/>
      <c r="HS181" s="79"/>
      <c r="HT181" s="79"/>
      <c r="HU181" s="79"/>
      <c r="HV181" s="79"/>
      <c r="HW181" s="79"/>
      <c r="HX181" s="79"/>
      <c r="HY181" s="79"/>
      <c r="HZ181" s="79"/>
      <c r="IA181" s="79"/>
      <c r="IB181" s="79"/>
      <c r="IC181" s="79"/>
      <c r="ID181" s="79"/>
      <c r="IE181" s="79"/>
      <c r="IF181" s="79"/>
      <c r="IG181" s="79"/>
      <c r="IH181" s="79"/>
      <c r="II181" s="79"/>
      <c r="IJ181" s="79"/>
      <c r="IK181" s="79"/>
    </row>
    <row r="182" spans="1:245" s="16" customFormat="1" ht="16.5" customHeight="1">
      <c r="A182" s="192"/>
      <c r="B182" s="80" t="s">
        <v>28</v>
      </c>
      <c r="C182" s="31"/>
      <c r="D182" s="31"/>
      <c r="E182" s="79"/>
      <c r="F182" s="79"/>
      <c r="G182" s="79"/>
      <c r="H182" s="79"/>
      <c r="I182" s="79"/>
      <c r="J182" s="31"/>
      <c r="K182" s="31"/>
      <c r="L182" s="79"/>
      <c r="M182" s="79"/>
      <c r="N182" s="79"/>
      <c r="O182" s="79"/>
      <c r="P182" s="79"/>
      <c r="Q182" s="79"/>
      <c r="R182" s="192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F182" s="79"/>
      <c r="DG182" s="79"/>
      <c r="DH182" s="79"/>
      <c r="DI182" s="79"/>
      <c r="DJ182" s="79"/>
      <c r="DK182" s="79"/>
      <c r="DL182" s="79"/>
      <c r="DM182" s="79"/>
      <c r="DN182" s="79"/>
      <c r="DO182" s="79"/>
      <c r="DP182" s="79"/>
      <c r="DQ182" s="79"/>
      <c r="DR182" s="79"/>
      <c r="DS182" s="79"/>
      <c r="DT182" s="79"/>
      <c r="DU182" s="79"/>
      <c r="DV182" s="79"/>
      <c r="DW182" s="79"/>
      <c r="DX182" s="79"/>
      <c r="DY182" s="79"/>
      <c r="DZ182" s="79"/>
      <c r="EA182" s="79"/>
      <c r="EB182" s="79"/>
      <c r="EC182" s="79"/>
      <c r="ED182" s="79"/>
      <c r="EE182" s="79"/>
      <c r="EF182" s="79"/>
      <c r="EG182" s="79"/>
      <c r="EH182" s="79"/>
      <c r="EI182" s="79"/>
      <c r="EJ182" s="79"/>
      <c r="EK182" s="79"/>
      <c r="EL182" s="79"/>
      <c r="EM182" s="79"/>
      <c r="EN182" s="79"/>
      <c r="EO182" s="79"/>
      <c r="EP182" s="79"/>
      <c r="EQ182" s="79"/>
      <c r="ER182" s="79"/>
      <c r="ES182" s="79"/>
      <c r="ET182" s="79"/>
      <c r="EU182" s="79"/>
      <c r="EV182" s="79"/>
      <c r="EW182" s="79"/>
      <c r="EX182" s="79"/>
      <c r="EY182" s="79"/>
      <c r="EZ182" s="79"/>
      <c r="FA182" s="79"/>
      <c r="FB182" s="79"/>
      <c r="FC182" s="79"/>
      <c r="FD182" s="79"/>
      <c r="FE182" s="79"/>
      <c r="FF182" s="79"/>
      <c r="FG182" s="79"/>
      <c r="FH182" s="79"/>
      <c r="FI182" s="79"/>
      <c r="FJ182" s="79"/>
      <c r="FK182" s="79"/>
      <c r="FL182" s="79"/>
      <c r="FM182" s="79"/>
      <c r="FN182" s="79"/>
      <c r="FO182" s="79"/>
      <c r="FP182" s="79"/>
      <c r="FQ182" s="79"/>
      <c r="FR182" s="79"/>
      <c r="FS182" s="79"/>
      <c r="FT182" s="79"/>
      <c r="FU182" s="79"/>
      <c r="FV182" s="79"/>
      <c r="FW182" s="79"/>
      <c r="FX182" s="79"/>
      <c r="FY182" s="79"/>
      <c r="FZ182" s="79"/>
      <c r="GA182" s="79"/>
      <c r="GB182" s="79"/>
      <c r="GC182" s="79"/>
      <c r="GD182" s="79"/>
      <c r="GE182" s="79"/>
      <c r="GF182" s="79"/>
      <c r="GG182" s="79"/>
      <c r="GH182" s="79"/>
      <c r="GI182" s="79"/>
      <c r="GJ182" s="79"/>
      <c r="GK182" s="79"/>
      <c r="GL182" s="79"/>
      <c r="GM182" s="79"/>
      <c r="GN182" s="79"/>
      <c r="GO182" s="79"/>
      <c r="GP182" s="79"/>
      <c r="GQ182" s="79"/>
      <c r="GR182" s="79"/>
      <c r="GS182" s="79"/>
      <c r="GT182" s="79"/>
      <c r="GU182" s="79"/>
      <c r="GV182" s="79"/>
      <c r="GW182" s="79"/>
      <c r="GX182" s="79"/>
      <c r="GY182" s="79"/>
      <c r="GZ182" s="79"/>
      <c r="HA182" s="79"/>
      <c r="HB182" s="79"/>
      <c r="HC182" s="79"/>
      <c r="HD182" s="79"/>
      <c r="HE182" s="79"/>
      <c r="HF182" s="79"/>
      <c r="HG182" s="79"/>
      <c r="HH182" s="79"/>
      <c r="HI182" s="79"/>
      <c r="HJ182" s="79"/>
      <c r="HK182" s="79"/>
      <c r="HL182" s="79"/>
      <c r="HM182" s="79"/>
      <c r="HN182" s="79"/>
      <c r="HO182" s="79"/>
      <c r="HP182" s="79"/>
      <c r="HQ182" s="79"/>
      <c r="HR182" s="79"/>
      <c r="HS182" s="79"/>
      <c r="HT182" s="79"/>
      <c r="HU182" s="79"/>
      <c r="HV182" s="79"/>
      <c r="HW182" s="79"/>
      <c r="HX182" s="79"/>
      <c r="HY182" s="79"/>
      <c r="HZ182" s="79"/>
      <c r="IA182" s="79"/>
      <c r="IB182" s="79"/>
      <c r="IC182" s="79"/>
      <c r="ID182" s="79"/>
      <c r="IE182" s="79"/>
      <c r="IF182" s="79"/>
      <c r="IG182" s="79"/>
      <c r="IH182" s="79"/>
      <c r="II182" s="79"/>
      <c r="IJ182" s="79"/>
      <c r="IK182" s="79"/>
    </row>
    <row r="183" spans="1:245" s="16" customFormat="1" ht="16.5" customHeight="1">
      <c r="A183" s="192"/>
      <c r="B183" s="59" t="s">
        <v>29</v>
      </c>
      <c r="C183" s="31"/>
      <c r="D183" s="31"/>
      <c r="E183" s="79"/>
      <c r="F183" s="79"/>
      <c r="G183" s="79"/>
      <c r="H183" s="79"/>
      <c r="I183" s="79"/>
      <c r="J183" s="31"/>
      <c r="K183" s="31"/>
      <c r="L183" s="79"/>
      <c r="M183" s="79"/>
      <c r="N183" s="79"/>
      <c r="O183" s="79"/>
      <c r="P183" s="79"/>
      <c r="Q183" s="79"/>
      <c r="R183" s="192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79"/>
      <c r="EB183" s="79"/>
      <c r="EC183" s="79"/>
      <c r="ED183" s="79"/>
      <c r="EE183" s="79"/>
      <c r="EF183" s="79"/>
      <c r="EG183" s="79"/>
      <c r="EH183" s="79"/>
      <c r="EI183" s="79"/>
      <c r="EJ183" s="79"/>
      <c r="EK183" s="79"/>
      <c r="EL183" s="79"/>
      <c r="EM183" s="79"/>
      <c r="EN183" s="79"/>
      <c r="EO183" s="79"/>
      <c r="EP183" s="79"/>
      <c r="EQ183" s="79"/>
      <c r="ER183" s="79"/>
      <c r="ES183" s="79"/>
      <c r="ET183" s="79"/>
      <c r="EU183" s="79"/>
      <c r="EV183" s="79"/>
      <c r="EW183" s="79"/>
      <c r="EX183" s="79"/>
      <c r="EY183" s="79"/>
      <c r="EZ183" s="79"/>
      <c r="FA183" s="79"/>
      <c r="FB183" s="79"/>
      <c r="FC183" s="79"/>
      <c r="FD183" s="79"/>
      <c r="FE183" s="79"/>
      <c r="FF183" s="79"/>
      <c r="FG183" s="79"/>
      <c r="FH183" s="79"/>
      <c r="FI183" s="79"/>
      <c r="FJ183" s="79"/>
      <c r="FK183" s="79"/>
      <c r="FL183" s="79"/>
      <c r="FM183" s="79"/>
      <c r="FN183" s="79"/>
      <c r="FO183" s="79"/>
      <c r="FP183" s="79"/>
      <c r="FQ183" s="79"/>
      <c r="FR183" s="79"/>
      <c r="FS183" s="79"/>
      <c r="FT183" s="79"/>
      <c r="FU183" s="79"/>
      <c r="FV183" s="79"/>
      <c r="FW183" s="79"/>
      <c r="FX183" s="79"/>
      <c r="FY183" s="79"/>
      <c r="FZ183" s="79"/>
      <c r="GA183" s="79"/>
      <c r="GB183" s="79"/>
      <c r="GC183" s="79"/>
      <c r="GD183" s="79"/>
      <c r="GE183" s="79"/>
      <c r="GF183" s="79"/>
      <c r="GG183" s="79"/>
      <c r="GH183" s="79"/>
      <c r="GI183" s="79"/>
      <c r="GJ183" s="79"/>
      <c r="GK183" s="79"/>
      <c r="GL183" s="79"/>
      <c r="GM183" s="79"/>
      <c r="GN183" s="79"/>
      <c r="GO183" s="79"/>
      <c r="GP183" s="79"/>
      <c r="GQ183" s="79"/>
      <c r="GR183" s="79"/>
      <c r="GS183" s="79"/>
      <c r="GT183" s="79"/>
      <c r="GU183" s="79"/>
      <c r="GV183" s="79"/>
      <c r="GW183" s="79"/>
      <c r="GX183" s="79"/>
      <c r="GY183" s="79"/>
      <c r="GZ183" s="79"/>
      <c r="HA183" s="79"/>
      <c r="HB183" s="79"/>
      <c r="HC183" s="79"/>
      <c r="HD183" s="79"/>
      <c r="HE183" s="79"/>
      <c r="HF183" s="79"/>
      <c r="HG183" s="79"/>
      <c r="HH183" s="79"/>
      <c r="HI183" s="79"/>
      <c r="HJ183" s="79"/>
      <c r="HK183" s="79"/>
      <c r="HL183" s="79"/>
      <c r="HM183" s="79"/>
      <c r="HN183" s="79"/>
      <c r="HO183" s="79"/>
      <c r="HP183" s="79"/>
      <c r="HQ183" s="79"/>
      <c r="HR183" s="79"/>
      <c r="HS183" s="79"/>
      <c r="HT183" s="79"/>
      <c r="HU183" s="79"/>
      <c r="HV183" s="79"/>
      <c r="HW183" s="79"/>
      <c r="HX183" s="79"/>
      <c r="HY183" s="79"/>
      <c r="HZ183" s="79"/>
      <c r="IA183" s="79"/>
      <c r="IB183" s="79"/>
      <c r="IC183" s="79"/>
      <c r="ID183" s="79"/>
      <c r="IE183" s="79"/>
      <c r="IF183" s="79"/>
      <c r="IG183" s="79"/>
      <c r="IH183" s="79"/>
      <c r="II183" s="79"/>
      <c r="IJ183" s="79"/>
      <c r="IK183" s="79"/>
    </row>
    <row r="184" spans="1:245" s="16" customFormat="1" ht="16.5" customHeight="1">
      <c r="A184" s="192"/>
      <c r="B184" s="59" t="s">
        <v>30</v>
      </c>
      <c r="C184" s="31"/>
      <c r="D184" s="31"/>
      <c r="E184" s="79"/>
      <c r="F184" s="79"/>
      <c r="G184" s="79"/>
      <c r="H184" s="79"/>
      <c r="I184" s="79"/>
      <c r="J184" s="31"/>
      <c r="K184" s="31"/>
      <c r="L184" s="79"/>
      <c r="M184" s="79"/>
      <c r="N184" s="79"/>
      <c r="O184" s="79"/>
      <c r="P184" s="79"/>
      <c r="Q184" s="79"/>
      <c r="R184" s="192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79"/>
      <c r="EB184" s="79"/>
      <c r="EC184" s="79"/>
      <c r="ED184" s="79"/>
      <c r="EE184" s="79"/>
      <c r="EF184" s="79"/>
      <c r="EG184" s="79"/>
      <c r="EH184" s="79"/>
      <c r="EI184" s="79"/>
      <c r="EJ184" s="79"/>
      <c r="EK184" s="79"/>
      <c r="EL184" s="79"/>
      <c r="EM184" s="79"/>
      <c r="EN184" s="79"/>
      <c r="EO184" s="79"/>
      <c r="EP184" s="79"/>
      <c r="EQ184" s="79"/>
      <c r="ER184" s="79"/>
      <c r="ES184" s="79"/>
      <c r="ET184" s="79"/>
      <c r="EU184" s="79"/>
      <c r="EV184" s="79"/>
      <c r="EW184" s="79"/>
      <c r="EX184" s="79"/>
      <c r="EY184" s="79"/>
      <c r="EZ184" s="79"/>
      <c r="FA184" s="79"/>
      <c r="FB184" s="79"/>
      <c r="FC184" s="79"/>
      <c r="FD184" s="79"/>
      <c r="FE184" s="79"/>
      <c r="FF184" s="79"/>
      <c r="FG184" s="79"/>
      <c r="FH184" s="79"/>
      <c r="FI184" s="79"/>
      <c r="FJ184" s="79"/>
      <c r="FK184" s="79"/>
      <c r="FL184" s="79"/>
      <c r="FM184" s="79"/>
      <c r="FN184" s="79"/>
      <c r="FO184" s="79"/>
      <c r="FP184" s="79"/>
      <c r="FQ184" s="79"/>
      <c r="FR184" s="79"/>
      <c r="FS184" s="79"/>
      <c r="FT184" s="79"/>
      <c r="FU184" s="79"/>
      <c r="FV184" s="79"/>
      <c r="FW184" s="79"/>
      <c r="FX184" s="79"/>
      <c r="FY184" s="79"/>
      <c r="FZ184" s="79"/>
      <c r="GA184" s="79"/>
      <c r="GB184" s="79"/>
      <c r="GC184" s="79"/>
      <c r="GD184" s="79"/>
      <c r="GE184" s="79"/>
      <c r="GF184" s="79"/>
      <c r="GG184" s="79"/>
      <c r="GH184" s="79"/>
      <c r="GI184" s="79"/>
      <c r="GJ184" s="79"/>
      <c r="GK184" s="79"/>
      <c r="GL184" s="79"/>
      <c r="GM184" s="79"/>
      <c r="GN184" s="79"/>
      <c r="GO184" s="79"/>
      <c r="GP184" s="79"/>
      <c r="GQ184" s="79"/>
      <c r="GR184" s="79"/>
      <c r="GS184" s="79"/>
      <c r="GT184" s="79"/>
      <c r="GU184" s="79"/>
      <c r="GV184" s="79"/>
      <c r="GW184" s="79"/>
      <c r="GX184" s="79"/>
      <c r="GY184" s="79"/>
      <c r="GZ184" s="79"/>
      <c r="HA184" s="79"/>
      <c r="HB184" s="79"/>
      <c r="HC184" s="79"/>
      <c r="HD184" s="79"/>
      <c r="HE184" s="79"/>
      <c r="HF184" s="79"/>
      <c r="HG184" s="79"/>
      <c r="HH184" s="79"/>
      <c r="HI184" s="79"/>
      <c r="HJ184" s="79"/>
      <c r="HK184" s="79"/>
      <c r="HL184" s="79"/>
      <c r="HM184" s="79"/>
      <c r="HN184" s="79"/>
      <c r="HO184" s="79"/>
      <c r="HP184" s="79"/>
      <c r="HQ184" s="79"/>
      <c r="HR184" s="79"/>
      <c r="HS184" s="79"/>
      <c r="HT184" s="79"/>
      <c r="HU184" s="79"/>
      <c r="HV184" s="79"/>
      <c r="HW184" s="79"/>
      <c r="HX184" s="79"/>
      <c r="HY184" s="79"/>
      <c r="HZ184" s="79"/>
      <c r="IA184" s="79"/>
      <c r="IB184" s="79"/>
      <c r="IC184" s="79"/>
      <c r="ID184" s="79"/>
      <c r="IE184" s="79"/>
      <c r="IF184" s="79"/>
      <c r="IG184" s="79"/>
      <c r="IH184" s="79"/>
      <c r="II184" s="79"/>
      <c r="IJ184" s="79"/>
      <c r="IK184" s="79"/>
    </row>
    <row r="185" spans="1:245" s="16" customFormat="1" ht="24" customHeight="1">
      <c r="A185" s="192"/>
      <c r="B185" s="77" t="s">
        <v>31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  <c r="Q185" s="79"/>
      <c r="R185" s="192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79"/>
      <c r="EB185" s="79"/>
      <c r="EC185" s="79"/>
      <c r="ED185" s="79"/>
      <c r="EE185" s="79"/>
      <c r="EF185" s="79"/>
      <c r="EG185" s="79"/>
      <c r="EH185" s="79"/>
      <c r="EI185" s="79"/>
      <c r="EJ185" s="79"/>
      <c r="EK185" s="79"/>
      <c r="EL185" s="79"/>
      <c r="EM185" s="79"/>
      <c r="EN185" s="79"/>
      <c r="EO185" s="79"/>
      <c r="EP185" s="79"/>
      <c r="EQ185" s="79"/>
      <c r="ER185" s="79"/>
      <c r="ES185" s="79"/>
      <c r="ET185" s="79"/>
      <c r="EU185" s="79"/>
      <c r="EV185" s="79"/>
      <c r="EW185" s="79"/>
      <c r="EX185" s="79"/>
      <c r="EY185" s="79"/>
      <c r="EZ185" s="79"/>
      <c r="FA185" s="79"/>
      <c r="FB185" s="79"/>
      <c r="FC185" s="79"/>
      <c r="FD185" s="79"/>
      <c r="FE185" s="79"/>
      <c r="FF185" s="79"/>
      <c r="FG185" s="79"/>
      <c r="FH185" s="79"/>
      <c r="FI185" s="79"/>
      <c r="FJ185" s="79"/>
      <c r="FK185" s="79"/>
      <c r="FL185" s="79"/>
      <c r="FM185" s="79"/>
      <c r="FN185" s="79"/>
      <c r="FO185" s="79"/>
      <c r="FP185" s="79"/>
      <c r="FQ185" s="79"/>
      <c r="FR185" s="79"/>
      <c r="FS185" s="79"/>
      <c r="FT185" s="79"/>
      <c r="FU185" s="79"/>
      <c r="FV185" s="79"/>
      <c r="FW185" s="79"/>
      <c r="FX185" s="79"/>
      <c r="FY185" s="79"/>
      <c r="FZ185" s="79"/>
      <c r="GA185" s="79"/>
      <c r="GB185" s="79"/>
      <c r="GC185" s="79"/>
      <c r="GD185" s="79"/>
      <c r="GE185" s="79"/>
      <c r="GF185" s="79"/>
      <c r="GG185" s="79"/>
      <c r="GH185" s="79"/>
      <c r="GI185" s="79"/>
      <c r="GJ185" s="79"/>
      <c r="GK185" s="79"/>
      <c r="GL185" s="79"/>
      <c r="GM185" s="79"/>
      <c r="GN185" s="79"/>
      <c r="GO185" s="79"/>
      <c r="GP185" s="79"/>
      <c r="GQ185" s="79"/>
      <c r="GR185" s="79"/>
      <c r="GS185" s="79"/>
      <c r="GT185" s="79"/>
      <c r="GU185" s="79"/>
      <c r="GV185" s="79"/>
      <c r="GW185" s="79"/>
      <c r="GX185" s="79"/>
      <c r="GY185" s="79"/>
      <c r="GZ185" s="79"/>
      <c r="HA185" s="79"/>
      <c r="HB185" s="79"/>
      <c r="HC185" s="79"/>
      <c r="HD185" s="79"/>
      <c r="HE185" s="79"/>
      <c r="HF185" s="79"/>
      <c r="HG185" s="79"/>
      <c r="HH185" s="79"/>
      <c r="HI185" s="79"/>
      <c r="HJ185" s="79"/>
      <c r="HK185" s="79"/>
      <c r="HL185" s="79"/>
      <c r="HM185" s="79"/>
      <c r="HN185" s="79"/>
      <c r="HO185" s="79"/>
      <c r="HP185" s="79"/>
      <c r="HQ185" s="79"/>
      <c r="HR185" s="79"/>
      <c r="HS185" s="79"/>
      <c r="HT185" s="79"/>
      <c r="HU185" s="79"/>
      <c r="HV185" s="79"/>
      <c r="HW185" s="79"/>
      <c r="HX185" s="79"/>
      <c r="HY185" s="79"/>
      <c r="HZ185" s="79"/>
      <c r="IA185" s="79"/>
      <c r="IB185" s="79"/>
      <c r="IC185" s="79"/>
      <c r="ID185" s="79"/>
      <c r="IE185" s="79"/>
      <c r="IF185" s="79"/>
      <c r="IG185" s="79"/>
      <c r="IH185" s="79"/>
      <c r="II185" s="79"/>
      <c r="IJ185" s="79"/>
      <c r="IK185" s="79"/>
    </row>
    <row r="186" spans="1:245" s="28" customFormat="1" ht="6" customHeight="1">
      <c r="A186" s="181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"/>
      <c r="M186" s="11"/>
      <c r="N186" s="11"/>
      <c r="O186" s="1"/>
      <c r="P186" s="1"/>
      <c r="Q186" s="1"/>
      <c r="R186" s="168"/>
      <c r="S186" s="27"/>
      <c r="T186" s="27"/>
      <c r="U186" s="27"/>
      <c r="V186" s="27"/>
      <c r="W186" s="27"/>
      <c r="X186" s="27"/>
      <c r="Y186" s="27"/>
    </row>
    <row r="187" spans="1:245" s="28" customFormat="1" ht="6" customHeight="1">
      <c r="A187" s="181"/>
      <c r="B187" s="9"/>
      <c r="C187" s="11"/>
      <c r="D187" s="11"/>
      <c r="E187" s="11"/>
      <c r="F187" s="1"/>
      <c r="G187" s="1"/>
      <c r="H187" s="1"/>
      <c r="I187" s="1"/>
      <c r="J187" s="1"/>
      <c r="K187" s="1"/>
      <c r="L187" s="1"/>
      <c r="M187" s="11"/>
      <c r="N187" s="11"/>
      <c r="O187" s="1"/>
      <c r="P187" s="1"/>
      <c r="Q187" s="1"/>
      <c r="R187" s="168"/>
      <c r="S187" s="27"/>
      <c r="T187" s="27"/>
      <c r="U187" s="27"/>
      <c r="V187" s="27"/>
      <c r="W187" s="27"/>
      <c r="X187" s="27"/>
      <c r="Y187" s="27"/>
    </row>
    <row r="188" spans="1:245" s="162" customFormat="1" ht="15.75" customHeight="1">
      <c r="A188" s="180"/>
      <c r="B188" s="315" t="s">
        <v>1</v>
      </c>
      <c r="C188" s="316"/>
      <c r="D188" s="156" t="s">
        <v>6</v>
      </c>
      <c r="E188" s="319" t="s">
        <v>7</v>
      </c>
      <c r="F188" s="320"/>
      <c r="G188" s="320"/>
      <c r="H188" s="320"/>
      <c r="I188" s="320"/>
      <c r="J188" s="320"/>
      <c r="K188" s="320"/>
      <c r="L188" s="320"/>
      <c r="M188" s="320"/>
      <c r="N188" s="321"/>
      <c r="O188" s="157" t="s">
        <v>3</v>
      </c>
      <c r="P188" s="156" t="s">
        <v>4</v>
      </c>
      <c r="Q188" s="156" t="s">
        <v>2</v>
      </c>
      <c r="R188" s="172"/>
    </row>
    <row r="189" spans="1:245" ht="17.25" customHeight="1">
      <c r="A189" s="171"/>
      <c r="B189" s="322">
        <v>1</v>
      </c>
      <c r="C189" s="322"/>
      <c r="D189" s="87">
        <v>1</v>
      </c>
      <c r="E189" s="323" t="s">
        <v>32</v>
      </c>
      <c r="F189" s="323"/>
      <c r="G189" s="323"/>
      <c r="H189" s="323"/>
      <c r="I189" s="323"/>
      <c r="J189" s="323"/>
      <c r="K189" s="323"/>
      <c r="L189" s="323"/>
      <c r="M189" s="323"/>
      <c r="N189" s="323"/>
      <c r="O189" s="103">
        <v>500</v>
      </c>
      <c r="P189" s="160">
        <f>(O189*D189)</f>
        <v>500</v>
      </c>
      <c r="Q189" s="37"/>
      <c r="R189" s="165"/>
      <c r="S189" s="25"/>
      <c r="T189" s="25"/>
      <c r="U189" s="25"/>
      <c r="V189" s="25"/>
      <c r="W189" s="25"/>
      <c r="X189" s="25"/>
      <c r="IH189" s="32" t="e">
        <f>#REF!</f>
        <v>#REF!</v>
      </c>
      <c r="II189" s="33" t="e">
        <f>IF(IH189&lt;&gt;0,IH189,"")</f>
        <v>#REF!</v>
      </c>
    </row>
    <row r="190" spans="1:245" ht="17.25" customHeight="1">
      <c r="A190" s="171"/>
      <c r="B190" s="322">
        <v>2</v>
      </c>
      <c r="C190" s="322"/>
      <c r="D190" s="87">
        <v>2</v>
      </c>
      <c r="E190" s="323" t="s">
        <v>33</v>
      </c>
      <c r="F190" s="323"/>
      <c r="G190" s="323"/>
      <c r="H190" s="323"/>
      <c r="I190" s="323"/>
      <c r="J190" s="323"/>
      <c r="K190" s="323"/>
      <c r="L190" s="323"/>
      <c r="M190" s="323"/>
      <c r="N190" s="323"/>
      <c r="O190" s="103">
        <v>200</v>
      </c>
      <c r="P190" s="160">
        <f>(O190*D190)</f>
        <v>400</v>
      </c>
      <c r="Q190" s="37"/>
      <c r="R190" s="165"/>
      <c r="S190" s="25"/>
      <c r="T190" s="25"/>
      <c r="U190" s="25"/>
      <c r="V190" s="25"/>
      <c r="W190" s="25"/>
      <c r="X190" s="25"/>
      <c r="IH190" s="32" t="e">
        <f>#REF!</f>
        <v>#REF!</v>
      </c>
      <c r="II190" s="33" t="e">
        <f>IF(IH190&lt;&gt;0,IH190,"")</f>
        <v>#REF!</v>
      </c>
    </row>
    <row r="191" spans="1:245" ht="17.25" customHeight="1">
      <c r="A191" s="171"/>
      <c r="B191" s="322">
        <v>3</v>
      </c>
      <c r="C191" s="322"/>
      <c r="D191" s="87">
        <v>1</v>
      </c>
      <c r="E191" s="323" t="s">
        <v>34</v>
      </c>
      <c r="F191" s="323"/>
      <c r="G191" s="323"/>
      <c r="H191" s="323"/>
      <c r="I191" s="323"/>
      <c r="J191" s="323"/>
      <c r="K191" s="323"/>
      <c r="L191" s="323"/>
      <c r="M191" s="323"/>
      <c r="N191" s="323"/>
      <c r="O191" s="103">
        <v>2000</v>
      </c>
      <c r="P191" s="160">
        <f>(O191*D191)</f>
        <v>2000</v>
      </c>
      <c r="Q191" s="37"/>
      <c r="R191" s="165"/>
      <c r="S191" s="25"/>
      <c r="T191" s="25"/>
      <c r="U191" s="25"/>
      <c r="V191" s="25"/>
      <c r="W191" s="25"/>
      <c r="X191" s="25"/>
      <c r="IH191" s="33" t="e">
        <f>#REF!</f>
        <v>#REF!</v>
      </c>
      <c r="II191" s="33" t="e">
        <f>IF(IH191&lt;&gt;0,IH191,"")</f>
        <v>#REF!</v>
      </c>
    </row>
    <row r="192" spans="1:245" ht="17.25" customHeight="1">
      <c r="A192" s="171"/>
      <c r="B192" s="322">
        <v>4</v>
      </c>
      <c r="C192" s="322"/>
      <c r="D192" s="87">
        <v>1</v>
      </c>
      <c r="E192" s="323" t="s">
        <v>35</v>
      </c>
      <c r="F192" s="323"/>
      <c r="G192" s="323"/>
      <c r="H192" s="323"/>
      <c r="I192" s="323"/>
      <c r="J192" s="323"/>
      <c r="K192" s="323"/>
      <c r="L192" s="323"/>
      <c r="M192" s="323"/>
      <c r="N192" s="323"/>
      <c r="O192" s="103">
        <v>2000</v>
      </c>
      <c r="P192" s="160">
        <f>(O192*D192)</f>
        <v>2000</v>
      </c>
      <c r="Q192" s="37"/>
      <c r="R192" s="165"/>
      <c r="S192" s="25"/>
      <c r="T192" s="25"/>
      <c r="U192" s="25"/>
      <c r="V192" s="25"/>
      <c r="W192" s="25"/>
      <c r="X192" s="25"/>
      <c r="IH192" s="33" t="e">
        <f>#REF!</f>
        <v>#REF!</v>
      </c>
      <c r="II192" s="33" t="e">
        <f>IF(IH192&lt;&gt;0,IH192,"")</f>
        <v>#REF!</v>
      </c>
    </row>
    <row r="193" spans="1:242" ht="17.25" customHeight="1">
      <c r="A193" s="171"/>
      <c r="B193" s="296"/>
      <c r="C193" s="297"/>
      <c r="D193" s="87"/>
      <c r="E193" s="108"/>
      <c r="F193" s="109"/>
      <c r="G193" s="109"/>
      <c r="H193" s="109"/>
      <c r="I193" s="109"/>
      <c r="J193" s="109"/>
      <c r="K193" s="109"/>
      <c r="L193" s="109"/>
      <c r="M193" s="109"/>
      <c r="N193" s="109"/>
      <c r="O193" s="110" t="s">
        <v>5</v>
      </c>
      <c r="P193" s="119">
        <f>SUM(P189:Q192)</f>
        <v>4900</v>
      </c>
      <c r="Q193" s="37"/>
      <c r="R193" s="165"/>
      <c r="S193" s="25"/>
      <c r="T193" s="25"/>
      <c r="U193" s="25"/>
      <c r="V193" s="25"/>
      <c r="W193" s="25"/>
      <c r="X193" s="25"/>
      <c r="IH193" s="31" t="str">
        <f>IF(IG193&lt;&gt;0,IG193,"")</f>
        <v/>
      </c>
    </row>
    <row r="194" spans="1:242" s="67" customFormat="1" ht="6" customHeight="1">
      <c r="A194" s="171"/>
      <c r="B194" s="111"/>
      <c r="C194" s="102"/>
      <c r="D194" s="102"/>
      <c r="E194" s="102"/>
      <c r="F194" s="98"/>
      <c r="G194" s="98"/>
      <c r="H194" s="98"/>
      <c r="I194" s="98"/>
      <c r="J194" s="98"/>
      <c r="K194" s="98"/>
      <c r="L194" s="98"/>
      <c r="M194" s="102"/>
      <c r="N194" s="102"/>
      <c r="O194" s="102"/>
      <c r="P194" s="112"/>
      <c r="Q194" s="138"/>
      <c r="R194" s="177"/>
      <c r="S194" s="48"/>
      <c r="T194" s="48"/>
      <c r="U194" s="48"/>
      <c r="V194" s="48"/>
      <c r="W194" s="48"/>
      <c r="X194" s="48"/>
    </row>
    <row r="195" spans="1:242" s="55" customFormat="1" ht="21.75" customHeight="1">
      <c r="A195" s="175"/>
      <c r="B195" s="113" t="s">
        <v>23</v>
      </c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97"/>
      <c r="R195" s="191"/>
      <c r="S195" s="72"/>
      <c r="T195" s="72"/>
      <c r="U195" s="72"/>
      <c r="V195" s="73"/>
      <c r="W195" s="29"/>
      <c r="X195" s="60"/>
    </row>
    <row r="196" spans="1:242">
      <c r="B196" s="77" t="str">
        <f>B111</f>
        <v>FAPESP, JUNHO DE 2016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R4uCsU6Fk8qgqtW1B+k27TV1GrYbsrlJPiCTX9gSrmitCYoMq2IImt6uTteaPRLR3Mv898RFZiqj/xbYyy7hhA==" saltValue="gtqvPrMCkUbo8ApvwZgNow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conditionalFormatting sqref="P59">
    <cfRule type="cellIs" dxfId="15" priority="56" stopIfTrue="1" operator="equal">
      <formula>"INDIQUE A MOEDA"</formula>
    </cfRule>
  </conditionalFormatting>
  <conditionalFormatting sqref="O65:O108 O17:O58">
    <cfRule type="cellIs" dxfId="14" priority="54" stopIfTrue="1" operator="equal">
      <formula>0</formula>
    </cfRule>
  </conditionalFormatting>
  <conditionalFormatting sqref="P193">
    <cfRule type="cellIs" dxfId="13" priority="53" stopIfTrue="1" operator="equal">
      <formula>0</formula>
    </cfRule>
  </conditionalFormatting>
  <conditionalFormatting sqref="P189:P192">
    <cfRule type="cellIs" dxfId="12" priority="51" stopIfTrue="1" operator="equal">
      <formula>0</formula>
    </cfRule>
  </conditionalFormatting>
  <conditionalFormatting sqref="P65:P108 P16:P58 D13 F13">
    <cfRule type="cellIs" dxfId="11" priority="48" stopIfTrue="1" operator="equal">
      <formula>""</formula>
    </cfRule>
  </conditionalFormatting>
  <conditionalFormatting sqref="D65:D108 D17:D58">
    <cfRule type="cellIs" dxfId="10" priority="47" stopIfTrue="1" operator="equal">
      <formula>0</formula>
    </cfRule>
  </conditionalFormatting>
  <conditionalFormatting sqref="O16">
    <cfRule type="cellIs" dxfId="9" priority="5" stopIfTrue="1" operator="equal">
      <formula>0</formula>
    </cfRule>
  </conditionalFormatting>
  <conditionalFormatting sqref="D16">
    <cfRule type="cellIs" dxfId="8" priority="4" stopIfTrue="1" operator="equal">
      <formula>0</formula>
    </cfRule>
  </conditionalFormatting>
  <conditionalFormatting sqref="E16:N58 E65:N108 B65:C108 B16:C58">
    <cfRule type="cellIs" dxfId="7" priority="2" operator="equal">
      <formula>""</formula>
    </cfRule>
  </conditionalFormatting>
  <conditionalFormatting sqref="F8:Q8 E10:G10">
    <cfRule type="cellIs" dxfId="6" priority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2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6" customWidth="1"/>
    <col min="6" max="6" width="7.85546875" style="16" customWidth="1"/>
    <col min="7" max="7" width="4" style="16" customWidth="1"/>
    <col min="8" max="8" width="7.5703125" style="16" customWidth="1"/>
    <col min="9" max="9" width="7" style="16" customWidth="1"/>
    <col min="10" max="10" width="6.42578125" style="3" customWidth="1"/>
    <col min="11" max="11" width="5" style="16" customWidth="1"/>
    <col min="12" max="12" width="7.7109375" style="16" customWidth="1"/>
    <col min="13" max="13" width="10.5703125" style="130" customWidth="1"/>
    <col min="14" max="14" width="15.140625" style="16" customWidth="1"/>
    <col min="15" max="15" width="13.42578125" style="16" customWidth="1"/>
    <col min="16" max="16" width="13.85546875" style="130" customWidth="1"/>
    <col min="17" max="17" width="11" style="16" customWidth="1"/>
    <col min="18" max="18" width="2" style="125" customWidth="1"/>
    <col min="19" max="16384" width="9.140625" style="16" hidden="1"/>
  </cols>
  <sheetData>
    <row r="1" spans="1:243" s="25" customFormat="1" ht="31.5" customHeight="1">
      <c r="A1" s="17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28"/>
      <c r="Q1" s="2"/>
      <c r="R1" s="165"/>
    </row>
    <row r="2" spans="1:243" s="25" customFormat="1" ht="12.75" customHeight="1">
      <c r="A2" s="17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346"/>
      <c r="P2" s="346"/>
      <c r="Q2" s="346"/>
      <c r="R2" s="165"/>
    </row>
    <row r="3" spans="1:243" s="25" customFormat="1" ht="12.75" customHeight="1">
      <c r="A3" s="173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165"/>
    </row>
    <row r="4" spans="1:243" s="25" customFormat="1" ht="12.75" customHeight="1">
      <c r="A4" s="173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165"/>
    </row>
    <row r="5" spans="1:243" s="25" customFormat="1" ht="12.75" customHeight="1">
      <c r="A5" s="17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28"/>
      <c r="Q5" s="2"/>
      <c r="R5" s="165"/>
    </row>
    <row r="6" spans="1:243" s="4" customFormat="1" ht="19.5" customHeight="1">
      <c r="A6" s="174"/>
      <c r="B6" s="155" t="s">
        <v>91</v>
      </c>
      <c r="C6" s="121"/>
      <c r="D6" s="121"/>
      <c r="E6" s="121"/>
      <c r="F6" s="121"/>
      <c r="G6" s="121"/>
      <c r="H6" s="121"/>
      <c r="I6" s="121"/>
      <c r="Q6" s="39"/>
      <c r="S6" s="35"/>
      <c r="T6" s="35"/>
      <c r="U6" s="35"/>
      <c r="V6" s="35"/>
      <c r="W6" s="35"/>
      <c r="X6" s="35"/>
      <c r="Y6" s="39"/>
    </row>
    <row r="7" spans="1:243" s="25" customFormat="1" ht="6.75" customHeight="1">
      <c r="A7" s="173"/>
      <c r="B7" s="39"/>
      <c r="C7" s="46"/>
      <c r="D7" s="46"/>
      <c r="E7" s="47"/>
      <c r="F7" s="47"/>
      <c r="G7" s="47"/>
      <c r="H7" s="47"/>
      <c r="I7" s="47"/>
      <c r="J7" s="47"/>
      <c r="K7" s="46"/>
      <c r="L7" s="46"/>
      <c r="M7" s="46"/>
      <c r="N7" s="47"/>
      <c r="O7" s="47"/>
      <c r="P7" s="47"/>
      <c r="Q7" s="47"/>
      <c r="R7" s="165"/>
    </row>
    <row r="8" spans="1:243" s="25" customFormat="1" ht="21" customHeight="1">
      <c r="A8" s="173"/>
      <c r="B8" s="337" t="s">
        <v>59</v>
      </c>
      <c r="C8" s="337"/>
      <c r="D8" s="337"/>
      <c r="E8" s="338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182"/>
    </row>
    <row r="9" spans="1:243" s="25" customFormat="1" ht="6.75" customHeight="1">
      <c r="A9" s="173"/>
      <c r="B9" s="39"/>
      <c r="C9" s="46"/>
      <c r="D9" s="46"/>
      <c r="E9" s="47"/>
      <c r="F9" s="47"/>
      <c r="G9" s="47"/>
      <c r="H9" s="47"/>
      <c r="I9" s="47"/>
      <c r="J9" s="47"/>
      <c r="K9" s="46"/>
      <c r="L9" s="46"/>
      <c r="M9" s="46"/>
      <c r="N9" s="47"/>
      <c r="O9" s="47"/>
      <c r="P9" s="47"/>
      <c r="Q9" s="47"/>
      <c r="R9" s="165"/>
    </row>
    <row r="10" spans="1:243" s="25" customFormat="1" ht="18.75" customHeight="1">
      <c r="A10" s="173"/>
      <c r="B10" s="340" t="s">
        <v>0</v>
      </c>
      <c r="C10" s="340"/>
      <c r="D10" s="312"/>
      <c r="E10" s="312"/>
      <c r="F10" s="312"/>
      <c r="G10" s="141"/>
      <c r="H10" s="141"/>
      <c r="I10" s="141"/>
      <c r="J10" s="141"/>
      <c r="K10" s="3"/>
      <c r="L10" s="3"/>
      <c r="M10" s="3"/>
      <c r="N10" s="3"/>
      <c r="O10" s="141"/>
      <c r="P10" s="141"/>
      <c r="Q10" s="141"/>
      <c r="R10" s="165"/>
    </row>
    <row r="11" spans="1:243" s="25" customFormat="1" ht="6.75" customHeight="1">
      <c r="A11" s="173"/>
      <c r="B11" s="3"/>
      <c r="C11" s="3"/>
      <c r="D11" s="3"/>
      <c r="E11" s="141"/>
      <c r="F11" s="141"/>
      <c r="G11" s="141"/>
      <c r="H11" s="141"/>
      <c r="I11" s="141"/>
      <c r="J11" s="141"/>
      <c r="K11" s="3"/>
      <c r="L11" s="3"/>
      <c r="M11" s="3"/>
      <c r="N11" s="3"/>
      <c r="O11" s="141"/>
      <c r="P11" s="141"/>
      <c r="Q11" s="141"/>
      <c r="R11" s="165"/>
    </row>
    <row r="12" spans="1:243" s="25" customFormat="1" ht="19.5" customHeight="1">
      <c r="A12" s="173"/>
      <c r="B12" s="342" t="s">
        <v>73</v>
      </c>
      <c r="C12" s="342"/>
      <c r="D12" s="283" t="str">
        <f>IF(SUM(O15:O57,O63:O103)=0,"",SUM(O15:O57,O63:O103))</f>
        <v/>
      </c>
      <c r="E12" s="283"/>
      <c r="F12" s="283"/>
      <c r="G12" s="66"/>
      <c r="H12" s="342" t="s">
        <v>65</v>
      </c>
      <c r="I12" s="342"/>
      <c r="J12" s="342"/>
      <c r="K12" s="341" t="str">
        <f>IF(SUM(P15:P57,P63:P103)=0,"",SUM(P15:P57,P63:P103))</f>
        <v/>
      </c>
      <c r="L12" s="341"/>
      <c r="M12" s="341"/>
      <c r="N12" s="66"/>
      <c r="O12" s="66"/>
      <c r="P12" s="66"/>
      <c r="Q12" s="66"/>
      <c r="R12" s="165"/>
    </row>
    <row r="13" spans="1:243" s="28" customFormat="1" ht="6.75" customHeight="1">
      <c r="A13" s="181"/>
      <c r="B13" s="11"/>
      <c r="C13" s="11"/>
      <c r="D13" s="11"/>
      <c r="E13" s="1"/>
      <c r="F13" s="1"/>
      <c r="G13" s="1"/>
      <c r="H13" s="1"/>
      <c r="I13" s="1"/>
      <c r="J13" s="1"/>
      <c r="K13" s="11"/>
      <c r="L13" s="11"/>
      <c r="M13" s="11"/>
      <c r="N13" s="11"/>
      <c r="O13" s="1"/>
      <c r="P13" s="1"/>
      <c r="Q13" s="1"/>
      <c r="R13" s="168"/>
      <c r="S13" s="27"/>
      <c r="T13" s="27"/>
      <c r="U13" s="27"/>
      <c r="V13" s="27"/>
      <c r="W13" s="27"/>
      <c r="X13" s="27"/>
    </row>
    <row r="14" spans="1:243" s="30" customFormat="1" ht="32.25" customHeight="1">
      <c r="A14" s="175"/>
      <c r="B14" s="139" t="s">
        <v>1</v>
      </c>
      <c r="C14" s="139" t="s">
        <v>6</v>
      </c>
      <c r="D14" s="319" t="s">
        <v>7</v>
      </c>
      <c r="E14" s="320"/>
      <c r="F14" s="320"/>
      <c r="G14" s="320"/>
      <c r="H14" s="320"/>
      <c r="I14" s="320"/>
      <c r="J14" s="320"/>
      <c r="K14" s="320"/>
      <c r="L14" s="321"/>
      <c r="M14" s="151" t="s">
        <v>72</v>
      </c>
      <c r="N14" s="140" t="s">
        <v>3</v>
      </c>
      <c r="O14" s="199" t="s">
        <v>64</v>
      </c>
      <c r="P14" s="199" t="s">
        <v>66</v>
      </c>
      <c r="Q14" s="139" t="s">
        <v>2</v>
      </c>
      <c r="R14" s="184"/>
      <c r="T14" s="29"/>
      <c r="U14" s="29"/>
      <c r="V14" s="29"/>
      <c r="W14" s="29"/>
      <c r="X14" s="29"/>
    </row>
    <row r="15" spans="1:243" s="31" customFormat="1" ht="23.65" customHeight="1">
      <c r="A15" s="126"/>
      <c r="B15" s="97"/>
      <c r="C15" s="97"/>
      <c r="D15" s="314"/>
      <c r="E15" s="314"/>
      <c r="F15" s="314"/>
      <c r="G15" s="314"/>
      <c r="H15" s="314"/>
      <c r="I15" s="314"/>
      <c r="J15" s="314"/>
      <c r="K15" s="314"/>
      <c r="L15" s="314"/>
      <c r="M15" s="274"/>
      <c r="N15" s="149"/>
      <c r="O15" s="148" t="str">
        <f t="shared" ref="O15:O57" si="0">IF(M15="DIP",C15*N15,"")</f>
        <v/>
      </c>
      <c r="P15" s="150" t="str">
        <f t="shared" ref="P15:P32" si="1">IF(M15="DIE",C15*N15,"")</f>
        <v/>
      </c>
      <c r="Q15" s="37"/>
      <c r="R15" s="165"/>
      <c r="S15" s="205" t="s">
        <v>67</v>
      </c>
      <c r="T15" s="25"/>
      <c r="U15" s="25"/>
      <c r="V15" s="25"/>
      <c r="W15" s="25"/>
      <c r="X15" s="25"/>
      <c r="IH15" s="32"/>
      <c r="II15" s="33"/>
    </row>
    <row r="16" spans="1:243" s="31" customFormat="1" ht="23.65" customHeight="1">
      <c r="A16" s="126"/>
      <c r="B16" s="97"/>
      <c r="C16" s="97"/>
      <c r="D16" s="314"/>
      <c r="E16" s="314"/>
      <c r="F16" s="314"/>
      <c r="G16" s="314"/>
      <c r="H16" s="314"/>
      <c r="I16" s="314"/>
      <c r="J16" s="314"/>
      <c r="K16" s="314"/>
      <c r="L16" s="314"/>
      <c r="M16" s="274"/>
      <c r="N16" s="149"/>
      <c r="O16" s="148" t="str">
        <f t="shared" si="0"/>
        <v/>
      </c>
      <c r="P16" s="150" t="str">
        <f t="shared" si="1"/>
        <v/>
      </c>
      <c r="Q16" s="37"/>
      <c r="R16" s="165"/>
      <c r="S16" s="206" t="s">
        <v>68</v>
      </c>
      <c r="T16" s="25"/>
      <c r="U16" s="25"/>
      <c r="V16" s="25"/>
      <c r="W16" s="25"/>
      <c r="X16" s="25"/>
      <c r="IH16" s="33"/>
      <c r="II16" s="33"/>
    </row>
    <row r="17" spans="1:243" s="31" customFormat="1" ht="23.65" customHeight="1">
      <c r="A17" s="126"/>
      <c r="B17" s="97"/>
      <c r="C17" s="97"/>
      <c r="D17" s="314"/>
      <c r="E17" s="314"/>
      <c r="F17" s="314"/>
      <c r="G17" s="314"/>
      <c r="H17" s="314"/>
      <c r="I17" s="314"/>
      <c r="J17" s="314"/>
      <c r="K17" s="314"/>
      <c r="L17" s="314"/>
      <c r="M17" s="203"/>
      <c r="N17" s="149"/>
      <c r="O17" s="148" t="str">
        <f t="shared" si="0"/>
        <v/>
      </c>
      <c r="P17" s="150" t="str">
        <f t="shared" si="1"/>
        <v/>
      </c>
      <c r="Q17" s="37"/>
      <c r="R17" s="165"/>
      <c r="S17" s="25"/>
      <c r="T17" s="25"/>
      <c r="U17" s="25"/>
      <c r="V17" s="25"/>
      <c r="W17" s="25"/>
      <c r="X17" s="25"/>
      <c r="IH17" s="33"/>
      <c r="II17" s="33"/>
    </row>
    <row r="18" spans="1:243" s="31" customFormat="1" ht="23.65" customHeight="1">
      <c r="A18" s="126"/>
      <c r="B18" s="97"/>
      <c r="C18" s="97"/>
      <c r="D18" s="314"/>
      <c r="E18" s="314"/>
      <c r="F18" s="314"/>
      <c r="G18" s="314"/>
      <c r="H18" s="314"/>
      <c r="I18" s="314"/>
      <c r="J18" s="314"/>
      <c r="K18" s="314"/>
      <c r="L18" s="314"/>
      <c r="M18" s="203"/>
      <c r="N18" s="149"/>
      <c r="O18" s="148" t="str">
        <f t="shared" si="0"/>
        <v/>
      </c>
      <c r="P18" s="150" t="str">
        <f t="shared" si="1"/>
        <v/>
      </c>
      <c r="Q18" s="37"/>
      <c r="R18" s="165"/>
      <c r="S18" s="25"/>
      <c r="T18" s="25"/>
      <c r="U18" s="25"/>
      <c r="V18" s="25"/>
      <c r="W18" s="25"/>
      <c r="X18" s="25"/>
    </row>
    <row r="19" spans="1:243" s="31" customFormat="1" ht="23.65" customHeight="1">
      <c r="A19" s="126"/>
      <c r="B19" s="97"/>
      <c r="C19" s="97"/>
      <c r="D19" s="314"/>
      <c r="E19" s="314"/>
      <c r="F19" s="314"/>
      <c r="G19" s="314"/>
      <c r="H19" s="314"/>
      <c r="I19" s="314"/>
      <c r="J19" s="314"/>
      <c r="K19" s="314"/>
      <c r="L19" s="314"/>
      <c r="M19" s="203"/>
      <c r="N19" s="149"/>
      <c r="O19" s="148" t="str">
        <f t="shared" si="0"/>
        <v/>
      </c>
      <c r="P19" s="150" t="str">
        <f t="shared" si="1"/>
        <v/>
      </c>
      <c r="Q19" s="37"/>
      <c r="R19" s="165"/>
      <c r="S19" s="25"/>
      <c r="T19" s="25"/>
      <c r="U19" s="25"/>
      <c r="V19" s="25"/>
      <c r="W19" s="25"/>
      <c r="X19" s="25"/>
      <c r="IH19" s="32"/>
      <c r="II19" s="33"/>
    </row>
    <row r="20" spans="1:243" s="31" customFormat="1" ht="23.65" customHeight="1">
      <c r="A20" s="126"/>
      <c r="B20" s="97"/>
      <c r="C20" s="97"/>
      <c r="D20" s="314"/>
      <c r="E20" s="314"/>
      <c r="F20" s="314"/>
      <c r="G20" s="314"/>
      <c r="H20" s="314"/>
      <c r="I20" s="314"/>
      <c r="J20" s="314"/>
      <c r="K20" s="314"/>
      <c r="L20" s="314"/>
      <c r="M20" s="203"/>
      <c r="N20" s="149"/>
      <c r="O20" s="148" t="str">
        <f t="shared" si="0"/>
        <v/>
      </c>
      <c r="P20" s="150" t="str">
        <f t="shared" si="1"/>
        <v/>
      </c>
      <c r="Q20" s="37"/>
      <c r="R20" s="165"/>
      <c r="S20" s="25"/>
      <c r="T20" s="25"/>
      <c r="U20" s="25"/>
      <c r="V20" s="25"/>
      <c r="W20" s="25"/>
      <c r="X20" s="25"/>
      <c r="IH20" s="33"/>
      <c r="II20" s="33"/>
    </row>
    <row r="21" spans="1:243" s="31" customFormat="1" ht="23.65" customHeight="1">
      <c r="A21" s="126"/>
      <c r="B21" s="97"/>
      <c r="C21" s="97"/>
      <c r="D21" s="314"/>
      <c r="E21" s="314"/>
      <c r="F21" s="314"/>
      <c r="G21" s="314"/>
      <c r="H21" s="314"/>
      <c r="I21" s="314"/>
      <c r="J21" s="314"/>
      <c r="K21" s="314"/>
      <c r="L21" s="314"/>
      <c r="M21" s="203"/>
      <c r="N21" s="149"/>
      <c r="O21" s="148" t="str">
        <f t="shared" si="0"/>
        <v/>
      </c>
      <c r="P21" s="150" t="str">
        <f t="shared" si="1"/>
        <v/>
      </c>
      <c r="Q21" s="37"/>
      <c r="R21" s="165"/>
      <c r="S21" s="25"/>
      <c r="T21" s="25"/>
      <c r="U21" s="25"/>
      <c r="V21" s="25"/>
      <c r="W21" s="25"/>
      <c r="X21" s="25"/>
      <c r="IH21" s="33"/>
      <c r="II21" s="33"/>
    </row>
    <row r="22" spans="1:243" s="31" customFormat="1" ht="23.65" customHeight="1">
      <c r="A22" s="126"/>
      <c r="B22" s="97"/>
      <c r="C22" s="97"/>
      <c r="D22" s="314"/>
      <c r="E22" s="314"/>
      <c r="F22" s="314"/>
      <c r="G22" s="314"/>
      <c r="H22" s="314"/>
      <c r="I22" s="314"/>
      <c r="J22" s="314"/>
      <c r="K22" s="314"/>
      <c r="L22" s="314"/>
      <c r="M22" s="203"/>
      <c r="N22" s="149"/>
      <c r="O22" s="148" t="str">
        <f t="shared" si="0"/>
        <v/>
      </c>
      <c r="P22" s="150" t="str">
        <f t="shared" si="1"/>
        <v/>
      </c>
      <c r="Q22" s="37"/>
      <c r="R22" s="165"/>
      <c r="S22" s="25"/>
      <c r="T22" s="25"/>
      <c r="U22" s="25"/>
      <c r="V22" s="25"/>
      <c r="W22" s="25"/>
      <c r="X22" s="25"/>
    </row>
    <row r="23" spans="1:243" s="31" customFormat="1" ht="23.65" customHeight="1">
      <c r="A23" s="126"/>
      <c r="B23" s="97"/>
      <c r="C23" s="97"/>
      <c r="D23" s="314"/>
      <c r="E23" s="314"/>
      <c r="F23" s="314"/>
      <c r="G23" s="314"/>
      <c r="H23" s="314"/>
      <c r="I23" s="314"/>
      <c r="J23" s="314"/>
      <c r="K23" s="314"/>
      <c r="L23" s="314"/>
      <c r="M23" s="203"/>
      <c r="N23" s="149"/>
      <c r="O23" s="148" t="str">
        <f t="shared" si="0"/>
        <v/>
      </c>
      <c r="P23" s="150" t="str">
        <f t="shared" si="1"/>
        <v/>
      </c>
      <c r="Q23" s="37"/>
      <c r="R23" s="165"/>
      <c r="S23" s="25"/>
      <c r="T23" s="25"/>
      <c r="U23" s="25"/>
      <c r="V23" s="25"/>
      <c r="W23" s="25"/>
      <c r="X23" s="25"/>
    </row>
    <row r="24" spans="1:243" s="31" customFormat="1" ht="23.65" customHeight="1">
      <c r="A24" s="126"/>
      <c r="B24" s="97"/>
      <c r="C24" s="97"/>
      <c r="D24" s="314"/>
      <c r="E24" s="314"/>
      <c r="F24" s="314"/>
      <c r="G24" s="314"/>
      <c r="H24" s="314"/>
      <c r="I24" s="314"/>
      <c r="J24" s="314"/>
      <c r="K24" s="314"/>
      <c r="L24" s="314"/>
      <c r="M24" s="203"/>
      <c r="N24" s="149"/>
      <c r="O24" s="148" t="str">
        <f t="shared" si="0"/>
        <v/>
      </c>
      <c r="P24" s="150" t="str">
        <f t="shared" si="1"/>
        <v/>
      </c>
      <c r="Q24" s="37"/>
      <c r="R24" s="165"/>
      <c r="S24" s="25"/>
      <c r="T24" s="25"/>
      <c r="U24" s="25"/>
      <c r="V24" s="25"/>
      <c r="W24" s="25"/>
      <c r="X24" s="25"/>
    </row>
    <row r="25" spans="1:243" s="31" customFormat="1" ht="23.65" customHeight="1">
      <c r="A25" s="126"/>
      <c r="B25" s="97"/>
      <c r="C25" s="97"/>
      <c r="D25" s="314"/>
      <c r="E25" s="314"/>
      <c r="F25" s="314"/>
      <c r="G25" s="314"/>
      <c r="H25" s="314"/>
      <c r="I25" s="314"/>
      <c r="J25" s="314"/>
      <c r="K25" s="314"/>
      <c r="L25" s="314"/>
      <c r="M25" s="203"/>
      <c r="N25" s="149"/>
      <c r="O25" s="148" t="str">
        <f t="shared" si="0"/>
        <v/>
      </c>
      <c r="P25" s="150" t="str">
        <f t="shared" si="1"/>
        <v/>
      </c>
      <c r="Q25" s="37"/>
      <c r="R25" s="165"/>
      <c r="S25" s="25"/>
      <c r="T25" s="25"/>
      <c r="U25" s="25"/>
      <c r="V25" s="25"/>
      <c r="W25" s="25"/>
      <c r="X25" s="25"/>
    </row>
    <row r="26" spans="1:243" s="31" customFormat="1" ht="23.65" customHeight="1">
      <c r="A26" s="126"/>
      <c r="B26" s="97"/>
      <c r="C26" s="97"/>
      <c r="D26" s="314"/>
      <c r="E26" s="314"/>
      <c r="F26" s="314"/>
      <c r="G26" s="314"/>
      <c r="H26" s="314"/>
      <c r="I26" s="314"/>
      <c r="J26" s="314"/>
      <c r="K26" s="314"/>
      <c r="L26" s="314"/>
      <c r="M26" s="203"/>
      <c r="N26" s="149"/>
      <c r="O26" s="148" t="str">
        <f t="shared" si="0"/>
        <v/>
      </c>
      <c r="P26" s="150" t="str">
        <f t="shared" si="1"/>
        <v/>
      </c>
      <c r="Q26" s="37"/>
      <c r="R26" s="165"/>
      <c r="S26" s="25"/>
      <c r="T26" s="25"/>
      <c r="U26" s="25"/>
      <c r="V26" s="25"/>
      <c r="W26" s="25"/>
      <c r="X26" s="25"/>
    </row>
    <row r="27" spans="1:243" s="31" customFormat="1" ht="23.65" customHeight="1">
      <c r="A27" s="126"/>
      <c r="B27" s="97"/>
      <c r="C27" s="97"/>
      <c r="D27" s="314"/>
      <c r="E27" s="314"/>
      <c r="F27" s="314"/>
      <c r="G27" s="314"/>
      <c r="H27" s="314"/>
      <c r="I27" s="314"/>
      <c r="J27" s="314"/>
      <c r="K27" s="314"/>
      <c r="L27" s="314"/>
      <c r="M27" s="203"/>
      <c r="N27" s="149"/>
      <c r="O27" s="148" t="str">
        <f t="shared" si="0"/>
        <v/>
      </c>
      <c r="P27" s="150" t="str">
        <f t="shared" si="1"/>
        <v/>
      </c>
      <c r="Q27" s="37"/>
      <c r="R27" s="165"/>
      <c r="S27" s="25"/>
      <c r="T27" s="25"/>
      <c r="U27" s="25"/>
      <c r="V27" s="25"/>
      <c r="W27" s="25"/>
      <c r="X27" s="25"/>
    </row>
    <row r="28" spans="1:243" s="31" customFormat="1" ht="23.65" customHeight="1">
      <c r="A28" s="126"/>
      <c r="B28" s="97"/>
      <c r="C28" s="97"/>
      <c r="D28" s="314"/>
      <c r="E28" s="314"/>
      <c r="F28" s="314"/>
      <c r="G28" s="314"/>
      <c r="H28" s="314"/>
      <c r="I28" s="314"/>
      <c r="J28" s="314"/>
      <c r="K28" s="314"/>
      <c r="L28" s="314"/>
      <c r="M28" s="203"/>
      <c r="N28" s="149"/>
      <c r="O28" s="148" t="str">
        <f t="shared" si="0"/>
        <v/>
      </c>
      <c r="P28" s="150" t="str">
        <f t="shared" si="1"/>
        <v/>
      </c>
      <c r="Q28" s="37"/>
      <c r="R28" s="165"/>
      <c r="S28" s="25"/>
      <c r="T28" s="25"/>
      <c r="U28" s="25"/>
      <c r="V28" s="25"/>
      <c r="W28" s="25"/>
      <c r="X28" s="25"/>
    </row>
    <row r="29" spans="1:243" s="31" customFormat="1" ht="23.65" customHeight="1">
      <c r="A29" s="126"/>
      <c r="B29" s="97"/>
      <c r="C29" s="97"/>
      <c r="D29" s="314"/>
      <c r="E29" s="314"/>
      <c r="F29" s="314"/>
      <c r="G29" s="314"/>
      <c r="H29" s="314"/>
      <c r="I29" s="314"/>
      <c r="J29" s="314"/>
      <c r="K29" s="314"/>
      <c r="L29" s="314"/>
      <c r="M29" s="203"/>
      <c r="N29" s="149"/>
      <c r="O29" s="148" t="str">
        <f t="shared" si="0"/>
        <v/>
      </c>
      <c r="P29" s="150" t="str">
        <f t="shared" si="1"/>
        <v/>
      </c>
      <c r="Q29" s="37"/>
      <c r="R29" s="165"/>
      <c r="S29" s="25"/>
      <c r="T29" s="25"/>
      <c r="U29" s="25"/>
      <c r="V29" s="25"/>
      <c r="W29" s="25"/>
      <c r="X29" s="25"/>
    </row>
    <row r="30" spans="1:243" s="31" customFormat="1" ht="23.65" customHeight="1">
      <c r="A30" s="126"/>
      <c r="B30" s="97"/>
      <c r="C30" s="97"/>
      <c r="D30" s="314"/>
      <c r="E30" s="314"/>
      <c r="F30" s="314"/>
      <c r="G30" s="314"/>
      <c r="H30" s="314"/>
      <c r="I30" s="314"/>
      <c r="J30" s="314"/>
      <c r="K30" s="314"/>
      <c r="L30" s="314"/>
      <c r="M30" s="203"/>
      <c r="N30" s="149"/>
      <c r="O30" s="148" t="str">
        <f t="shared" si="0"/>
        <v/>
      </c>
      <c r="P30" s="150" t="str">
        <f t="shared" si="1"/>
        <v/>
      </c>
      <c r="Q30" s="37"/>
      <c r="R30" s="165"/>
      <c r="S30" s="25"/>
      <c r="T30" s="25"/>
      <c r="U30" s="25"/>
      <c r="V30" s="25"/>
      <c r="W30" s="25"/>
      <c r="X30" s="25"/>
    </row>
    <row r="31" spans="1:243" s="31" customFormat="1" ht="23.65" customHeight="1">
      <c r="A31" s="126"/>
      <c r="B31" s="97"/>
      <c r="C31" s="97"/>
      <c r="D31" s="314"/>
      <c r="E31" s="314"/>
      <c r="F31" s="314"/>
      <c r="G31" s="314"/>
      <c r="H31" s="314"/>
      <c r="I31" s="314"/>
      <c r="J31" s="314"/>
      <c r="K31" s="314"/>
      <c r="L31" s="314"/>
      <c r="M31" s="203"/>
      <c r="N31" s="149"/>
      <c r="O31" s="148" t="str">
        <f t="shared" si="0"/>
        <v/>
      </c>
      <c r="P31" s="150" t="str">
        <f t="shared" si="1"/>
        <v/>
      </c>
      <c r="Q31" s="37"/>
      <c r="R31" s="165"/>
      <c r="S31" s="25"/>
      <c r="T31" s="25"/>
      <c r="U31" s="25"/>
      <c r="V31" s="25"/>
      <c r="W31" s="25"/>
      <c r="X31" s="25"/>
    </row>
    <row r="32" spans="1:243" s="31" customFormat="1" ht="23.65" customHeight="1">
      <c r="A32" s="126"/>
      <c r="B32" s="97"/>
      <c r="C32" s="97"/>
      <c r="D32" s="314"/>
      <c r="E32" s="314"/>
      <c r="F32" s="314"/>
      <c r="G32" s="314"/>
      <c r="H32" s="314"/>
      <c r="I32" s="314"/>
      <c r="J32" s="314"/>
      <c r="K32" s="314"/>
      <c r="L32" s="314"/>
      <c r="M32" s="203"/>
      <c r="N32" s="149"/>
      <c r="O32" s="148" t="str">
        <f t="shared" si="0"/>
        <v/>
      </c>
      <c r="P32" s="150" t="str">
        <f t="shared" si="1"/>
        <v/>
      </c>
      <c r="Q32" s="37"/>
      <c r="R32" s="165"/>
      <c r="S32" s="25"/>
      <c r="T32" s="25"/>
      <c r="U32" s="25"/>
      <c r="V32" s="25"/>
      <c r="W32" s="25"/>
      <c r="X32" s="25"/>
    </row>
    <row r="33" spans="1:243" s="31" customFormat="1" ht="23.65" customHeight="1">
      <c r="A33" s="126"/>
      <c r="B33" s="97"/>
      <c r="C33" s="97"/>
      <c r="D33" s="314"/>
      <c r="E33" s="314"/>
      <c r="F33" s="314"/>
      <c r="G33" s="314"/>
      <c r="H33" s="314"/>
      <c r="I33" s="314"/>
      <c r="J33" s="314"/>
      <c r="K33" s="314"/>
      <c r="L33" s="314"/>
      <c r="M33" s="203"/>
      <c r="N33" s="149"/>
      <c r="O33" s="148" t="str">
        <f t="shared" ref="O33:O54" si="2">IF(M33="DIP",C33*N33,"")</f>
        <v/>
      </c>
      <c r="P33" s="150" t="str">
        <f t="shared" ref="P33:P55" si="3">IF(M33="DIE",C33*N33,"")</f>
        <v/>
      </c>
      <c r="Q33" s="37"/>
      <c r="R33" s="165"/>
      <c r="S33" s="78"/>
      <c r="T33" s="25"/>
      <c r="U33" s="25"/>
      <c r="V33" s="25"/>
      <c r="W33" s="25"/>
      <c r="X33" s="25"/>
      <c r="IH33" s="32"/>
      <c r="II33" s="33"/>
    </row>
    <row r="34" spans="1:243" s="31" customFormat="1" ht="23.65" customHeight="1">
      <c r="A34" s="126"/>
      <c r="B34" s="97"/>
      <c r="C34" s="97"/>
      <c r="D34" s="314"/>
      <c r="E34" s="314"/>
      <c r="F34" s="314"/>
      <c r="G34" s="314"/>
      <c r="H34" s="314"/>
      <c r="I34" s="314"/>
      <c r="J34" s="314"/>
      <c r="K34" s="314"/>
      <c r="L34" s="314"/>
      <c r="M34" s="203"/>
      <c r="N34" s="149"/>
      <c r="O34" s="148" t="str">
        <f t="shared" si="2"/>
        <v/>
      </c>
      <c r="P34" s="150" t="str">
        <f t="shared" si="3"/>
        <v/>
      </c>
      <c r="Q34" s="37"/>
      <c r="R34" s="165"/>
      <c r="S34" s="25"/>
      <c r="T34" s="25"/>
      <c r="U34" s="25"/>
      <c r="V34" s="25"/>
      <c r="W34" s="25"/>
      <c r="X34" s="25"/>
      <c r="IH34" s="32"/>
      <c r="II34" s="33"/>
    </row>
    <row r="35" spans="1:243" s="31" customFormat="1" ht="23.65" customHeight="1">
      <c r="A35" s="126"/>
      <c r="B35" s="97"/>
      <c r="C35" s="97"/>
      <c r="D35" s="314"/>
      <c r="E35" s="314"/>
      <c r="F35" s="314"/>
      <c r="G35" s="314"/>
      <c r="H35" s="314"/>
      <c r="I35" s="314"/>
      <c r="J35" s="314"/>
      <c r="K35" s="314"/>
      <c r="L35" s="314"/>
      <c r="M35" s="203"/>
      <c r="N35" s="149"/>
      <c r="O35" s="148" t="str">
        <f t="shared" si="2"/>
        <v/>
      </c>
      <c r="P35" s="150" t="str">
        <f t="shared" si="3"/>
        <v/>
      </c>
      <c r="Q35" s="37"/>
      <c r="R35" s="165"/>
      <c r="S35" s="25"/>
      <c r="T35" s="25"/>
      <c r="U35" s="25"/>
      <c r="V35" s="25"/>
      <c r="W35" s="25"/>
      <c r="X35" s="25"/>
      <c r="IH35" s="33"/>
      <c r="II35" s="33"/>
    </row>
    <row r="36" spans="1:243" s="31" customFormat="1" ht="23.65" customHeight="1">
      <c r="A36" s="126"/>
      <c r="B36" s="97"/>
      <c r="C36" s="97"/>
      <c r="D36" s="314"/>
      <c r="E36" s="314"/>
      <c r="F36" s="314"/>
      <c r="G36" s="314"/>
      <c r="H36" s="314"/>
      <c r="I36" s="314"/>
      <c r="J36" s="314"/>
      <c r="K36" s="314"/>
      <c r="L36" s="314"/>
      <c r="M36" s="203"/>
      <c r="N36" s="149"/>
      <c r="O36" s="148" t="str">
        <f t="shared" si="2"/>
        <v/>
      </c>
      <c r="P36" s="150" t="str">
        <f t="shared" si="3"/>
        <v/>
      </c>
      <c r="Q36" s="37"/>
      <c r="R36" s="165"/>
      <c r="S36" s="25"/>
      <c r="T36" s="25"/>
      <c r="U36" s="25"/>
      <c r="V36" s="25"/>
      <c r="W36" s="25"/>
      <c r="X36" s="25"/>
      <c r="IH36" s="33"/>
      <c r="II36" s="33"/>
    </row>
    <row r="37" spans="1:243" s="31" customFormat="1" ht="23.65" customHeight="1">
      <c r="A37" s="126"/>
      <c r="B37" s="97"/>
      <c r="C37" s="97"/>
      <c r="D37" s="314"/>
      <c r="E37" s="314"/>
      <c r="F37" s="314"/>
      <c r="G37" s="314"/>
      <c r="H37" s="314"/>
      <c r="I37" s="314"/>
      <c r="J37" s="314"/>
      <c r="K37" s="314"/>
      <c r="L37" s="314"/>
      <c r="M37" s="203"/>
      <c r="N37" s="149"/>
      <c r="O37" s="148" t="str">
        <f t="shared" si="2"/>
        <v/>
      </c>
      <c r="P37" s="150" t="str">
        <f t="shared" si="3"/>
        <v/>
      </c>
      <c r="Q37" s="37"/>
      <c r="R37" s="165"/>
      <c r="S37" s="25"/>
      <c r="T37" s="25"/>
      <c r="U37" s="25"/>
      <c r="V37" s="25"/>
      <c r="W37" s="25"/>
      <c r="X37" s="25"/>
    </row>
    <row r="38" spans="1:243" s="31" customFormat="1" ht="23.65" customHeight="1">
      <c r="A38" s="126"/>
      <c r="B38" s="97"/>
      <c r="C38" s="97"/>
      <c r="D38" s="314"/>
      <c r="E38" s="314"/>
      <c r="F38" s="314"/>
      <c r="G38" s="314"/>
      <c r="H38" s="314"/>
      <c r="I38" s="314"/>
      <c r="J38" s="314"/>
      <c r="K38" s="314"/>
      <c r="L38" s="314"/>
      <c r="M38" s="203"/>
      <c r="N38" s="149"/>
      <c r="O38" s="148" t="str">
        <f t="shared" si="2"/>
        <v/>
      </c>
      <c r="P38" s="150" t="str">
        <f t="shared" si="3"/>
        <v/>
      </c>
      <c r="Q38" s="37"/>
      <c r="R38" s="165"/>
      <c r="S38" s="25"/>
      <c r="T38" s="25"/>
      <c r="U38" s="25"/>
      <c r="V38" s="25"/>
      <c r="W38" s="25"/>
      <c r="X38" s="25"/>
      <c r="IH38" s="32"/>
      <c r="II38" s="33"/>
    </row>
    <row r="39" spans="1:243" s="31" customFormat="1" ht="23.65" customHeight="1">
      <c r="A39" s="126"/>
      <c r="B39" s="97"/>
      <c r="C39" s="97"/>
      <c r="D39" s="314"/>
      <c r="E39" s="314"/>
      <c r="F39" s="314"/>
      <c r="G39" s="314"/>
      <c r="H39" s="314"/>
      <c r="I39" s="314"/>
      <c r="J39" s="314"/>
      <c r="K39" s="314"/>
      <c r="L39" s="314"/>
      <c r="M39" s="203"/>
      <c r="N39" s="149"/>
      <c r="O39" s="148" t="str">
        <f t="shared" si="2"/>
        <v/>
      </c>
      <c r="P39" s="150" t="str">
        <f t="shared" si="3"/>
        <v/>
      </c>
      <c r="Q39" s="37"/>
      <c r="R39" s="165"/>
      <c r="S39" s="25"/>
      <c r="T39" s="25"/>
      <c r="U39" s="25"/>
      <c r="V39" s="25"/>
      <c r="W39" s="25"/>
      <c r="X39" s="25"/>
      <c r="IH39" s="33"/>
      <c r="II39" s="33"/>
    </row>
    <row r="40" spans="1:243" s="31" customFormat="1" ht="23.65" customHeight="1">
      <c r="A40" s="126"/>
      <c r="B40" s="97"/>
      <c r="C40" s="97"/>
      <c r="D40" s="314"/>
      <c r="E40" s="314"/>
      <c r="F40" s="314"/>
      <c r="G40" s="314"/>
      <c r="H40" s="314"/>
      <c r="I40" s="314"/>
      <c r="J40" s="314"/>
      <c r="K40" s="314"/>
      <c r="L40" s="314"/>
      <c r="M40" s="203"/>
      <c r="N40" s="149"/>
      <c r="O40" s="148" t="str">
        <f t="shared" si="2"/>
        <v/>
      </c>
      <c r="P40" s="150" t="str">
        <f t="shared" si="3"/>
        <v/>
      </c>
      <c r="Q40" s="37"/>
      <c r="R40" s="165"/>
      <c r="S40" s="25"/>
      <c r="T40" s="25"/>
      <c r="U40" s="25"/>
      <c r="V40" s="25"/>
      <c r="W40" s="25"/>
      <c r="X40" s="25"/>
      <c r="IH40" s="33"/>
      <c r="II40" s="33"/>
    </row>
    <row r="41" spans="1:243" s="31" customFormat="1" ht="23.65" customHeight="1">
      <c r="A41" s="126"/>
      <c r="B41" s="97"/>
      <c r="C41" s="97"/>
      <c r="D41" s="314"/>
      <c r="E41" s="314"/>
      <c r="F41" s="314"/>
      <c r="G41" s="314"/>
      <c r="H41" s="314"/>
      <c r="I41" s="314"/>
      <c r="J41" s="314"/>
      <c r="K41" s="314"/>
      <c r="L41" s="314"/>
      <c r="M41" s="203"/>
      <c r="N41" s="149"/>
      <c r="O41" s="148" t="str">
        <f t="shared" si="2"/>
        <v/>
      </c>
      <c r="P41" s="150" t="str">
        <f t="shared" si="3"/>
        <v/>
      </c>
      <c r="Q41" s="37"/>
      <c r="R41" s="165"/>
      <c r="S41" s="25"/>
      <c r="T41" s="25"/>
      <c r="U41" s="25"/>
      <c r="V41" s="25"/>
      <c r="W41" s="25"/>
      <c r="X41" s="25"/>
    </row>
    <row r="42" spans="1:243" s="31" customFormat="1" ht="23.65" customHeight="1">
      <c r="A42" s="126"/>
      <c r="B42" s="97"/>
      <c r="C42" s="97"/>
      <c r="D42" s="314"/>
      <c r="E42" s="314"/>
      <c r="F42" s="314"/>
      <c r="G42" s="314"/>
      <c r="H42" s="314"/>
      <c r="I42" s="314"/>
      <c r="J42" s="314"/>
      <c r="K42" s="314"/>
      <c r="L42" s="314"/>
      <c r="M42" s="203"/>
      <c r="N42" s="149"/>
      <c r="O42" s="148" t="str">
        <f t="shared" si="2"/>
        <v/>
      </c>
      <c r="P42" s="150" t="str">
        <f t="shared" si="3"/>
        <v/>
      </c>
      <c r="Q42" s="37"/>
      <c r="R42" s="165"/>
      <c r="S42" s="25"/>
      <c r="T42" s="25"/>
      <c r="U42" s="25"/>
      <c r="V42" s="25"/>
      <c r="W42" s="25"/>
      <c r="X42" s="25"/>
    </row>
    <row r="43" spans="1:243" s="31" customFormat="1" ht="23.65" customHeight="1">
      <c r="A43" s="126"/>
      <c r="B43" s="97"/>
      <c r="C43" s="97"/>
      <c r="D43" s="314"/>
      <c r="E43" s="314"/>
      <c r="F43" s="314"/>
      <c r="G43" s="314"/>
      <c r="H43" s="314"/>
      <c r="I43" s="314"/>
      <c r="J43" s="314"/>
      <c r="K43" s="314"/>
      <c r="L43" s="314"/>
      <c r="M43" s="203"/>
      <c r="N43" s="149"/>
      <c r="O43" s="148" t="str">
        <f t="shared" si="2"/>
        <v/>
      </c>
      <c r="P43" s="150" t="str">
        <f t="shared" si="3"/>
        <v/>
      </c>
      <c r="Q43" s="37"/>
      <c r="R43" s="165"/>
      <c r="S43" s="25"/>
      <c r="T43" s="25"/>
      <c r="U43" s="25"/>
      <c r="V43" s="25"/>
      <c r="W43" s="25"/>
      <c r="X43" s="25"/>
    </row>
    <row r="44" spans="1:243" s="31" customFormat="1" ht="23.65" customHeight="1">
      <c r="A44" s="126"/>
      <c r="B44" s="97"/>
      <c r="C44" s="97"/>
      <c r="D44" s="314"/>
      <c r="E44" s="314"/>
      <c r="F44" s="314"/>
      <c r="G44" s="314"/>
      <c r="H44" s="314"/>
      <c r="I44" s="314"/>
      <c r="J44" s="314"/>
      <c r="K44" s="314"/>
      <c r="L44" s="314"/>
      <c r="M44" s="203"/>
      <c r="N44" s="149"/>
      <c r="O44" s="148" t="str">
        <f t="shared" si="2"/>
        <v/>
      </c>
      <c r="P44" s="150" t="str">
        <f t="shared" si="3"/>
        <v/>
      </c>
      <c r="Q44" s="37"/>
      <c r="R44" s="165"/>
      <c r="S44" s="25"/>
      <c r="T44" s="25"/>
      <c r="U44" s="25"/>
      <c r="V44" s="25"/>
      <c r="W44" s="25"/>
      <c r="X44" s="25"/>
    </row>
    <row r="45" spans="1:243" s="31" customFormat="1" ht="23.65" customHeight="1">
      <c r="A45" s="126"/>
      <c r="B45" s="97"/>
      <c r="C45" s="97"/>
      <c r="D45" s="314"/>
      <c r="E45" s="314"/>
      <c r="F45" s="314"/>
      <c r="G45" s="314"/>
      <c r="H45" s="314"/>
      <c r="I45" s="314"/>
      <c r="J45" s="314"/>
      <c r="K45" s="314"/>
      <c r="L45" s="314"/>
      <c r="M45" s="203"/>
      <c r="N45" s="149"/>
      <c r="O45" s="148" t="str">
        <f t="shared" si="2"/>
        <v/>
      </c>
      <c r="P45" s="150" t="str">
        <f t="shared" si="3"/>
        <v/>
      </c>
      <c r="Q45" s="37"/>
      <c r="R45" s="165"/>
      <c r="S45" s="25"/>
      <c r="T45" s="25"/>
      <c r="U45" s="25"/>
      <c r="V45" s="25"/>
      <c r="W45" s="25"/>
      <c r="X45" s="25"/>
    </row>
    <row r="46" spans="1:243" s="31" customFormat="1" ht="23.65" customHeight="1">
      <c r="A46" s="126"/>
      <c r="B46" s="97"/>
      <c r="C46" s="97"/>
      <c r="D46" s="314"/>
      <c r="E46" s="314"/>
      <c r="F46" s="314"/>
      <c r="G46" s="314"/>
      <c r="H46" s="314"/>
      <c r="I46" s="314"/>
      <c r="J46" s="314"/>
      <c r="K46" s="314"/>
      <c r="L46" s="314"/>
      <c r="M46" s="203"/>
      <c r="N46" s="149"/>
      <c r="O46" s="148" t="str">
        <f t="shared" si="2"/>
        <v/>
      </c>
      <c r="P46" s="150" t="str">
        <f t="shared" si="3"/>
        <v/>
      </c>
      <c r="Q46" s="37"/>
      <c r="R46" s="165"/>
      <c r="S46" s="25"/>
      <c r="T46" s="25"/>
      <c r="U46" s="25"/>
      <c r="V46" s="25"/>
      <c r="W46" s="25"/>
      <c r="X46" s="25"/>
    </row>
    <row r="47" spans="1:243" s="31" customFormat="1" ht="23.65" customHeight="1">
      <c r="A47" s="126"/>
      <c r="B47" s="97"/>
      <c r="C47" s="97"/>
      <c r="D47" s="314"/>
      <c r="E47" s="314"/>
      <c r="F47" s="314"/>
      <c r="G47" s="314"/>
      <c r="H47" s="314"/>
      <c r="I47" s="314"/>
      <c r="J47" s="314"/>
      <c r="K47" s="314"/>
      <c r="L47" s="314"/>
      <c r="M47" s="203"/>
      <c r="N47" s="149"/>
      <c r="O47" s="148" t="str">
        <f t="shared" si="2"/>
        <v/>
      </c>
      <c r="P47" s="150" t="str">
        <f t="shared" si="3"/>
        <v/>
      </c>
      <c r="Q47" s="37"/>
      <c r="R47" s="165"/>
      <c r="S47" s="25"/>
      <c r="T47" s="25"/>
      <c r="U47" s="25"/>
      <c r="V47" s="25"/>
      <c r="W47" s="25"/>
      <c r="X47" s="25"/>
    </row>
    <row r="48" spans="1:243" s="31" customFormat="1" ht="23.65" customHeight="1">
      <c r="A48" s="126"/>
      <c r="B48" s="97"/>
      <c r="C48" s="97"/>
      <c r="D48" s="314"/>
      <c r="E48" s="314"/>
      <c r="F48" s="314"/>
      <c r="G48" s="314"/>
      <c r="H48" s="314"/>
      <c r="I48" s="314"/>
      <c r="J48" s="314"/>
      <c r="K48" s="314"/>
      <c r="L48" s="314"/>
      <c r="M48" s="203"/>
      <c r="N48" s="149"/>
      <c r="O48" s="148" t="str">
        <f t="shared" si="2"/>
        <v/>
      </c>
      <c r="P48" s="150" t="str">
        <f t="shared" si="3"/>
        <v/>
      </c>
      <c r="Q48" s="37"/>
      <c r="R48" s="165"/>
      <c r="S48" s="25"/>
      <c r="T48" s="25"/>
      <c r="U48" s="25"/>
      <c r="V48" s="25"/>
      <c r="W48" s="25"/>
      <c r="X48" s="25"/>
    </row>
    <row r="49" spans="1:243" s="31" customFormat="1" ht="23.65" customHeight="1">
      <c r="A49" s="126"/>
      <c r="B49" s="97"/>
      <c r="C49" s="97"/>
      <c r="D49" s="314"/>
      <c r="E49" s="314"/>
      <c r="F49" s="314"/>
      <c r="G49" s="314"/>
      <c r="H49" s="314"/>
      <c r="I49" s="314"/>
      <c r="J49" s="314"/>
      <c r="K49" s="314"/>
      <c r="L49" s="314"/>
      <c r="M49" s="203"/>
      <c r="N49" s="149"/>
      <c r="O49" s="148" t="str">
        <f t="shared" si="2"/>
        <v/>
      </c>
      <c r="P49" s="150" t="str">
        <f t="shared" si="3"/>
        <v/>
      </c>
      <c r="Q49" s="37"/>
      <c r="R49" s="165"/>
      <c r="S49" s="25"/>
      <c r="T49" s="25"/>
      <c r="U49" s="25"/>
      <c r="V49" s="25"/>
      <c r="W49" s="25"/>
      <c r="X49" s="25"/>
    </row>
    <row r="50" spans="1:243" s="31" customFormat="1" ht="23.65" customHeight="1">
      <c r="A50" s="126"/>
      <c r="B50" s="97"/>
      <c r="C50" s="97"/>
      <c r="D50" s="314"/>
      <c r="E50" s="314"/>
      <c r="F50" s="314"/>
      <c r="G50" s="314"/>
      <c r="H50" s="314"/>
      <c r="I50" s="314"/>
      <c r="J50" s="314"/>
      <c r="K50" s="314"/>
      <c r="L50" s="314"/>
      <c r="M50" s="203"/>
      <c r="N50" s="149"/>
      <c r="O50" s="148" t="str">
        <f t="shared" si="2"/>
        <v/>
      </c>
      <c r="P50" s="150" t="str">
        <f t="shared" si="3"/>
        <v/>
      </c>
      <c r="Q50" s="37"/>
      <c r="R50" s="165"/>
      <c r="S50" s="25"/>
      <c r="T50" s="25"/>
      <c r="U50" s="25"/>
      <c r="V50" s="25"/>
      <c r="W50" s="25"/>
      <c r="X50" s="25"/>
    </row>
    <row r="51" spans="1:243" s="31" customFormat="1" ht="23.65" customHeight="1">
      <c r="A51" s="126"/>
      <c r="B51" s="97"/>
      <c r="C51" s="97"/>
      <c r="D51" s="314"/>
      <c r="E51" s="314"/>
      <c r="F51" s="314"/>
      <c r="G51" s="314"/>
      <c r="H51" s="314"/>
      <c r="I51" s="314"/>
      <c r="J51" s="314"/>
      <c r="K51" s="314"/>
      <c r="L51" s="314"/>
      <c r="M51" s="203"/>
      <c r="N51" s="149"/>
      <c r="O51" s="148" t="str">
        <f t="shared" si="2"/>
        <v/>
      </c>
      <c r="P51" s="150" t="str">
        <f t="shared" si="3"/>
        <v/>
      </c>
      <c r="Q51" s="37"/>
      <c r="R51" s="165"/>
      <c r="S51" s="25"/>
      <c r="T51" s="25"/>
      <c r="U51" s="25"/>
      <c r="V51" s="25"/>
      <c r="W51" s="25"/>
      <c r="X51" s="25"/>
    </row>
    <row r="52" spans="1:243" s="31" customFormat="1" ht="23.65" customHeight="1">
      <c r="A52" s="126"/>
      <c r="B52" s="97"/>
      <c r="C52" s="97"/>
      <c r="D52" s="314"/>
      <c r="E52" s="314"/>
      <c r="F52" s="314"/>
      <c r="G52" s="314"/>
      <c r="H52" s="314"/>
      <c r="I52" s="314"/>
      <c r="J52" s="314"/>
      <c r="K52" s="314"/>
      <c r="L52" s="314"/>
      <c r="M52" s="203"/>
      <c r="N52" s="149"/>
      <c r="O52" s="148" t="str">
        <f t="shared" si="2"/>
        <v/>
      </c>
      <c r="P52" s="150" t="str">
        <f t="shared" si="3"/>
        <v/>
      </c>
      <c r="Q52" s="37"/>
      <c r="R52" s="165"/>
      <c r="S52" s="25"/>
      <c r="T52" s="25"/>
      <c r="U52" s="25"/>
      <c r="V52" s="25"/>
      <c r="W52" s="25"/>
      <c r="X52" s="25"/>
    </row>
    <row r="53" spans="1:243" s="31" customFormat="1" ht="23.65" customHeight="1">
      <c r="A53" s="126"/>
      <c r="B53" s="97"/>
      <c r="C53" s="97"/>
      <c r="D53" s="314"/>
      <c r="E53" s="314"/>
      <c r="F53" s="314"/>
      <c r="G53" s="314"/>
      <c r="H53" s="314"/>
      <c r="I53" s="314"/>
      <c r="J53" s="314"/>
      <c r="K53" s="314"/>
      <c r="L53" s="314"/>
      <c r="M53" s="203"/>
      <c r="N53" s="149"/>
      <c r="O53" s="148" t="str">
        <f t="shared" si="2"/>
        <v/>
      </c>
      <c r="P53" s="150" t="str">
        <f t="shared" si="3"/>
        <v/>
      </c>
      <c r="Q53" s="37"/>
      <c r="R53" s="165"/>
      <c r="S53" s="25"/>
      <c r="T53" s="25"/>
      <c r="U53" s="25"/>
      <c r="V53" s="25"/>
      <c r="W53" s="25"/>
      <c r="X53" s="25"/>
    </row>
    <row r="54" spans="1:243" s="31" customFormat="1" ht="23.65" customHeight="1">
      <c r="A54" s="126"/>
      <c r="B54" s="97"/>
      <c r="C54" s="97"/>
      <c r="D54" s="314"/>
      <c r="E54" s="314"/>
      <c r="F54" s="314"/>
      <c r="G54" s="314"/>
      <c r="H54" s="314"/>
      <c r="I54" s="314"/>
      <c r="J54" s="314"/>
      <c r="K54" s="314"/>
      <c r="L54" s="314"/>
      <c r="M54" s="203"/>
      <c r="N54" s="149"/>
      <c r="O54" s="148" t="str">
        <f t="shared" si="2"/>
        <v/>
      </c>
      <c r="P54" s="150" t="str">
        <f t="shared" si="3"/>
        <v/>
      </c>
      <c r="Q54" s="37"/>
      <c r="R54" s="165"/>
      <c r="S54" s="25"/>
      <c r="T54" s="25"/>
      <c r="U54" s="25"/>
      <c r="V54" s="25"/>
      <c r="W54" s="25"/>
      <c r="X54" s="25"/>
    </row>
    <row r="55" spans="1:243" s="31" customFormat="1" ht="23.65" customHeight="1">
      <c r="A55" s="126"/>
      <c r="B55" s="97"/>
      <c r="C55" s="97"/>
      <c r="D55" s="314"/>
      <c r="E55" s="314"/>
      <c r="F55" s="314"/>
      <c r="G55" s="314"/>
      <c r="H55" s="314"/>
      <c r="I55" s="314"/>
      <c r="J55" s="314"/>
      <c r="K55" s="314"/>
      <c r="L55" s="314"/>
      <c r="M55" s="203"/>
      <c r="N55" s="149"/>
      <c r="O55" s="148" t="str">
        <f t="shared" si="0"/>
        <v/>
      </c>
      <c r="P55" s="150" t="str">
        <f t="shared" si="3"/>
        <v/>
      </c>
      <c r="Q55" s="37"/>
      <c r="R55" s="165"/>
      <c r="S55" s="25"/>
      <c r="T55" s="25"/>
      <c r="U55" s="25"/>
      <c r="V55" s="25"/>
      <c r="W55" s="25"/>
      <c r="X55" s="25"/>
    </row>
    <row r="56" spans="1:243" s="31" customFormat="1" ht="23.65" customHeight="1">
      <c r="A56" s="126"/>
      <c r="B56" s="97"/>
      <c r="C56" s="97"/>
      <c r="D56" s="314"/>
      <c r="E56" s="314"/>
      <c r="F56" s="314"/>
      <c r="G56" s="314"/>
      <c r="H56" s="314"/>
      <c r="I56" s="314"/>
      <c r="J56" s="314"/>
      <c r="K56" s="314"/>
      <c r="L56" s="314"/>
      <c r="M56" s="203"/>
      <c r="N56" s="149"/>
      <c r="O56" s="148" t="str">
        <f t="shared" si="0"/>
        <v/>
      </c>
      <c r="P56" s="150" t="str">
        <f>IF(M56="DIE",C56*N56,"")</f>
        <v/>
      </c>
      <c r="Q56" s="37"/>
      <c r="R56" s="165"/>
      <c r="S56" s="25"/>
      <c r="T56" s="25"/>
      <c r="U56" s="25"/>
      <c r="V56" s="25"/>
      <c r="W56" s="25"/>
      <c r="X56" s="25"/>
    </row>
    <row r="57" spans="1:243" s="31" customFormat="1" ht="23.65" customHeight="1">
      <c r="A57" s="126"/>
      <c r="B57" s="97"/>
      <c r="C57" s="97"/>
      <c r="D57" s="314"/>
      <c r="E57" s="314"/>
      <c r="F57" s="314"/>
      <c r="G57" s="314"/>
      <c r="H57" s="314"/>
      <c r="I57" s="314"/>
      <c r="J57" s="314"/>
      <c r="K57" s="314"/>
      <c r="L57" s="314"/>
      <c r="M57" s="203"/>
      <c r="N57" s="149"/>
      <c r="O57" s="148" t="str">
        <f t="shared" si="0"/>
        <v/>
      </c>
      <c r="P57" s="150" t="str">
        <f>IF(M57="DIE",C57*N57,"")</f>
        <v/>
      </c>
      <c r="Q57" s="37"/>
      <c r="R57" s="165"/>
      <c r="S57" s="25"/>
      <c r="T57" s="25"/>
      <c r="U57" s="25"/>
      <c r="V57" s="25"/>
      <c r="W57" s="25"/>
      <c r="X57" s="25"/>
    </row>
    <row r="58" spans="1:243" s="34" customFormat="1" ht="6" customHeight="1">
      <c r="A58" s="171"/>
      <c r="B58" s="11"/>
      <c r="C58" s="11"/>
      <c r="D58" s="11"/>
      <c r="E58" s="1"/>
      <c r="F58" s="1"/>
      <c r="G58" s="1"/>
      <c r="H58" s="1"/>
      <c r="I58" s="1"/>
      <c r="J58" s="1"/>
      <c r="K58" s="11"/>
      <c r="L58" s="11"/>
      <c r="M58" s="11"/>
      <c r="N58" s="11"/>
      <c r="O58"/>
      <c r="P58" s="131"/>
      <c r="Q58" s="1"/>
      <c r="R58" s="177"/>
      <c r="S58" s="26"/>
      <c r="T58" s="26"/>
      <c r="U58" s="26"/>
      <c r="V58" s="26"/>
      <c r="W58" s="26"/>
      <c r="X58" s="26"/>
    </row>
    <row r="59" spans="1:243" s="30" customFormat="1" ht="21" customHeight="1">
      <c r="A59" s="175"/>
      <c r="B59" s="343" t="s">
        <v>23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5"/>
      <c r="R59" s="184"/>
      <c r="S59" s="29"/>
      <c r="T59" s="29"/>
      <c r="U59" s="29"/>
      <c r="V59" s="29"/>
      <c r="W59" s="29"/>
      <c r="X59" s="29"/>
    </row>
    <row r="60" spans="1:243" s="31" customFormat="1" ht="12.75" customHeight="1">
      <c r="A60" s="171"/>
      <c r="B60" s="22" t="str">
        <f>'7-TRAN'!B61:E61</f>
        <v>FAPESP, JUNHO DE 2016</v>
      </c>
      <c r="C60" s="3"/>
      <c r="D60" s="3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71"/>
      <c r="P60" s="71"/>
      <c r="Q60" s="71">
        <v>1</v>
      </c>
      <c r="R60" s="176"/>
      <c r="S60" s="25"/>
      <c r="T60" s="25"/>
      <c r="U60" s="25"/>
      <c r="V60" s="25"/>
      <c r="W60" s="25"/>
      <c r="X60" s="25"/>
    </row>
    <row r="61" spans="1:243" s="40" customFormat="1" ht="18">
      <c r="A61" s="125"/>
      <c r="B61" s="155" t="str">
        <f>B6</f>
        <v>8- DESPESAS COM DIÁRIAS NO PAÍS E NO EXTERIOR</v>
      </c>
      <c r="C61" s="45"/>
      <c r="D61" s="45"/>
      <c r="J61" s="45"/>
      <c r="R61" s="125"/>
    </row>
    <row r="62" spans="1:243" s="30" customFormat="1" ht="31.5" customHeight="1">
      <c r="A62" s="175"/>
      <c r="B62" s="139" t="s">
        <v>1</v>
      </c>
      <c r="C62" s="139" t="s">
        <v>6</v>
      </c>
      <c r="D62" s="339" t="s">
        <v>7</v>
      </c>
      <c r="E62" s="339"/>
      <c r="F62" s="339"/>
      <c r="G62" s="339"/>
      <c r="H62" s="339"/>
      <c r="I62" s="339"/>
      <c r="J62" s="339"/>
      <c r="K62" s="339"/>
      <c r="L62" s="339"/>
      <c r="M62" s="151" t="s">
        <v>72</v>
      </c>
      <c r="N62" s="140" t="s">
        <v>3</v>
      </c>
      <c r="O62" s="199" t="s">
        <v>64</v>
      </c>
      <c r="P62" s="199" t="s">
        <v>66</v>
      </c>
      <c r="Q62" s="139" t="s">
        <v>2</v>
      </c>
      <c r="R62" s="184"/>
      <c r="S62" s="29"/>
      <c r="T62" s="29"/>
      <c r="U62" s="29"/>
      <c r="V62" s="29"/>
      <c r="W62" s="29"/>
      <c r="X62" s="29"/>
    </row>
    <row r="63" spans="1:243" s="31" customFormat="1" ht="23.65" customHeight="1">
      <c r="A63" s="126"/>
      <c r="B63" s="97"/>
      <c r="C63" s="97"/>
      <c r="D63" s="314"/>
      <c r="E63" s="314"/>
      <c r="F63" s="314"/>
      <c r="G63" s="314"/>
      <c r="H63" s="314"/>
      <c r="I63" s="314"/>
      <c r="J63" s="314"/>
      <c r="K63" s="314"/>
      <c r="L63" s="314"/>
      <c r="M63" s="132"/>
      <c r="N63" s="149"/>
      <c r="O63" s="148" t="str">
        <f t="shared" ref="O63:O103" si="4">IF(M63="DIP",C63*N63,"")</f>
        <v/>
      </c>
      <c r="P63" s="150" t="str">
        <f t="shared" ref="P63:P103" si="5">IF(M63="DIE",C63*N63,"")</f>
        <v/>
      </c>
      <c r="Q63" s="37"/>
      <c r="R63" s="165"/>
      <c r="S63" s="25"/>
      <c r="T63" s="25"/>
      <c r="U63" s="25"/>
      <c r="V63" s="25"/>
      <c r="W63" s="25"/>
      <c r="X63" s="25"/>
      <c r="IH63" s="32"/>
      <c r="II63" s="33"/>
    </row>
    <row r="64" spans="1:243" s="31" customFormat="1" ht="23.65" customHeight="1">
      <c r="A64" s="126"/>
      <c r="B64" s="97"/>
      <c r="C64" s="97"/>
      <c r="D64" s="314"/>
      <c r="E64" s="314"/>
      <c r="F64" s="314"/>
      <c r="G64" s="314"/>
      <c r="H64" s="314"/>
      <c r="I64" s="314"/>
      <c r="J64" s="314"/>
      <c r="K64" s="314"/>
      <c r="L64" s="314"/>
      <c r="M64" s="132"/>
      <c r="N64" s="149"/>
      <c r="O64" s="148" t="str">
        <f t="shared" si="4"/>
        <v/>
      </c>
      <c r="P64" s="150" t="str">
        <f t="shared" si="5"/>
        <v/>
      </c>
      <c r="Q64" s="37"/>
      <c r="R64" s="165"/>
      <c r="S64" s="25"/>
      <c r="T64" s="25"/>
      <c r="U64" s="25"/>
      <c r="V64" s="25"/>
      <c r="W64" s="25"/>
      <c r="X64" s="25"/>
      <c r="IH64" s="32"/>
      <c r="II64" s="33"/>
    </row>
    <row r="65" spans="1:243" s="31" customFormat="1" ht="23.65" customHeight="1">
      <c r="A65" s="126"/>
      <c r="B65" s="97"/>
      <c r="C65" s="97"/>
      <c r="D65" s="314"/>
      <c r="E65" s="314"/>
      <c r="F65" s="314"/>
      <c r="G65" s="314"/>
      <c r="H65" s="314"/>
      <c r="I65" s="314"/>
      <c r="J65" s="314"/>
      <c r="K65" s="314"/>
      <c r="L65" s="314"/>
      <c r="M65" s="132"/>
      <c r="N65" s="149"/>
      <c r="O65" s="148" t="str">
        <f t="shared" si="4"/>
        <v/>
      </c>
      <c r="P65" s="150" t="str">
        <f t="shared" si="5"/>
        <v/>
      </c>
      <c r="Q65" s="37"/>
      <c r="R65" s="165"/>
      <c r="S65" s="25"/>
      <c r="T65" s="25"/>
      <c r="U65" s="25"/>
      <c r="V65" s="25"/>
      <c r="W65" s="25"/>
      <c r="X65" s="25"/>
      <c r="IH65" s="33"/>
      <c r="II65" s="33"/>
    </row>
    <row r="66" spans="1:243" s="31" customFormat="1" ht="23.65" customHeight="1">
      <c r="A66" s="126"/>
      <c r="B66" s="97"/>
      <c r="C66" s="97"/>
      <c r="D66" s="314"/>
      <c r="E66" s="314"/>
      <c r="F66" s="314"/>
      <c r="G66" s="314"/>
      <c r="H66" s="314"/>
      <c r="I66" s="314"/>
      <c r="J66" s="314"/>
      <c r="K66" s="314"/>
      <c r="L66" s="314"/>
      <c r="M66" s="132"/>
      <c r="N66" s="149"/>
      <c r="O66" s="148" t="str">
        <f t="shared" si="4"/>
        <v/>
      </c>
      <c r="P66" s="150" t="str">
        <f t="shared" si="5"/>
        <v/>
      </c>
      <c r="Q66" s="37"/>
      <c r="R66" s="165"/>
      <c r="S66" s="25"/>
      <c r="T66" s="25"/>
      <c r="U66" s="25"/>
      <c r="V66" s="25"/>
      <c r="W66" s="25"/>
      <c r="X66" s="25"/>
      <c r="IH66" s="33"/>
      <c r="II66" s="33"/>
    </row>
    <row r="67" spans="1:243" s="31" customFormat="1" ht="23.65" customHeight="1">
      <c r="A67" s="126"/>
      <c r="B67" s="97"/>
      <c r="C67" s="97"/>
      <c r="D67" s="314"/>
      <c r="E67" s="314"/>
      <c r="F67" s="314"/>
      <c r="G67" s="314"/>
      <c r="H67" s="314"/>
      <c r="I67" s="314"/>
      <c r="J67" s="314"/>
      <c r="K67" s="314"/>
      <c r="L67" s="314"/>
      <c r="M67" s="132"/>
      <c r="N67" s="149"/>
      <c r="O67" s="148" t="str">
        <f t="shared" si="4"/>
        <v/>
      </c>
      <c r="P67" s="150" t="str">
        <f t="shared" si="5"/>
        <v/>
      </c>
      <c r="Q67" s="37"/>
      <c r="R67" s="165"/>
      <c r="S67" s="25"/>
      <c r="T67" s="25"/>
      <c r="U67" s="25"/>
      <c r="V67" s="25"/>
      <c r="W67" s="25"/>
      <c r="X67" s="25"/>
    </row>
    <row r="68" spans="1:243" s="31" customFormat="1" ht="23.65" customHeight="1">
      <c r="A68" s="126"/>
      <c r="B68" s="97"/>
      <c r="C68" s="97"/>
      <c r="D68" s="314"/>
      <c r="E68" s="314"/>
      <c r="F68" s="314"/>
      <c r="G68" s="314"/>
      <c r="H68" s="314"/>
      <c r="I68" s="314"/>
      <c r="J68" s="314"/>
      <c r="K68" s="314"/>
      <c r="L68" s="314"/>
      <c r="M68" s="132"/>
      <c r="N68" s="149"/>
      <c r="O68" s="148" t="str">
        <f t="shared" si="4"/>
        <v/>
      </c>
      <c r="P68" s="150" t="str">
        <f t="shared" si="5"/>
        <v/>
      </c>
      <c r="Q68" s="37"/>
      <c r="R68" s="165"/>
      <c r="S68" s="25"/>
      <c r="T68" s="25"/>
      <c r="U68" s="25"/>
      <c r="V68" s="25"/>
      <c r="W68" s="25"/>
      <c r="X68" s="25"/>
    </row>
    <row r="69" spans="1:243" s="31" customFormat="1" ht="23.65" customHeight="1">
      <c r="A69" s="126"/>
      <c r="B69" s="97"/>
      <c r="C69" s="97"/>
      <c r="D69" s="314"/>
      <c r="E69" s="314"/>
      <c r="F69" s="314"/>
      <c r="G69" s="314"/>
      <c r="H69" s="314"/>
      <c r="I69" s="314"/>
      <c r="J69" s="314"/>
      <c r="K69" s="314"/>
      <c r="L69" s="314"/>
      <c r="M69" s="132"/>
      <c r="N69" s="149"/>
      <c r="O69" s="148" t="str">
        <f t="shared" si="4"/>
        <v/>
      </c>
      <c r="P69" s="150" t="str">
        <f t="shared" si="5"/>
        <v/>
      </c>
      <c r="Q69" s="37"/>
      <c r="R69" s="165"/>
      <c r="S69" s="25"/>
      <c r="T69" s="25"/>
      <c r="U69" s="25"/>
      <c r="V69" s="25"/>
      <c r="W69" s="25"/>
      <c r="X69" s="25"/>
    </row>
    <row r="70" spans="1:243" s="31" customFormat="1" ht="23.65" customHeight="1">
      <c r="A70" s="126"/>
      <c r="B70" s="97"/>
      <c r="C70" s="97"/>
      <c r="D70" s="314"/>
      <c r="E70" s="314"/>
      <c r="F70" s="314"/>
      <c r="G70" s="314"/>
      <c r="H70" s="314"/>
      <c r="I70" s="314"/>
      <c r="J70" s="314"/>
      <c r="K70" s="314"/>
      <c r="L70" s="314"/>
      <c r="M70" s="132"/>
      <c r="N70" s="149"/>
      <c r="O70" s="148" t="str">
        <f t="shared" si="4"/>
        <v/>
      </c>
      <c r="P70" s="150" t="str">
        <f t="shared" si="5"/>
        <v/>
      </c>
      <c r="Q70" s="37"/>
      <c r="R70" s="165"/>
      <c r="S70" s="25"/>
      <c r="T70" s="25"/>
      <c r="U70" s="25"/>
      <c r="V70" s="25"/>
      <c r="W70" s="25"/>
      <c r="X70" s="25"/>
    </row>
    <row r="71" spans="1:243" s="31" customFormat="1" ht="23.65" customHeight="1">
      <c r="A71" s="126"/>
      <c r="B71" s="97"/>
      <c r="C71" s="97"/>
      <c r="D71" s="314"/>
      <c r="E71" s="314"/>
      <c r="F71" s="314"/>
      <c r="G71" s="314"/>
      <c r="H71" s="314"/>
      <c r="I71" s="314"/>
      <c r="J71" s="314"/>
      <c r="K71" s="314"/>
      <c r="L71" s="314"/>
      <c r="M71" s="132"/>
      <c r="N71" s="149"/>
      <c r="O71" s="148" t="str">
        <f t="shared" si="4"/>
        <v/>
      </c>
      <c r="P71" s="150" t="str">
        <f t="shared" si="5"/>
        <v/>
      </c>
      <c r="Q71" s="37"/>
      <c r="R71" s="165"/>
      <c r="S71" s="25"/>
      <c r="T71" s="25"/>
      <c r="U71" s="25"/>
      <c r="V71" s="25"/>
      <c r="W71" s="25"/>
      <c r="X71" s="25"/>
    </row>
    <row r="72" spans="1:243" s="31" customFormat="1" ht="23.65" customHeight="1">
      <c r="A72" s="126"/>
      <c r="B72" s="97"/>
      <c r="C72" s="97"/>
      <c r="D72" s="314"/>
      <c r="E72" s="314"/>
      <c r="F72" s="314"/>
      <c r="G72" s="314"/>
      <c r="H72" s="314"/>
      <c r="I72" s="314"/>
      <c r="J72" s="314"/>
      <c r="K72" s="314"/>
      <c r="L72" s="314"/>
      <c r="M72" s="132"/>
      <c r="N72" s="149"/>
      <c r="O72" s="148" t="str">
        <f t="shared" si="4"/>
        <v/>
      </c>
      <c r="P72" s="150" t="str">
        <f t="shared" si="5"/>
        <v/>
      </c>
      <c r="Q72" s="37"/>
      <c r="R72" s="165"/>
      <c r="S72" s="25"/>
      <c r="T72" s="25"/>
      <c r="U72" s="25"/>
      <c r="V72" s="25"/>
      <c r="W72" s="25"/>
      <c r="X72" s="25"/>
    </row>
    <row r="73" spans="1:243" s="31" customFormat="1" ht="23.65" customHeight="1">
      <c r="A73" s="126"/>
      <c r="B73" s="97"/>
      <c r="C73" s="97"/>
      <c r="D73" s="314"/>
      <c r="E73" s="314"/>
      <c r="F73" s="314"/>
      <c r="G73" s="314"/>
      <c r="H73" s="314"/>
      <c r="I73" s="314"/>
      <c r="J73" s="314"/>
      <c r="K73" s="314"/>
      <c r="L73" s="314"/>
      <c r="M73" s="163"/>
      <c r="N73" s="149"/>
      <c r="O73" s="148" t="str">
        <f t="shared" ref="O73:O84" si="6">IF(M73="DIP",C73*N73,"")</f>
        <v/>
      </c>
      <c r="P73" s="150" t="str">
        <f t="shared" ref="P73:P84" si="7">IF(M73="DIE",C73*N73,"")</f>
        <v/>
      </c>
      <c r="Q73" s="37"/>
      <c r="R73" s="165"/>
      <c r="S73" s="25"/>
      <c r="T73" s="25"/>
      <c r="U73" s="25"/>
      <c r="V73" s="25"/>
      <c r="W73" s="25"/>
      <c r="X73" s="25"/>
      <c r="IH73" s="32"/>
      <c r="II73" s="33"/>
    </row>
    <row r="74" spans="1:243" s="31" customFormat="1" ht="23.65" customHeight="1">
      <c r="A74" s="126"/>
      <c r="B74" s="97"/>
      <c r="C74" s="97"/>
      <c r="D74" s="314"/>
      <c r="E74" s="314"/>
      <c r="F74" s="314"/>
      <c r="G74" s="314"/>
      <c r="H74" s="314"/>
      <c r="I74" s="314"/>
      <c r="J74" s="314"/>
      <c r="K74" s="314"/>
      <c r="L74" s="314"/>
      <c r="M74" s="163"/>
      <c r="N74" s="149"/>
      <c r="O74" s="148" t="str">
        <f t="shared" si="6"/>
        <v/>
      </c>
      <c r="P74" s="150" t="str">
        <f t="shared" si="7"/>
        <v/>
      </c>
      <c r="Q74" s="37"/>
      <c r="R74" s="165"/>
      <c r="S74" s="25"/>
      <c r="T74" s="25"/>
      <c r="U74" s="25"/>
      <c r="V74" s="25"/>
      <c r="W74" s="25"/>
      <c r="X74" s="25"/>
      <c r="IH74" s="33"/>
      <c r="II74" s="33"/>
    </row>
    <row r="75" spans="1:243" s="31" customFormat="1" ht="23.65" customHeight="1">
      <c r="A75" s="126"/>
      <c r="B75" s="97"/>
      <c r="C75" s="97"/>
      <c r="D75" s="314"/>
      <c r="E75" s="314"/>
      <c r="F75" s="314"/>
      <c r="G75" s="314"/>
      <c r="H75" s="314"/>
      <c r="I75" s="314"/>
      <c r="J75" s="314"/>
      <c r="K75" s="314"/>
      <c r="L75" s="314"/>
      <c r="M75" s="163"/>
      <c r="N75" s="149"/>
      <c r="O75" s="148" t="str">
        <f t="shared" si="6"/>
        <v/>
      </c>
      <c r="P75" s="150" t="str">
        <f t="shared" si="7"/>
        <v/>
      </c>
      <c r="Q75" s="37"/>
      <c r="R75" s="165"/>
      <c r="S75" s="25"/>
      <c r="T75" s="25"/>
      <c r="U75" s="25"/>
      <c r="V75" s="25"/>
      <c r="W75" s="25"/>
      <c r="X75" s="25"/>
      <c r="IH75" s="33"/>
      <c r="II75" s="33"/>
    </row>
    <row r="76" spans="1:243" s="31" customFormat="1" ht="23.65" customHeight="1">
      <c r="A76" s="126"/>
      <c r="B76" s="97"/>
      <c r="C76" s="97"/>
      <c r="D76" s="314"/>
      <c r="E76" s="314"/>
      <c r="F76" s="314"/>
      <c r="G76" s="314"/>
      <c r="H76" s="314"/>
      <c r="I76" s="314"/>
      <c r="J76" s="314"/>
      <c r="K76" s="314"/>
      <c r="L76" s="314"/>
      <c r="M76" s="163"/>
      <c r="N76" s="149"/>
      <c r="O76" s="148" t="str">
        <f t="shared" si="6"/>
        <v/>
      </c>
      <c r="P76" s="150" t="str">
        <f t="shared" si="7"/>
        <v/>
      </c>
      <c r="Q76" s="37"/>
      <c r="R76" s="165"/>
      <c r="S76" s="25"/>
      <c r="T76" s="25"/>
      <c r="U76" s="25"/>
      <c r="V76" s="25"/>
      <c r="W76" s="25"/>
      <c r="X76" s="25"/>
    </row>
    <row r="77" spans="1:243" s="31" customFormat="1" ht="23.65" customHeight="1">
      <c r="A77" s="126"/>
      <c r="B77" s="97"/>
      <c r="C77" s="97"/>
      <c r="D77" s="314"/>
      <c r="E77" s="314"/>
      <c r="F77" s="314"/>
      <c r="G77" s="314"/>
      <c r="H77" s="314"/>
      <c r="I77" s="314"/>
      <c r="J77" s="314"/>
      <c r="K77" s="314"/>
      <c r="L77" s="314"/>
      <c r="M77" s="163"/>
      <c r="N77" s="149"/>
      <c r="O77" s="148" t="str">
        <f t="shared" si="6"/>
        <v/>
      </c>
      <c r="P77" s="150" t="str">
        <f t="shared" si="7"/>
        <v/>
      </c>
      <c r="Q77" s="37"/>
      <c r="R77" s="165"/>
      <c r="S77" s="25"/>
      <c r="T77" s="25"/>
      <c r="U77" s="25"/>
      <c r="V77" s="25"/>
      <c r="W77" s="25"/>
      <c r="X77" s="25"/>
      <c r="IH77" s="33"/>
      <c r="II77" s="33"/>
    </row>
    <row r="78" spans="1:243" s="31" customFormat="1" ht="23.65" customHeight="1">
      <c r="A78" s="126"/>
      <c r="B78" s="97"/>
      <c r="C78" s="97"/>
      <c r="D78" s="314"/>
      <c r="E78" s="314"/>
      <c r="F78" s="314"/>
      <c r="G78" s="314"/>
      <c r="H78" s="314"/>
      <c r="I78" s="314"/>
      <c r="J78" s="314"/>
      <c r="K78" s="314"/>
      <c r="L78" s="314"/>
      <c r="M78" s="163"/>
      <c r="N78" s="149"/>
      <c r="O78" s="148" t="str">
        <f t="shared" si="6"/>
        <v/>
      </c>
      <c r="P78" s="150" t="str">
        <f t="shared" si="7"/>
        <v/>
      </c>
      <c r="Q78" s="37"/>
      <c r="R78" s="165"/>
      <c r="S78" s="25"/>
      <c r="T78" s="25"/>
      <c r="U78" s="25"/>
      <c r="V78" s="25"/>
      <c r="W78" s="25"/>
      <c r="X78" s="25"/>
    </row>
    <row r="79" spans="1:243" s="31" customFormat="1" ht="23.65" customHeight="1">
      <c r="A79" s="126"/>
      <c r="B79" s="97"/>
      <c r="C79" s="97"/>
      <c r="D79" s="314"/>
      <c r="E79" s="314"/>
      <c r="F79" s="314"/>
      <c r="G79" s="314"/>
      <c r="H79" s="314"/>
      <c r="I79" s="314"/>
      <c r="J79" s="314"/>
      <c r="K79" s="314"/>
      <c r="L79" s="314"/>
      <c r="M79" s="163"/>
      <c r="N79" s="149"/>
      <c r="O79" s="148" t="str">
        <f t="shared" si="6"/>
        <v/>
      </c>
      <c r="P79" s="150" t="str">
        <f t="shared" si="7"/>
        <v/>
      </c>
      <c r="Q79" s="37"/>
      <c r="R79" s="165"/>
      <c r="S79" s="25"/>
      <c r="T79" s="25"/>
      <c r="U79" s="25"/>
      <c r="V79" s="25"/>
      <c r="W79" s="25"/>
      <c r="X79" s="25"/>
    </row>
    <row r="80" spans="1:243" s="31" customFormat="1" ht="23.65" customHeight="1">
      <c r="A80" s="126"/>
      <c r="B80" s="97"/>
      <c r="C80" s="97"/>
      <c r="D80" s="314"/>
      <c r="E80" s="314"/>
      <c r="F80" s="314"/>
      <c r="G80" s="314"/>
      <c r="H80" s="314"/>
      <c r="I80" s="314"/>
      <c r="J80" s="314"/>
      <c r="K80" s="314"/>
      <c r="L80" s="314"/>
      <c r="M80" s="163"/>
      <c r="N80" s="149"/>
      <c r="O80" s="148" t="str">
        <f t="shared" si="6"/>
        <v/>
      </c>
      <c r="P80" s="150" t="str">
        <f t="shared" si="7"/>
        <v/>
      </c>
      <c r="Q80" s="37"/>
      <c r="R80" s="165"/>
      <c r="S80" s="25"/>
      <c r="T80" s="25"/>
      <c r="U80" s="25"/>
      <c r="V80" s="25"/>
      <c r="W80" s="25"/>
      <c r="X80" s="25"/>
    </row>
    <row r="81" spans="1:24" s="31" customFormat="1" ht="23.65" customHeight="1">
      <c r="A81" s="126"/>
      <c r="B81" s="97"/>
      <c r="C81" s="97"/>
      <c r="D81" s="314"/>
      <c r="E81" s="314"/>
      <c r="F81" s="314"/>
      <c r="G81" s="314"/>
      <c r="H81" s="314"/>
      <c r="I81" s="314"/>
      <c r="J81" s="314"/>
      <c r="K81" s="314"/>
      <c r="L81" s="314"/>
      <c r="M81" s="163"/>
      <c r="N81" s="149"/>
      <c r="O81" s="148" t="str">
        <f t="shared" si="6"/>
        <v/>
      </c>
      <c r="P81" s="150" t="str">
        <f t="shared" si="7"/>
        <v/>
      </c>
      <c r="Q81" s="37"/>
      <c r="R81" s="165"/>
      <c r="S81" s="25"/>
      <c r="T81" s="25"/>
      <c r="U81" s="25"/>
      <c r="V81" s="25"/>
      <c r="W81" s="25"/>
      <c r="X81" s="25"/>
    </row>
    <row r="82" spans="1:24" s="31" customFormat="1" ht="23.65" customHeight="1">
      <c r="A82" s="126"/>
      <c r="B82" s="97"/>
      <c r="C82" s="97"/>
      <c r="D82" s="314"/>
      <c r="E82" s="314"/>
      <c r="F82" s="314"/>
      <c r="G82" s="314"/>
      <c r="H82" s="314"/>
      <c r="I82" s="314"/>
      <c r="J82" s="314"/>
      <c r="K82" s="314"/>
      <c r="L82" s="314"/>
      <c r="M82" s="163"/>
      <c r="N82" s="149"/>
      <c r="O82" s="148" t="str">
        <f t="shared" si="6"/>
        <v/>
      </c>
      <c r="P82" s="150" t="str">
        <f t="shared" si="7"/>
        <v/>
      </c>
      <c r="Q82" s="37"/>
      <c r="R82" s="165"/>
      <c r="S82" s="25"/>
      <c r="T82" s="25"/>
      <c r="U82" s="25"/>
      <c r="V82" s="25"/>
      <c r="W82" s="25"/>
      <c r="X82" s="25"/>
    </row>
    <row r="83" spans="1:24" s="31" customFormat="1" ht="23.65" customHeight="1">
      <c r="A83" s="126"/>
      <c r="B83" s="97"/>
      <c r="C83" s="97"/>
      <c r="D83" s="314"/>
      <c r="E83" s="314"/>
      <c r="F83" s="314"/>
      <c r="G83" s="314"/>
      <c r="H83" s="314"/>
      <c r="I83" s="314"/>
      <c r="J83" s="314"/>
      <c r="K83" s="314"/>
      <c r="L83" s="314"/>
      <c r="M83" s="163"/>
      <c r="N83" s="149"/>
      <c r="O83" s="148" t="str">
        <f t="shared" si="6"/>
        <v/>
      </c>
      <c r="P83" s="150" t="str">
        <f t="shared" si="7"/>
        <v/>
      </c>
      <c r="Q83" s="37"/>
      <c r="R83" s="165"/>
      <c r="S83" s="25"/>
      <c r="T83" s="25"/>
      <c r="U83" s="25"/>
      <c r="V83" s="25"/>
      <c r="W83" s="25"/>
      <c r="X83" s="25"/>
    </row>
    <row r="84" spans="1:24" s="31" customFormat="1" ht="23.65" customHeight="1">
      <c r="A84" s="126"/>
      <c r="B84" s="97"/>
      <c r="C84" s="97"/>
      <c r="D84" s="314"/>
      <c r="E84" s="314"/>
      <c r="F84" s="314"/>
      <c r="G84" s="314"/>
      <c r="H84" s="314"/>
      <c r="I84" s="314"/>
      <c r="J84" s="314"/>
      <c r="K84" s="314"/>
      <c r="L84" s="314"/>
      <c r="M84" s="163"/>
      <c r="N84" s="149"/>
      <c r="O84" s="148" t="str">
        <f t="shared" si="6"/>
        <v/>
      </c>
      <c r="P84" s="150" t="str">
        <f t="shared" si="7"/>
        <v/>
      </c>
      <c r="Q84" s="37"/>
      <c r="R84" s="165"/>
      <c r="S84" s="25"/>
      <c r="T84" s="25"/>
      <c r="U84" s="25"/>
      <c r="V84" s="25"/>
      <c r="W84" s="25"/>
      <c r="X84" s="25"/>
    </row>
    <row r="85" spans="1:24" s="31" customFormat="1" ht="23.65" customHeight="1">
      <c r="A85" s="126"/>
      <c r="B85" s="97"/>
      <c r="C85" s="97"/>
      <c r="D85" s="314"/>
      <c r="E85" s="314"/>
      <c r="F85" s="314"/>
      <c r="G85" s="314"/>
      <c r="H85" s="314"/>
      <c r="I85" s="314"/>
      <c r="J85" s="314"/>
      <c r="K85" s="314"/>
      <c r="L85" s="314"/>
      <c r="M85" s="132"/>
      <c r="N85" s="149"/>
      <c r="O85" s="148" t="str">
        <f t="shared" si="4"/>
        <v/>
      </c>
      <c r="P85" s="150" t="str">
        <f t="shared" si="5"/>
        <v/>
      </c>
      <c r="Q85" s="37"/>
      <c r="R85" s="165"/>
      <c r="S85" s="25"/>
      <c r="T85" s="25"/>
      <c r="U85" s="25"/>
      <c r="V85" s="25"/>
      <c r="W85" s="25"/>
      <c r="X85" s="25"/>
    </row>
    <row r="86" spans="1:24" s="31" customFormat="1" ht="23.65" customHeight="1">
      <c r="A86" s="126"/>
      <c r="B86" s="97"/>
      <c r="C86" s="97"/>
      <c r="D86" s="314"/>
      <c r="E86" s="314"/>
      <c r="F86" s="314"/>
      <c r="G86" s="314"/>
      <c r="H86" s="314"/>
      <c r="I86" s="314"/>
      <c r="J86" s="314"/>
      <c r="K86" s="314"/>
      <c r="L86" s="314"/>
      <c r="M86" s="132"/>
      <c r="N86" s="149"/>
      <c r="O86" s="148" t="str">
        <f t="shared" si="4"/>
        <v/>
      </c>
      <c r="P86" s="150" t="str">
        <f t="shared" si="5"/>
        <v/>
      </c>
      <c r="Q86" s="37"/>
      <c r="R86" s="165"/>
      <c r="S86" s="25"/>
      <c r="T86" s="25"/>
      <c r="U86" s="25"/>
      <c r="V86" s="25"/>
      <c r="W86" s="25"/>
      <c r="X86" s="25"/>
    </row>
    <row r="87" spans="1:24" s="31" customFormat="1" ht="23.65" customHeight="1">
      <c r="A87" s="126"/>
      <c r="B87" s="97"/>
      <c r="C87" s="97"/>
      <c r="D87" s="314"/>
      <c r="E87" s="314"/>
      <c r="F87" s="314"/>
      <c r="G87" s="314"/>
      <c r="H87" s="314"/>
      <c r="I87" s="314"/>
      <c r="J87" s="314"/>
      <c r="K87" s="314"/>
      <c r="L87" s="314"/>
      <c r="M87" s="132"/>
      <c r="N87" s="149"/>
      <c r="O87" s="148" t="str">
        <f t="shared" si="4"/>
        <v/>
      </c>
      <c r="P87" s="150" t="str">
        <f t="shared" si="5"/>
        <v/>
      </c>
      <c r="Q87" s="37"/>
      <c r="R87" s="165"/>
      <c r="S87" s="25"/>
      <c r="T87" s="25"/>
      <c r="U87" s="25"/>
      <c r="V87" s="25"/>
      <c r="W87" s="25"/>
      <c r="X87" s="25"/>
    </row>
    <row r="88" spans="1:24" s="31" customFormat="1" ht="23.65" customHeight="1">
      <c r="A88" s="126"/>
      <c r="B88" s="97"/>
      <c r="C88" s="97"/>
      <c r="D88" s="314"/>
      <c r="E88" s="314"/>
      <c r="F88" s="314"/>
      <c r="G88" s="314"/>
      <c r="H88" s="314"/>
      <c r="I88" s="314"/>
      <c r="J88" s="314"/>
      <c r="K88" s="314"/>
      <c r="L88" s="314"/>
      <c r="M88" s="132"/>
      <c r="N88" s="149"/>
      <c r="O88" s="148" t="str">
        <f t="shared" si="4"/>
        <v/>
      </c>
      <c r="P88" s="150" t="str">
        <f t="shared" si="5"/>
        <v/>
      </c>
      <c r="Q88" s="37"/>
      <c r="R88" s="165"/>
      <c r="S88" s="25"/>
      <c r="T88" s="25"/>
      <c r="U88" s="25"/>
      <c r="V88" s="25"/>
      <c r="W88" s="25"/>
      <c r="X88" s="25"/>
    </row>
    <row r="89" spans="1:24" s="31" customFormat="1" ht="23.65" customHeight="1">
      <c r="A89" s="126"/>
      <c r="B89" s="97"/>
      <c r="C89" s="97"/>
      <c r="D89" s="314"/>
      <c r="E89" s="314"/>
      <c r="F89" s="314"/>
      <c r="G89" s="314"/>
      <c r="H89" s="314"/>
      <c r="I89" s="314"/>
      <c r="J89" s="314"/>
      <c r="K89" s="314"/>
      <c r="L89" s="314"/>
      <c r="M89" s="132"/>
      <c r="N89" s="149"/>
      <c r="O89" s="148" t="str">
        <f t="shared" si="4"/>
        <v/>
      </c>
      <c r="P89" s="150" t="str">
        <f t="shared" si="5"/>
        <v/>
      </c>
      <c r="Q89" s="37"/>
      <c r="R89" s="165"/>
      <c r="S89" s="25"/>
      <c r="T89" s="25"/>
      <c r="U89" s="25"/>
      <c r="V89" s="25"/>
      <c r="W89" s="25"/>
      <c r="X89" s="25"/>
    </row>
    <row r="90" spans="1:24" s="31" customFormat="1" ht="23.65" customHeight="1">
      <c r="A90" s="126"/>
      <c r="B90" s="97"/>
      <c r="C90" s="97"/>
      <c r="D90" s="314"/>
      <c r="E90" s="314"/>
      <c r="F90" s="314"/>
      <c r="G90" s="314"/>
      <c r="H90" s="314"/>
      <c r="I90" s="314"/>
      <c r="J90" s="314"/>
      <c r="K90" s="314"/>
      <c r="L90" s="314"/>
      <c r="M90" s="132"/>
      <c r="N90" s="149"/>
      <c r="O90" s="148" t="str">
        <f t="shared" si="4"/>
        <v/>
      </c>
      <c r="P90" s="150" t="str">
        <f t="shared" si="5"/>
        <v/>
      </c>
      <c r="Q90" s="37"/>
      <c r="R90" s="165"/>
      <c r="S90" s="25"/>
      <c r="T90" s="25"/>
      <c r="U90" s="25"/>
      <c r="V90" s="25"/>
      <c r="W90" s="25"/>
      <c r="X90" s="25"/>
    </row>
    <row r="91" spans="1:24" s="31" customFormat="1" ht="23.65" customHeight="1">
      <c r="A91" s="126"/>
      <c r="B91" s="97"/>
      <c r="C91" s="97"/>
      <c r="D91" s="314"/>
      <c r="E91" s="314"/>
      <c r="F91" s="314"/>
      <c r="G91" s="314"/>
      <c r="H91" s="314"/>
      <c r="I91" s="314"/>
      <c r="J91" s="314"/>
      <c r="K91" s="314"/>
      <c r="L91" s="314"/>
      <c r="M91" s="132"/>
      <c r="N91" s="149"/>
      <c r="O91" s="148" t="str">
        <f t="shared" si="4"/>
        <v/>
      </c>
      <c r="P91" s="150" t="str">
        <f t="shared" si="5"/>
        <v/>
      </c>
      <c r="Q91" s="37"/>
      <c r="R91" s="165"/>
      <c r="S91" s="25"/>
      <c r="T91" s="25"/>
      <c r="U91" s="25"/>
      <c r="V91" s="25"/>
      <c r="W91" s="25"/>
      <c r="X91" s="25"/>
    </row>
    <row r="92" spans="1:24" s="31" customFormat="1" ht="23.65" customHeight="1">
      <c r="A92" s="126"/>
      <c r="B92" s="97"/>
      <c r="C92" s="97"/>
      <c r="D92" s="314"/>
      <c r="E92" s="314"/>
      <c r="F92" s="314"/>
      <c r="G92" s="314"/>
      <c r="H92" s="314"/>
      <c r="I92" s="314"/>
      <c r="J92" s="314"/>
      <c r="K92" s="314"/>
      <c r="L92" s="314"/>
      <c r="M92" s="132"/>
      <c r="N92" s="149"/>
      <c r="O92" s="148" t="str">
        <f t="shared" si="4"/>
        <v/>
      </c>
      <c r="P92" s="150" t="str">
        <f t="shared" si="5"/>
        <v/>
      </c>
      <c r="Q92" s="37"/>
      <c r="R92" s="165"/>
      <c r="S92" s="25"/>
      <c r="T92" s="25"/>
      <c r="U92" s="25"/>
      <c r="V92" s="25"/>
      <c r="W92" s="25"/>
      <c r="X92" s="25"/>
    </row>
    <row r="93" spans="1:24" s="31" customFormat="1" ht="23.65" customHeight="1">
      <c r="A93" s="126"/>
      <c r="B93" s="97"/>
      <c r="C93" s="97"/>
      <c r="D93" s="314"/>
      <c r="E93" s="314"/>
      <c r="F93" s="314"/>
      <c r="G93" s="314"/>
      <c r="H93" s="314"/>
      <c r="I93" s="314"/>
      <c r="J93" s="314"/>
      <c r="K93" s="314"/>
      <c r="L93" s="314"/>
      <c r="M93" s="132"/>
      <c r="N93" s="149"/>
      <c r="O93" s="148" t="str">
        <f t="shared" si="4"/>
        <v/>
      </c>
      <c r="P93" s="150" t="str">
        <f t="shared" si="5"/>
        <v/>
      </c>
      <c r="Q93" s="37"/>
      <c r="R93" s="165"/>
      <c r="S93" s="25"/>
      <c r="T93" s="25"/>
      <c r="U93" s="25"/>
      <c r="V93" s="25"/>
      <c r="W93" s="25"/>
      <c r="X93" s="25"/>
    </row>
    <row r="94" spans="1:24" s="31" customFormat="1" ht="23.65" customHeight="1">
      <c r="A94" s="126"/>
      <c r="B94" s="97"/>
      <c r="C94" s="97"/>
      <c r="D94" s="314"/>
      <c r="E94" s="314"/>
      <c r="F94" s="314"/>
      <c r="G94" s="314"/>
      <c r="H94" s="314"/>
      <c r="I94" s="314"/>
      <c r="J94" s="314"/>
      <c r="K94" s="314"/>
      <c r="L94" s="314"/>
      <c r="M94" s="132"/>
      <c r="N94" s="149"/>
      <c r="O94" s="148" t="str">
        <f t="shared" si="4"/>
        <v/>
      </c>
      <c r="P94" s="150" t="str">
        <f t="shared" si="5"/>
        <v/>
      </c>
      <c r="Q94" s="37"/>
      <c r="R94" s="165"/>
      <c r="S94" s="25"/>
      <c r="T94" s="25"/>
      <c r="U94" s="25"/>
      <c r="V94" s="25"/>
      <c r="W94" s="25"/>
      <c r="X94" s="25"/>
    </row>
    <row r="95" spans="1:24" s="31" customFormat="1" ht="23.65" customHeight="1">
      <c r="A95" s="126"/>
      <c r="B95" s="97"/>
      <c r="C95" s="97"/>
      <c r="D95" s="314"/>
      <c r="E95" s="314"/>
      <c r="F95" s="314"/>
      <c r="G95" s="314"/>
      <c r="H95" s="314"/>
      <c r="I95" s="314"/>
      <c r="J95" s="314"/>
      <c r="K95" s="314"/>
      <c r="L95" s="314"/>
      <c r="M95" s="132"/>
      <c r="N95" s="149"/>
      <c r="O95" s="148" t="str">
        <f t="shared" si="4"/>
        <v/>
      </c>
      <c r="P95" s="150" t="str">
        <f t="shared" si="5"/>
        <v/>
      </c>
      <c r="Q95" s="37"/>
      <c r="R95" s="165"/>
      <c r="S95" s="25"/>
      <c r="T95" s="25"/>
      <c r="U95" s="25"/>
      <c r="V95" s="25"/>
      <c r="W95" s="25"/>
      <c r="X95" s="25"/>
    </row>
    <row r="96" spans="1:24" s="31" customFormat="1" ht="23.65" customHeight="1">
      <c r="A96" s="126"/>
      <c r="B96" s="97"/>
      <c r="C96" s="97"/>
      <c r="D96" s="314"/>
      <c r="E96" s="314"/>
      <c r="F96" s="314"/>
      <c r="G96" s="314"/>
      <c r="H96" s="314"/>
      <c r="I96" s="314"/>
      <c r="J96" s="314"/>
      <c r="K96" s="314"/>
      <c r="L96" s="314"/>
      <c r="M96" s="132"/>
      <c r="N96" s="149"/>
      <c r="O96" s="148" t="str">
        <f t="shared" si="4"/>
        <v/>
      </c>
      <c r="P96" s="150" t="str">
        <f t="shared" si="5"/>
        <v/>
      </c>
      <c r="Q96" s="37"/>
      <c r="R96" s="165"/>
      <c r="S96" s="25"/>
      <c r="T96" s="25"/>
      <c r="U96" s="25"/>
      <c r="V96" s="25"/>
      <c r="W96" s="25"/>
      <c r="X96" s="25"/>
    </row>
    <row r="97" spans="1:24" s="31" customFormat="1" ht="23.65" customHeight="1">
      <c r="A97" s="126"/>
      <c r="B97" s="97"/>
      <c r="C97" s="97"/>
      <c r="D97" s="314"/>
      <c r="E97" s="314"/>
      <c r="F97" s="314"/>
      <c r="G97" s="314"/>
      <c r="H97" s="314"/>
      <c r="I97" s="314"/>
      <c r="J97" s="314"/>
      <c r="K97" s="314"/>
      <c r="L97" s="314"/>
      <c r="M97" s="132"/>
      <c r="N97" s="149"/>
      <c r="O97" s="148" t="str">
        <f t="shared" si="4"/>
        <v/>
      </c>
      <c r="P97" s="150" t="str">
        <f t="shared" si="5"/>
        <v/>
      </c>
      <c r="Q97" s="37"/>
      <c r="R97" s="165"/>
      <c r="S97" s="25"/>
      <c r="T97" s="25"/>
      <c r="U97" s="25"/>
      <c r="V97" s="25"/>
      <c r="W97" s="25"/>
      <c r="X97" s="25"/>
    </row>
    <row r="98" spans="1:24" s="31" customFormat="1" ht="23.65" customHeight="1">
      <c r="A98" s="126"/>
      <c r="B98" s="97"/>
      <c r="C98" s="97"/>
      <c r="D98" s="314"/>
      <c r="E98" s="314"/>
      <c r="F98" s="314"/>
      <c r="G98" s="314"/>
      <c r="H98" s="314"/>
      <c r="I98" s="314"/>
      <c r="J98" s="314"/>
      <c r="K98" s="314"/>
      <c r="L98" s="314"/>
      <c r="M98" s="132"/>
      <c r="N98" s="149"/>
      <c r="O98" s="148" t="str">
        <f t="shared" si="4"/>
        <v/>
      </c>
      <c r="P98" s="150" t="str">
        <f t="shared" si="5"/>
        <v/>
      </c>
      <c r="Q98" s="37"/>
      <c r="R98" s="165"/>
      <c r="S98" s="25"/>
      <c r="T98" s="25"/>
      <c r="U98" s="25"/>
      <c r="V98" s="25"/>
      <c r="W98" s="25"/>
      <c r="X98" s="25"/>
    </row>
    <row r="99" spans="1:24" s="31" customFormat="1" ht="23.65" customHeight="1">
      <c r="A99" s="126"/>
      <c r="B99" s="97"/>
      <c r="C99" s="97"/>
      <c r="D99" s="314"/>
      <c r="E99" s="314"/>
      <c r="F99" s="314"/>
      <c r="G99" s="314"/>
      <c r="H99" s="314"/>
      <c r="I99" s="314"/>
      <c r="J99" s="314"/>
      <c r="K99" s="314"/>
      <c r="L99" s="314"/>
      <c r="M99" s="132"/>
      <c r="N99" s="149"/>
      <c r="O99" s="148" t="str">
        <f t="shared" si="4"/>
        <v/>
      </c>
      <c r="P99" s="150" t="str">
        <f t="shared" si="5"/>
        <v/>
      </c>
      <c r="Q99" s="37"/>
      <c r="R99" s="165"/>
      <c r="S99" s="25"/>
      <c r="T99" s="25"/>
      <c r="U99" s="25"/>
      <c r="V99" s="25"/>
      <c r="W99" s="25"/>
      <c r="X99" s="25"/>
    </row>
    <row r="100" spans="1:24" s="31" customFormat="1" ht="23.65" customHeight="1">
      <c r="A100" s="126"/>
      <c r="B100" s="97"/>
      <c r="C100" s="97"/>
      <c r="D100" s="314"/>
      <c r="E100" s="314"/>
      <c r="F100" s="314"/>
      <c r="G100" s="314"/>
      <c r="H100" s="314"/>
      <c r="I100" s="314"/>
      <c r="J100" s="314"/>
      <c r="K100" s="314"/>
      <c r="L100" s="314"/>
      <c r="M100" s="132"/>
      <c r="N100" s="149"/>
      <c r="O100" s="148" t="str">
        <f t="shared" si="4"/>
        <v/>
      </c>
      <c r="P100" s="150" t="str">
        <f t="shared" si="5"/>
        <v/>
      </c>
      <c r="Q100" s="37"/>
      <c r="R100" s="165"/>
      <c r="S100" s="25"/>
      <c r="T100" s="25"/>
      <c r="U100" s="25"/>
      <c r="V100" s="25"/>
      <c r="W100" s="25"/>
      <c r="X100" s="25"/>
    </row>
    <row r="101" spans="1:24" s="31" customFormat="1" ht="23.65" customHeight="1">
      <c r="A101" s="126"/>
      <c r="B101" s="97"/>
      <c r="C101" s="97"/>
      <c r="D101" s="314"/>
      <c r="E101" s="314"/>
      <c r="F101" s="314"/>
      <c r="G101" s="314"/>
      <c r="H101" s="314"/>
      <c r="I101" s="314"/>
      <c r="J101" s="314"/>
      <c r="K101" s="314"/>
      <c r="L101" s="314"/>
      <c r="M101" s="132"/>
      <c r="N101" s="149"/>
      <c r="O101" s="148" t="str">
        <f t="shared" si="4"/>
        <v/>
      </c>
      <c r="P101" s="150" t="str">
        <f t="shared" si="5"/>
        <v/>
      </c>
      <c r="Q101" s="37"/>
      <c r="R101" s="165"/>
      <c r="S101" s="25"/>
      <c r="T101" s="25"/>
      <c r="U101" s="25"/>
      <c r="V101" s="25"/>
      <c r="W101" s="25"/>
      <c r="X101" s="25"/>
    </row>
    <row r="102" spans="1:24" s="31" customFormat="1" ht="23.65" customHeight="1">
      <c r="A102" s="126"/>
      <c r="B102" s="97"/>
      <c r="C102" s="97"/>
      <c r="D102" s="314"/>
      <c r="E102" s="314"/>
      <c r="F102" s="314"/>
      <c r="G102" s="314"/>
      <c r="H102" s="314"/>
      <c r="I102" s="314"/>
      <c r="J102" s="314"/>
      <c r="K102" s="314"/>
      <c r="L102" s="314"/>
      <c r="M102" s="132"/>
      <c r="N102" s="149"/>
      <c r="O102" s="148" t="str">
        <f t="shared" si="4"/>
        <v/>
      </c>
      <c r="P102" s="150" t="str">
        <f t="shared" si="5"/>
        <v/>
      </c>
      <c r="Q102" s="37"/>
      <c r="R102" s="165"/>
      <c r="S102" s="25"/>
      <c r="T102" s="25"/>
      <c r="U102" s="25"/>
      <c r="V102" s="25"/>
      <c r="W102" s="25"/>
      <c r="X102" s="25"/>
    </row>
    <row r="103" spans="1:24" s="31" customFormat="1" ht="23.65" customHeight="1">
      <c r="A103" s="126"/>
      <c r="B103" s="97"/>
      <c r="C103" s="97"/>
      <c r="D103" s="314"/>
      <c r="E103" s="314"/>
      <c r="F103" s="314"/>
      <c r="G103" s="314"/>
      <c r="H103" s="314"/>
      <c r="I103" s="314"/>
      <c r="J103" s="314"/>
      <c r="K103" s="314"/>
      <c r="L103" s="314"/>
      <c r="M103" s="132"/>
      <c r="N103" s="149"/>
      <c r="O103" s="148" t="str">
        <f t="shared" si="4"/>
        <v/>
      </c>
      <c r="P103" s="150" t="str">
        <f t="shared" si="5"/>
        <v/>
      </c>
      <c r="Q103" s="37"/>
      <c r="R103" s="165"/>
      <c r="S103" s="25"/>
      <c r="T103" s="25"/>
      <c r="U103" s="25"/>
      <c r="V103" s="25"/>
      <c r="W103" s="25"/>
      <c r="X103" s="25"/>
    </row>
    <row r="104" spans="1:24" s="34" customFormat="1" ht="6" customHeight="1">
      <c r="A104" s="171"/>
      <c r="B104" s="11"/>
      <c r="C104" s="11"/>
      <c r="D104" s="11"/>
      <c r="E104" s="1"/>
      <c r="F104" s="1"/>
      <c r="G104" s="1"/>
      <c r="H104" s="1"/>
      <c r="I104" s="1"/>
      <c r="J104" s="1"/>
      <c r="K104" s="11"/>
      <c r="L104" s="11"/>
      <c r="M104" s="11"/>
      <c r="N104" s="11"/>
      <c r="O104"/>
      <c r="P104" s="131"/>
      <c r="Q104" s="1"/>
      <c r="R104" s="177"/>
      <c r="S104" s="26"/>
      <c r="T104" s="26"/>
      <c r="U104" s="26"/>
      <c r="V104" s="26"/>
      <c r="W104" s="26"/>
      <c r="X104" s="26"/>
    </row>
    <row r="105" spans="1:24" s="30" customFormat="1" ht="21" customHeight="1">
      <c r="A105" s="175"/>
      <c r="B105" s="317" t="s">
        <v>23</v>
      </c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184"/>
      <c r="S105" s="29"/>
      <c r="T105" s="29"/>
      <c r="U105" s="29"/>
      <c r="V105" s="29"/>
      <c r="W105" s="29"/>
      <c r="X105" s="29"/>
    </row>
    <row r="106" spans="1:24" s="31" customFormat="1" ht="12.75" customHeight="1">
      <c r="A106" s="171"/>
      <c r="B106" s="22" t="e">
        <f>#REF!</f>
        <v>#REF!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>
        <v>2</v>
      </c>
      <c r="R106" s="176"/>
      <c r="S106" s="25"/>
      <c r="T106" s="25"/>
      <c r="U106" s="25"/>
      <c r="V106" s="25"/>
      <c r="W106" s="25"/>
      <c r="X106" s="25"/>
    </row>
    <row r="107" spans="1:24" s="40" customFormat="1" ht="12.75" customHeight="1">
      <c r="A107" s="125"/>
      <c r="B107" s="45"/>
      <c r="C107" s="45"/>
      <c r="D107" s="45"/>
      <c r="J107" s="45"/>
      <c r="R107" s="125"/>
    </row>
    <row r="108" spans="1:24" s="40" customFormat="1" ht="12.75" customHeight="1">
      <c r="A108" s="125"/>
      <c r="B108" s="45"/>
      <c r="C108" s="45"/>
      <c r="D108" s="45"/>
      <c r="J108" s="45"/>
      <c r="R108" s="125"/>
    </row>
    <row r="109" spans="1:24" s="40" customFormat="1" ht="12.75" customHeight="1">
      <c r="A109" s="125"/>
      <c r="B109" s="45"/>
      <c r="C109" s="45"/>
      <c r="D109" s="45"/>
      <c r="J109" s="45"/>
      <c r="R109" s="125"/>
    </row>
    <row r="110" spans="1:24" s="40" customFormat="1" ht="12.75" customHeight="1">
      <c r="A110" s="125"/>
      <c r="B110" s="45"/>
      <c r="C110" s="45"/>
      <c r="D110" s="45"/>
      <c r="J110" s="45"/>
      <c r="R110" s="125"/>
    </row>
    <row r="111" spans="1:24" s="40" customFormat="1" ht="12.75" customHeight="1">
      <c r="A111" s="125"/>
      <c r="B111" s="45"/>
      <c r="C111" s="45"/>
      <c r="D111" s="45"/>
      <c r="J111" s="45"/>
      <c r="R111" s="125"/>
    </row>
    <row r="112" spans="1:24" s="40" customFormat="1" ht="12.75" customHeight="1">
      <c r="A112" s="125"/>
      <c r="B112" s="45"/>
      <c r="C112" s="45"/>
      <c r="D112" s="45"/>
      <c r="J112" s="45"/>
      <c r="R112" s="125"/>
    </row>
    <row r="113" spans="1:18" s="40" customFormat="1" ht="12.75" customHeight="1">
      <c r="A113" s="125"/>
      <c r="B113" s="45"/>
      <c r="C113" s="45"/>
      <c r="D113" s="45"/>
      <c r="J113" s="45"/>
      <c r="R113" s="125"/>
    </row>
    <row r="114" spans="1:18" s="40" customFormat="1" ht="12.75" customHeight="1">
      <c r="A114" s="125"/>
      <c r="B114" s="45"/>
      <c r="C114" s="45"/>
      <c r="D114" s="45"/>
      <c r="J114" s="45"/>
      <c r="R114" s="125"/>
    </row>
    <row r="115" spans="1:18" s="40" customFormat="1" ht="12.75" customHeight="1">
      <c r="A115" s="125"/>
      <c r="B115" s="45"/>
      <c r="C115" s="45"/>
      <c r="D115" s="45"/>
      <c r="J115" s="45"/>
      <c r="R115" s="125"/>
    </row>
    <row r="116" spans="1:18" s="40" customFormat="1" ht="12.75" customHeight="1">
      <c r="A116" s="125"/>
      <c r="B116" s="45"/>
      <c r="C116" s="45"/>
      <c r="D116" s="45"/>
      <c r="J116" s="45"/>
      <c r="R116" s="125"/>
    </row>
    <row r="117" spans="1:18" s="40" customFormat="1" ht="12.75" customHeight="1">
      <c r="A117" s="125"/>
      <c r="B117" s="45"/>
      <c r="C117" s="45"/>
      <c r="D117" s="45"/>
      <c r="J117" s="45"/>
      <c r="R117" s="125"/>
    </row>
    <row r="118" spans="1:18" s="40" customFormat="1" ht="12.75" customHeight="1">
      <c r="A118" s="125"/>
      <c r="B118" s="45"/>
      <c r="C118" s="45"/>
      <c r="D118" s="45"/>
      <c r="J118" s="45"/>
      <c r="R118" s="125"/>
    </row>
    <row r="119" spans="1:18" s="40" customFormat="1" ht="12.75" customHeight="1">
      <c r="A119" s="125"/>
      <c r="B119" s="45"/>
      <c r="C119" s="45"/>
      <c r="D119" s="45"/>
      <c r="J119" s="45"/>
      <c r="R119" s="125"/>
    </row>
    <row r="120" spans="1:18" s="40" customFormat="1" ht="12.75" customHeight="1">
      <c r="A120" s="125"/>
      <c r="B120" s="45"/>
      <c r="C120" s="45"/>
      <c r="D120" s="45"/>
      <c r="J120" s="45"/>
      <c r="R120" s="125"/>
    </row>
    <row r="121" spans="1:18" s="40" customFormat="1" ht="12.75" customHeight="1">
      <c r="A121" s="125"/>
      <c r="B121" s="45"/>
      <c r="C121" s="45"/>
      <c r="D121" s="45"/>
      <c r="J121" s="45"/>
      <c r="R121" s="125"/>
    </row>
    <row r="122" spans="1:18" s="40" customFormat="1" ht="12.75" customHeight="1">
      <c r="A122" s="125"/>
      <c r="B122" s="45"/>
      <c r="C122" s="45"/>
      <c r="D122" s="45"/>
      <c r="J122" s="45"/>
      <c r="R122" s="125"/>
    </row>
    <row r="123" spans="1:18" s="40" customFormat="1" ht="12.75" customHeight="1">
      <c r="A123" s="125"/>
      <c r="B123" s="45"/>
      <c r="C123" s="45"/>
      <c r="D123" s="45"/>
      <c r="J123" s="45"/>
      <c r="R123" s="125"/>
    </row>
    <row r="124" spans="1:18" s="40" customFormat="1" ht="12.75" customHeight="1">
      <c r="A124" s="125"/>
      <c r="B124" s="45"/>
      <c r="C124" s="45"/>
      <c r="D124" s="45"/>
      <c r="J124" s="45"/>
      <c r="R124" s="125"/>
    </row>
    <row r="125" spans="1:18" s="40" customFormat="1" ht="12.75" customHeight="1">
      <c r="A125" s="125"/>
      <c r="B125" s="45"/>
      <c r="C125" s="45"/>
      <c r="D125" s="45"/>
      <c r="J125" s="45"/>
      <c r="R125" s="125"/>
    </row>
    <row r="126" spans="1:18" s="40" customFormat="1" ht="12.75" customHeight="1">
      <c r="A126" s="125"/>
      <c r="B126" s="45"/>
      <c r="C126" s="45"/>
      <c r="D126" s="45"/>
      <c r="J126" s="45"/>
      <c r="R126" s="125"/>
    </row>
    <row r="127" spans="1:18" s="40" customFormat="1" ht="12.75" customHeight="1">
      <c r="A127" s="125"/>
      <c r="B127" s="45"/>
      <c r="C127" s="45"/>
      <c r="D127" s="45"/>
      <c r="J127" s="45"/>
      <c r="R127" s="125"/>
    </row>
    <row r="128" spans="1:18" s="40" customFormat="1" ht="12.75" customHeight="1">
      <c r="A128" s="125"/>
      <c r="B128" s="45"/>
      <c r="C128" s="45"/>
      <c r="D128" s="45"/>
      <c r="J128" s="45"/>
      <c r="R128" s="125"/>
    </row>
    <row r="129" spans="1:18" s="40" customFormat="1" ht="12.75" customHeight="1">
      <c r="A129" s="125"/>
      <c r="B129" s="45"/>
      <c r="C129" s="45"/>
      <c r="D129" s="45"/>
      <c r="J129" s="45"/>
      <c r="R129" s="125"/>
    </row>
    <row r="130" spans="1:18" s="40" customFormat="1" ht="12.75" customHeight="1">
      <c r="A130" s="125"/>
      <c r="B130" s="45"/>
      <c r="C130" s="45"/>
      <c r="D130" s="45"/>
      <c r="J130" s="45"/>
      <c r="R130" s="125"/>
    </row>
    <row r="131" spans="1:18" s="40" customFormat="1" ht="12.75" customHeight="1">
      <c r="A131" s="125"/>
      <c r="B131" s="45"/>
      <c r="C131" s="45"/>
      <c r="D131" s="45"/>
      <c r="J131" s="45"/>
      <c r="R131" s="125"/>
    </row>
    <row r="132" spans="1:18" s="40" customFormat="1" ht="12.75" customHeight="1">
      <c r="A132" s="125"/>
      <c r="B132" s="45"/>
      <c r="C132" s="45"/>
      <c r="D132" s="45"/>
      <c r="J132" s="45"/>
      <c r="R132" s="125"/>
    </row>
    <row r="133" spans="1:18" s="40" customFormat="1" ht="12.75" customHeight="1">
      <c r="A133" s="125"/>
      <c r="B133" s="45"/>
      <c r="C133" s="45"/>
      <c r="D133" s="45"/>
      <c r="J133" s="45"/>
      <c r="R133" s="125"/>
    </row>
    <row r="134" spans="1:18" s="40" customFormat="1" ht="12.75" customHeight="1">
      <c r="A134" s="125"/>
      <c r="B134" s="45"/>
      <c r="C134" s="45"/>
      <c r="D134" s="45"/>
      <c r="J134" s="45"/>
      <c r="R134" s="125"/>
    </row>
    <row r="135" spans="1:18" s="40" customFormat="1" ht="12.75" customHeight="1">
      <c r="A135" s="125"/>
      <c r="B135" s="45"/>
      <c r="C135" s="45"/>
      <c r="D135" s="45"/>
      <c r="J135" s="45"/>
      <c r="R135" s="125"/>
    </row>
    <row r="136" spans="1:18" s="40" customFormat="1" ht="12.75" customHeight="1">
      <c r="A136" s="125"/>
      <c r="B136" s="45"/>
      <c r="C136" s="45"/>
      <c r="D136" s="45"/>
      <c r="J136" s="45"/>
      <c r="R136" s="125"/>
    </row>
    <row r="137" spans="1:18" s="40" customFormat="1" ht="12.75" customHeight="1">
      <c r="A137" s="125"/>
      <c r="B137" s="45"/>
      <c r="C137" s="45"/>
      <c r="D137" s="45"/>
      <c r="J137" s="45"/>
      <c r="R137" s="125"/>
    </row>
    <row r="138" spans="1:18" s="40" customFormat="1" ht="12.75" customHeight="1">
      <c r="A138" s="125"/>
      <c r="B138" s="45"/>
      <c r="C138" s="45"/>
      <c r="D138" s="45"/>
      <c r="J138" s="45"/>
      <c r="R138" s="125"/>
    </row>
    <row r="139" spans="1:18" s="40" customFormat="1" ht="12.75" customHeight="1">
      <c r="A139" s="125"/>
      <c r="B139" s="45"/>
      <c r="C139" s="45"/>
      <c r="D139" s="45"/>
      <c r="J139" s="45"/>
      <c r="R139" s="125"/>
    </row>
    <row r="140" spans="1:18" s="40" customFormat="1" ht="12.75" customHeight="1">
      <c r="A140" s="125"/>
      <c r="B140" s="45"/>
      <c r="C140" s="45"/>
      <c r="D140" s="45"/>
      <c r="J140" s="45"/>
      <c r="R140" s="125"/>
    </row>
    <row r="141" spans="1:18" s="40" customFormat="1" ht="12.75" customHeight="1">
      <c r="A141" s="125"/>
      <c r="B141" s="45"/>
      <c r="C141" s="45"/>
      <c r="D141" s="45"/>
      <c r="J141" s="45"/>
      <c r="R141" s="125"/>
    </row>
    <row r="142" spans="1:18" s="40" customFormat="1" ht="12.75" customHeight="1">
      <c r="A142" s="125"/>
      <c r="B142" s="45"/>
      <c r="C142" s="45"/>
      <c r="D142" s="45"/>
      <c r="J142" s="45"/>
      <c r="R142" s="125"/>
    </row>
    <row r="143" spans="1:18" s="40" customFormat="1" ht="12.75" customHeight="1">
      <c r="A143" s="125"/>
      <c r="B143" s="45"/>
      <c r="C143" s="45"/>
      <c r="D143" s="45"/>
      <c r="J143" s="45"/>
      <c r="R143" s="125"/>
    </row>
    <row r="144" spans="1:18" s="40" customFormat="1" ht="12.75" customHeight="1">
      <c r="A144" s="125"/>
      <c r="B144" s="45"/>
      <c r="C144" s="45"/>
      <c r="D144" s="45"/>
      <c r="J144" s="45"/>
      <c r="R144" s="125"/>
    </row>
    <row r="145" spans="1:18" s="40" customFormat="1" ht="12.75" customHeight="1">
      <c r="A145" s="125"/>
      <c r="B145" s="45"/>
      <c r="C145" s="45"/>
      <c r="D145" s="45"/>
      <c r="J145" s="45"/>
      <c r="R145" s="125"/>
    </row>
    <row r="146" spans="1:18" s="40" customFormat="1" ht="12.75" customHeight="1">
      <c r="A146" s="125"/>
      <c r="B146" s="45"/>
      <c r="C146" s="45"/>
      <c r="D146" s="45"/>
      <c r="J146" s="45"/>
      <c r="R146" s="125"/>
    </row>
    <row r="147" spans="1:18" s="40" customFormat="1" ht="12.75" customHeight="1">
      <c r="A147" s="125"/>
      <c r="B147" s="45"/>
      <c r="C147" s="45"/>
      <c r="D147" s="45"/>
      <c r="J147" s="45"/>
      <c r="R147" s="125"/>
    </row>
    <row r="148" spans="1:18" s="40" customFormat="1" ht="12.75" customHeight="1">
      <c r="A148" s="125"/>
      <c r="B148" s="45"/>
      <c r="C148" s="45"/>
      <c r="D148" s="45"/>
      <c r="J148" s="45"/>
      <c r="R148" s="125"/>
    </row>
    <row r="149" spans="1:18" s="40" customFormat="1" ht="12.75" customHeight="1">
      <c r="A149" s="125"/>
      <c r="B149" s="45"/>
      <c r="C149" s="45"/>
      <c r="D149" s="45"/>
      <c r="J149" s="45"/>
      <c r="R149" s="125"/>
    </row>
    <row r="150" spans="1:18" s="40" customFormat="1" ht="12.75" customHeight="1">
      <c r="A150" s="125"/>
      <c r="B150" s="45"/>
      <c r="C150" s="45"/>
      <c r="D150" s="45"/>
      <c r="J150" s="45"/>
      <c r="R150" s="125"/>
    </row>
    <row r="151" spans="1:18" s="40" customFormat="1" ht="12.75" customHeight="1">
      <c r="A151" s="125"/>
      <c r="B151" s="45"/>
      <c r="C151" s="45"/>
      <c r="D151" s="45"/>
      <c r="J151" s="45"/>
      <c r="R151" s="125"/>
    </row>
    <row r="152" spans="1:18" s="40" customFormat="1" ht="12.75" customHeight="1">
      <c r="A152" s="125"/>
      <c r="B152" s="45"/>
      <c r="C152" s="45"/>
      <c r="D152" s="45"/>
      <c r="J152" s="45"/>
      <c r="R152" s="125"/>
    </row>
    <row r="153" spans="1:18" s="40" customFormat="1" ht="12.75" customHeight="1">
      <c r="A153" s="125"/>
      <c r="B153" s="45"/>
      <c r="C153" s="45"/>
      <c r="D153" s="45"/>
      <c r="J153" s="45"/>
      <c r="R153" s="125"/>
    </row>
    <row r="154" spans="1:18" s="40" customFormat="1" ht="12.75" customHeight="1">
      <c r="A154" s="125"/>
      <c r="B154" s="45"/>
      <c r="C154" s="45"/>
      <c r="D154" s="45"/>
      <c r="J154" s="45"/>
      <c r="R154" s="125"/>
    </row>
    <row r="155" spans="1:18" s="40" customFormat="1" ht="12.75" customHeight="1">
      <c r="A155" s="125"/>
      <c r="B155" s="45"/>
      <c r="C155" s="45"/>
      <c r="D155" s="45"/>
      <c r="J155" s="45"/>
      <c r="R155" s="125"/>
    </row>
    <row r="156" spans="1:18" s="40" customFormat="1" ht="12.75" customHeight="1">
      <c r="A156" s="125"/>
      <c r="B156" s="45"/>
      <c r="C156" s="45"/>
      <c r="D156" s="45"/>
      <c r="J156" s="45"/>
      <c r="R156" s="125"/>
    </row>
    <row r="157" spans="1:18" s="40" customFormat="1" ht="12.75" customHeight="1">
      <c r="A157" s="125"/>
      <c r="B157" s="45"/>
      <c r="C157" s="45"/>
      <c r="D157" s="45"/>
      <c r="J157" s="45"/>
      <c r="R157" s="125"/>
    </row>
    <row r="158" spans="1:18" s="40" customFormat="1" ht="12.75" customHeight="1">
      <c r="A158" s="125"/>
      <c r="B158" s="45"/>
      <c r="C158" s="45"/>
      <c r="D158" s="45"/>
      <c r="J158" s="45"/>
      <c r="R158" s="125"/>
    </row>
    <row r="159" spans="1:18" s="40" customFormat="1" ht="12.75" customHeight="1">
      <c r="A159" s="125"/>
      <c r="B159" s="45"/>
      <c r="C159" s="45"/>
      <c r="D159" s="45"/>
      <c r="J159" s="45"/>
      <c r="R159" s="125"/>
    </row>
    <row r="160" spans="1:18" s="40" customFormat="1" ht="16.5" customHeight="1">
      <c r="A160" s="125"/>
      <c r="B160" s="118" t="s">
        <v>57</v>
      </c>
      <c r="C160" s="45"/>
      <c r="D160" s="45"/>
      <c r="J160" s="45"/>
      <c r="R160" s="125"/>
    </row>
    <row r="161" spans="1:246" ht="16.5" customHeight="1">
      <c r="B161" s="118" t="s">
        <v>58</v>
      </c>
    </row>
    <row r="162" spans="1:246" s="88" customFormat="1" ht="14.25" customHeight="1">
      <c r="A162" s="190"/>
      <c r="B162" s="3"/>
      <c r="C162" s="3"/>
      <c r="D162" s="3"/>
      <c r="E162" s="16"/>
      <c r="F162" s="16"/>
      <c r="G162" s="16"/>
      <c r="H162" s="16"/>
      <c r="I162" s="16"/>
      <c r="J162" s="3"/>
      <c r="K162" s="16"/>
      <c r="L162" s="16"/>
      <c r="M162" s="130"/>
      <c r="N162" s="16"/>
      <c r="O162" s="16"/>
      <c r="P162" s="130"/>
      <c r="Q162" s="16"/>
      <c r="R162" s="190"/>
    </row>
    <row r="163" spans="1:246" s="88" customFormat="1" ht="14.25" customHeight="1">
      <c r="A163" s="190"/>
      <c r="B163" s="70"/>
      <c r="C163" s="3"/>
      <c r="D163" s="3"/>
      <c r="E163" s="16"/>
      <c r="F163" s="16"/>
      <c r="G163" s="16"/>
      <c r="H163" s="16"/>
      <c r="I163" s="16"/>
      <c r="J163" s="3"/>
      <c r="K163" s="16"/>
      <c r="L163" s="16"/>
      <c r="M163" s="130"/>
      <c r="N163" s="16"/>
      <c r="O163" s="16"/>
      <c r="P163" s="130"/>
      <c r="Q163" s="16"/>
      <c r="R163" s="190"/>
    </row>
    <row r="164" spans="1:246" s="88" customFormat="1" ht="14.25" customHeight="1">
      <c r="A164" s="190"/>
      <c r="B164" s="3"/>
      <c r="C164" s="3"/>
      <c r="D164" s="3"/>
      <c r="E164" s="16"/>
      <c r="F164" s="16"/>
      <c r="G164" s="16"/>
      <c r="H164" s="16"/>
      <c r="I164" s="16"/>
      <c r="J164" s="3"/>
      <c r="K164" s="16"/>
      <c r="L164" s="16"/>
      <c r="M164" s="130"/>
      <c r="N164" s="16"/>
      <c r="O164" s="16"/>
      <c r="P164" s="130"/>
      <c r="Q164" s="16"/>
      <c r="R164" s="190"/>
    </row>
    <row r="165" spans="1:246" s="88" customFormat="1" ht="18.75" customHeight="1">
      <c r="A165" s="190"/>
      <c r="B165" s="136" t="s">
        <v>63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IH165" s="89"/>
      <c r="II165" s="89"/>
      <c r="IJ165" s="89"/>
      <c r="IK165" s="89"/>
      <c r="IL165" s="89"/>
    </row>
    <row r="166" spans="1:246" s="88" customFormat="1" ht="18.75" customHeight="1">
      <c r="A166" s="190"/>
      <c r="B166" s="133" t="s">
        <v>70</v>
      </c>
      <c r="R166" s="1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IH166" s="89"/>
      <c r="II166" s="89"/>
      <c r="IJ166" s="89"/>
      <c r="IK166" s="89"/>
      <c r="IL166" s="89"/>
    </row>
    <row r="167" spans="1:246" s="88" customFormat="1" ht="8.25" customHeight="1">
      <c r="A167" s="190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129"/>
      <c r="N167" s="36"/>
      <c r="O167" s="36"/>
      <c r="P167" s="129"/>
      <c r="Q167" s="36"/>
      <c r="R167" s="1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IH167" s="89"/>
      <c r="II167" s="89"/>
      <c r="IJ167" s="89"/>
      <c r="IK167" s="89"/>
      <c r="IL167" s="89"/>
    </row>
    <row r="168" spans="1:246" s="88" customFormat="1" ht="18" customHeight="1">
      <c r="A168" s="190"/>
      <c r="B168" s="334" t="s">
        <v>56</v>
      </c>
      <c r="C168" s="335"/>
      <c r="D168" s="335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6"/>
      <c r="R168" s="1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89"/>
      <c r="CF168" s="89"/>
      <c r="CG168" s="89"/>
      <c r="CH168" s="89"/>
      <c r="CI168" s="89"/>
      <c r="CJ168" s="89"/>
      <c r="CK168" s="89"/>
      <c r="CL168" s="89"/>
      <c r="CM168" s="89"/>
      <c r="CN168" s="89"/>
      <c r="CO168" s="89"/>
      <c r="CP168" s="89"/>
      <c r="CQ168" s="89"/>
      <c r="CR168" s="89"/>
      <c r="CS168" s="89"/>
      <c r="CT168" s="89"/>
      <c r="CU168" s="89"/>
      <c r="CV168" s="89"/>
      <c r="CW168" s="89"/>
      <c r="CX168" s="89"/>
      <c r="CY168" s="89"/>
      <c r="CZ168" s="89"/>
      <c r="DA168" s="89"/>
      <c r="DB168" s="89"/>
      <c r="DC168" s="89"/>
      <c r="DD168" s="89"/>
      <c r="DE168" s="89"/>
      <c r="DF168" s="89"/>
      <c r="DG168" s="89"/>
      <c r="DH168" s="89"/>
      <c r="DI168" s="89"/>
      <c r="DJ168" s="89"/>
      <c r="DK168" s="89"/>
      <c r="DL168" s="89"/>
      <c r="DM168" s="89"/>
      <c r="DN168" s="89"/>
      <c r="DO168" s="89"/>
      <c r="DP168" s="89"/>
      <c r="DQ168" s="89"/>
      <c r="DR168" s="89"/>
      <c r="DS168" s="89"/>
      <c r="DT168" s="89"/>
      <c r="DU168" s="89"/>
      <c r="DV168" s="89"/>
      <c r="DW168" s="89"/>
      <c r="DX168" s="89"/>
      <c r="DY168" s="89"/>
      <c r="DZ168" s="89"/>
      <c r="EA168" s="89"/>
      <c r="EB168" s="89"/>
      <c r="EC168" s="89"/>
      <c r="ED168" s="89"/>
      <c r="EE168" s="89"/>
      <c r="EF168" s="89"/>
      <c r="EG168" s="89"/>
      <c r="EH168" s="89"/>
      <c r="EI168" s="89"/>
      <c r="EJ168" s="89"/>
      <c r="EK168" s="89"/>
      <c r="EL168" s="89"/>
      <c r="EM168" s="89"/>
      <c r="EN168" s="89"/>
      <c r="EO168" s="89"/>
      <c r="EP168" s="89"/>
      <c r="EQ168" s="89"/>
      <c r="ER168" s="89"/>
      <c r="ES168" s="89"/>
      <c r="ET168" s="89"/>
      <c r="EU168" s="89"/>
      <c r="EV168" s="89"/>
      <c r="EW168" s="89"/>
      <c r="EX168" s="89"/>
      <c r="EY168" s="89"/>
      <c r="EZ168" s="89"/>
      <c r="FA168" s="89"/>
      <c r="FB168" s="89"/>
      <c r="FC168" s="89"/>
      <c r="FD168" s="89"/>
      <c r="FE168" s="89"/>
      <c r="FF168" s="89"/>
      <c r="FG168" s="89"/>
      <c r="FH168" s="89"/>
      <c r="FI168" s="89"/>
      <c r="FJ168" s="89"/>
      <c r="FK168" s="89"/>
      <c r="FL168" s="89"/>
      <c r="FM168" s="89"/>
      <c r="FN168" s="89"/>
      <c r="FO168" s="89"/>
      <c r="FP168" s="89"/>
      <c r="FQ168" s="89"/>
      <c r="FR168" s="89"/>
      <c r="FS168" s="89"/>
      <c r="FT168" s="89"/>
      <c r="FU168" s="89"/>
      <c r="FV168" s="89"/>
      <c r="FW168" s="89"/>
      <c r="FX168" s="89"/>
      <c r="FY168" s="89"/>
      <c r="FZ168" s="89"/>
      <c r="GA168" s="89"/>
      <c r="GB168" s="89"/>
      <c r="GC168" s="89"/>
      <c r="GD168" s="89"/>
      <c r="GE168" s="89"/>
      <c r="GF168" s="89"/>
      <c r="GG168" s="89"/>
      <c r="GH168" s="89"/>
      <c r="GI168" s="89"/>
      <c r="GJ168" s="89"/>
      <c r="GK168" s="89"/>
      <c r="GL168" s="89"/>
      <c r="GM168" s="89"/>
      <c r="GN168" s="89"/>
      <c r="GO168" s="89"/>
      <c r="GP168" s="89"/>
      <c r="GQ168" s="89"/>
      <c r="GR168" s="89"/>
      <c r="GS168" s="89"/>
      <c r="GT168" s="89"/>
      <c r="GU168" s="89"/>
      <c r="GV168" s="89"/>
      <c r="GW168" s="89"/>
      <c r="GX168" s="89"/>
      <c r="GY168" s="89"/>
      <c r="GZ168" s="89"/>
      <c r="HA168" s="89"/>
      <c r="HB168" s="89"/>
      <c r="HC168" s="89"/>
      <c r="HD168" s="89"/>
      <c r="HE168" s="89"/>
      <c r="HF168" s="89"/>
      <c r="HG168" s="89"/>
      <c r="HH168" s="89"/>
      <c r="HI168" s="89"/>
      <c r="HJ168" s="89"/>
      <c r="HK168" s="89"/>
      <c r="HL168" s="89"/>
      <c r="HM168" s="89"/>
      <c r="HN168" s="89"/>
      <c r="HO168" s="89"/>
      <c r="HP168" s="89"/>
      <c r="HQ168" s="89"/>
      <c r="HR168" s="89"/>
      <c r="HS168" s="89"/>
      <c r="HT168" s="89"/>
      <c r="HU168" s="89"/>
      <c r="HV168" s="89"/>
      <c r="HW168" s="89"/>
      <c r="HX168" s="89"/>
      <c r="HY168" s="89"/>
      <c r="HZ168" s="89"/>
      <c r="IA168" s="89"/>
      <c r="IB168" s="89"/>
      <c r="IC168" s="89"/>
      <c r="ID168" s="89"/>
      <c r="IE168" s="89"/>
      <c r="IF168" s="89"/>
      <c r="IG168" s="89"/>
      <c r="IH168" s="89"/>
      <c r="II168" s="89"/>
      <c r="IJ168" s="89"/>
      <c r="IK168" s="89"/>
      <c r="IL168" s="89"/>
    </row>
    <row r="169" spans="1:246" s="88" customFormat="1" ht="9.75" customHeight="1">
      <c r="A169" s="190"/>
      <c r="B169" s="16"/>
      <c r="C169" s="16"/>
      <c r="D169" s="16"/>
      <c r="E169" s="16"/>
      <c r="F169" s="16"/>
      <c r="G169" s="16"/>
      <c r="H169" s="16"/>
      <c r="I169" s="16"/>
      <c r="J169" s="16"/>
      <c r="K169" s="90"/>
      <c r="L169" s="90"/>
      <c r="M169" s="90"/>
      <c r="N169" s="90"/>
      <c r="O169" s="90"/>
      <c r="P169" s="90"/>
      <c r="Q169" s="90"/>
      <c r="R169" s="193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91"/>
      <c r="DA169" s="91"/>
      <c r="DB169" s="91"/>
      <c r="DC169" s="91"/>
      <c r="DD169" s="91"/>
      <c r="DE169" s="91"/>
      <c r="DF169" s="91"/>
      <c r="DG169" s="91"/>
      <c r="DH169" s="91"/>
      <c r="DI169" s="91"/>
      <c r="DJ169" s="91"/>
      <c r="DK169" s="91"/>
      <c r="DL169" s="91"/>
      <c r="DM169" s="91"/>
      <c r="DN169" s="91"/>
      <c r="DO169" s="91"/>
      <c r="DP169" s="91"/>
      <c r="DQ169" s="91"/>
      <c r="DR169" s="91"/>
      <c r="DS169" s="91"/>
      <c r="DT169" s="91"/>
      <c r="DU169" s="91"/>
      <c r="DV169" s="91"/>
      <c r="DW169" s="91"/>
      <c r="DX169" s="91"/>
      <c r="DY169" s="91"/>
      <c r="DZ169" s="91"/>
      <c r="EA169" s="91"/>
      <c r="EB169" s="91"/>
      <c r="EC169" s="91"/>
      <c r="ED169" s="91"/>
      <c r="EE169" s="91"/>
      <c r="EF169" s="91"/>
      <c r="EG169" s="91"/>
      <c r="EH169" s="91"/>
      <c r="EI169" s="91"/>
      <c r="EJ169" s="91"/>
      <c r="EK169" s="91"/>
      <c r="EL169" s="91"/>
      <c r="EM169" s="91"/>
      <c r="EN169" s="91"/>
      <c r="EO169" s="91"/>
      <c r="EP169" s="91"/>
      <c r="EQ169" s="91"/>
      <c r="ER169" s="91"/>
      <c r="ES169" s="91"/>
      <c r="ET169" s="91"/>
      <c r="EU169" s="91"/>
      <c r="EV169" s="91"/>
      <c r="EW169" s="91"/>
      <c r="EX169" s="91"/>
      <c r="EY169" s="91"/>
      <c r="EZ169" s="91"/>
      <c r="FA169" s="91"/>
      <c r="FB169" s="91"/>
      <c r="FC169" s="91"/>
      <c r="FD169" s="91"/>
      <c r="FE169" s="91"/>
      <c r="FF169" s="91"/>
      <c r="FG169" s="91"/>
      <c r="FH169" s="91"/>
      <c r="FI169" s="91"/>
      <c r="FJ169" s="91"/>
      <c r="FK169" s="91"/>
      <c r="FL169" s="91"/>
      <c r="FM169" s="91"/>
      <c r="FN169" s="91"/>
      <c r="FO169" s="91"/>
      <c r="FP169" s="91"/>
      <c r="FQ169" s="91"/>
      <c r="FR169" s="91"/>
      <c r="FS169" s="91"/>
      <c r="FT169" s="91"/>
      <c r="FU169" s="91"/>
      <c r="FV169" s="91"/>
      <c r="FW169" s="91"/>
      <c r="FX169" s="91"/>
      <c r="FY169" s="91"/>
      <c r="FZ169" s="91"/>
      <c r="GA169" s="91"/>
      <c r="GB169" s="91"/>
      <c r="GC169" s="91"/>
      <c r="GD169" s="91"/>
      <c r="GE169" s="91"/>
      <c r="GF169" s="91"/>
      <c r="GG169" s="91"/>
      <c r="GH169" s="91"/>
      <c r="GI169" s="91"/>
      <c r="GJ169" s="91"/>
      <c r="GK169" s="91"/>
      <c r="GL169" s="91"/>
      <c r="GM169" s="91"/>
      <c r="GN169" s="91"/>
      <c r="GO169" s="91"/>
      <c r="GP169" s="91"/>
      <c r="GQ169" s="91"/>
      <c r="GR169" s="91"/>
      <c r="GS169" s="91"/>
      <c r="GT169" s="91"/>
      <c r="GU169" s="91"/>
      <c r="GV169" s="91"/>
      <c r="GW169" s="91"/>
      <c r="GX169" s="91"/>
      <c r="GY169" s="91"/>
      <c r="GZ169" s="91"/>
      <c r="HA169" s="91"/>
      <c r="HB169" s="91"/>
      <c r="HC169" s="91"/>
      <c r="HD169" s="91"/>
      <c r="HE169" s="91"/>
      <c r="HF169" s="91"/>
      <c r="HG169" s="91"/>
      <c r="HH169" s="91"/>
      <c r="HI169" s="91"/>
      <c r="HJ169" s="91"/>
      <c r="HK169" s="91"/>
      <c r="HL169" s="91"/>
      <c r="HM169" s="91"/>
      <c r="HN169" s="91"/>
      <c r="HO169" s="91"/>
      <c r="HP169" s="91"/>
      <c r="HQ169" s="91"/>
      <c r="HR169" s="91"/>
      <c r="HS169" s="91"/>
      <c r="HT169" s="91"/>
      <c r="HU169" s="91"/>
      <c r="HV169" s="91"/>
      <c r="HW169" s="91"/>
      <c r="HX169" s="91"/>
      <c r="HY169" s="91"/>
      <c r="HZ169" s="91"/>
      <c r="IA169" s="91"/>
      <c r="IB169" s="91"/>
      <c r="IC169" s="91"/>
      <c r="ID169" s="91"/>
      <c r="IE169" s="91"/>
      <c r="IF169" s="91"/>
      <c r="IG169" s="91"/>
      <c r="IH169" s="91"/>
      <c r="II169" s="91"/>
      <c r="IJ169" s="91"/>
      <c r="IK169" s="91"/>
      <c r="IL169" s="91"/>
    </row>
    <row r="170" spans="1:246" s="88" customFormat="1" ht="16.5" customHeight="1">
      <c r="A170" s="190"/>
      <c r="B170" s="80" t="s">
        <v>36</v>
      </c>
      <c r="C170" s="3"/>
      <c r="D170" s="3"/>
      <c r="E170" s="16"/>
      <c r="F170" s="16"/>
      <c r="G170" s="16"/>
      <c r="H170" s="16"/>
      <c r="I170" s="16"/>
      <c r="J170" s="3"/>
      <c r="K170" s="16"/>
      <c r="L170" s="16"/>
      <c r="M170" s="130"/>
      <c r="N170" s="16"/>
      <c r="O170" s="16"/>
      <c r="P170" s="130"/>
      <c r="Q170" s="16"/>
      <c r="R170" s="190"/>
    </row>
    <row r="171" spans="1:246" s="88" customFormat="1" ht="16.5" customHeight="1">
      <c r="A171" s="190"/>
      <c r="B171" s="80" t="s">
        <v>80</v>
      </c>
      <c r="C171" s="3"/>
      <c r="D171" s="3"/>
      <c r="E171" s="16"/>
      <c r="F171" s="16"/>
      <c r="G171" s="16"/>
      <c r="H171" s="16"/>
      <c r="I171" s="16"/>
      <c r="J171" s="3"/>
      <c r="K171" s="16"/>
      <c r="L171" s="16"/>
      <c r="M171" s="130"/>
      <c r="N171" s="16"/>
      <c r="O171" s="16"/>
      <c r="P171" s="130"/>
      <c r="Q171" s="16"/>
      <c r="R171" s="190"/>
    </row>
    <row r="172" spans="1:246" s="88" customFormat="1" ht="16.5" customHeight="1">
      <c r="A172" s="190"/>
      <c r="B172" s="80" t="s">
        <v>87</v>
      </c>
      <c r="C172" s="3"/>
      <c r="D172" s="3"/>
      <c r="E172" s="16"/>
      <c r="F172" s="16"/>
      <c r="G172" s="16"/>
      <c r="H172" s="16"/>
      <c r="I172" s="16"/>
      <c r="J172" s="3"/>
      <c r="K172" s="16"/>
      <c r="L172" s="16"/>
      <c r="M172" s="130"/>
      <c r="N172" s="16"/>
      <c r="O172" s="16"/>
      <c r="P172" s="130"/>
      <c r="Q172" s="16"/>
      <c r="R172" s="190"/>
    </row>
    <row r="173" spans="1:246" s="88" customFormat="1" ht="16.5" customHeight="1">
      <c r="A173" s="190"/>
      <c r="B173" s="80" t="s">
        <v>86</v>
      </c>
      <c r="C173" s="3"/>
      <c r="D173" s="3"/>
      <c r="E173" s="16"/>
      <c r="F173" s="16"/>
      <c r="G173" s="16"/>
      <c r="H173" s="16"/>
      <c r="I173" s="16"/>
      <c r="J173" s="3"/>
      <c r="K173" s="16"/>
      <c r="L173" s="16"/>
      <c r="M173" s="130"/>
      <c r="N173" s="16"/>
      <c r="O173" s="16"/>
      <c r="P173" s="130"/>
      <c r="Q173" s="16"/>
      <c r="R173" s="190"/>
    </row>
    <row r="174" spans="1:246" s="88" customFormat="1" ht="16.5" customHeight="1">
      <c r="A174" s="190"/>
      <c r="B174" s="80" t="s">
        <v>88</v>
      </c>
      <c r="C174" s="3"/>
      <c r="D174" s="3"/>
      <c r="E174" s="16"/>
      <c r="F174" s="16"/>
      <c r="G174" s="16"/>
      <c r="H174" s="16"/>
      <c r="I174" s="16"/>
      <c r="J174" s="3"/>
      <c r="K174" s="16"/>
      <c r="L174" s="16"/>
      <c r="M174" s="130"/>
      <c r="N174" s="16"/>
      <c r="O174" s="16"/>
      <c r="P174" s="130"/>
      <c r="Q174" s="16"/>
      <c r="R174" s="190"/>
    </row>
    <row r="175" spans="1:246" s="88" customFormat="1" ht="16.5" customHeight="1">
      <c r="A175" s="190"/>
      <c r="B175" s="80" t="s">
        <v>83</v>
      </c>
      <c r="C175" s="3"/>
      <c r="D175" s="3"/>
      <c r="E175" s="158"/>
      <c r="F175" s="158"/>
      <c r="G175" s="158"/>
      <c r="H175" s="158"/>
      <c r="I175" s="158"/>
      <c r="J175" s="3"/>
      <c r="K175" s="158"/>
      <c r="L175" s="158"/>
      <c r="M175" s="158"/>
      <c r="N175" s="158"/>
      <c r="O175" s="158"/>
      <c r="P175" s="158"/>
      <c r="Q175" s="158"/>
      <c r="R175" s="190"/>
    </row>
    <row r="176" spans="1:246" s="88" customFormat="1" ht="16.5" customHeight="1">
      <c r="A176" s="190"/>
      <c r="B176" s="80" t="s">
        <v>94</v>
      </c>
      <c r="C176" s="3"/>
      <c r="D176" s="3"/>
      <c r="E176" s="16"/>
      <c r="F176" s="16"/>
      <c r="G176" s="16"/>
      <c r="H176" s="16"/>
      <c r="I176" s="16"/>
      <c r="J176" s="3"/>
      <c r="K176" s="16"/>
      <c r="L176" s="16"/>
      <c r="M176" s="130"/>
      <c r="N176" s="16"/>
      <c r="O176" s="16"/>
      <c r="P176" s="130"/>
      <c r="Q176" s="16"/>
      <c r="R176" s="190"/>
    </row>
    <row r="177" spans="1:246" s="88" customFormat="1" ht="16.5" customHeight="1">
      <c r="A177" s="190"/>
      <c r="B177" s="80" t="s">
        <v>95</v>
      </c>
      <c r="C177" s="3"/>
      <c r="D177" s="3"/>
      <c r="E177" s="16"/>
      <c r="F177" s="16"/>
      <c r="G177" s="16"/>
      <c r="H177" s="16"/>
      <c r="I177" s="16"/>
      <c r="J177" s="3"/>
      <c r="K177" s="16"/>
      <c r="L177" s="16"/>
      <c r="M177" s="130"/>
      <c r="N177" s="16"/>
      <c r="O177" s="16"/>
      <c r="P177" s="130"/>
      <c r="Q177" s="16"/>
      <c r="R177" s="190"/>
    </row>
    <row r="178" spans="1:246" s="88" customFormat="1" ht="16.5" customHeight="1">
      <c r="A178" s="190"/>
      <c r="B178" s="80" t="s">
        <v>96</v>
      </c>
      <c r="C178" s="3"/>
      <c r="D178" s="3"/>
      <c r="E178" s="158"/>
      <c r="F178" s="158"/>
      <c r="G178" s="158"/>
      <c r="H178" s="158"/>
      <c r="I178" s="158"/>
      <c r="J178" s="3"/>
      <c r="K178" s="158"/>
      <c r="L178" s="158"/>
      <c r="M178" s="158"/>
      <c r="N178" s="158"/>
      <c r="O178" s="158"/>
      <c r="P178" s="158"/>
      <c r="Q178" s="158"/>
      <c r="R178" s="190"/>
    </row>
    <row r="179" spans="1:246" s="88" customFormat="1">
      <c r="A179" s="190"/>
      <c r="B179" s="59" t="s">
        <v>10</v>
      </c>
      <c r="C179" s="3"/>
      <c r="D179" s="3"/>
      <c r="E179" s="16"/>
      <c r="F179" s="16"/>
      <c r="G179" s="16"/>
      <c r="H179" s="16"/>
      <c r="I179" s="16"/>
      <c r="J179" s="3"/>
      <c r="K179" s="16"/>
      <c r="L179" s="16"/>
      <c r="M179" s="130"/>
      <c r="N179" s="16"/>
      <c r="O179" s="16"/>
      <c r="P179" s="130"/>
      <c r="Q179" s="16"/>
      <c r="R179" s="190"/>
    </row>
    <row r="180" spans="1:246" s="88" customFormat="1">
      <c r="A180" s="190"/>
      <c r="B180" s="77" t="s">
        <v>37</v>
      </c>
      <c r="C180" s="3"/>
      <c r="D180" s="3"/>
      <c r="E180" s="16"/>
      <c r="F180" s="16"/>
      <c r="G180" s="16"/>
      <c r="H180" s="16"/>
      <c r="I180" s="16"/>
      <c r="J180" s="3"/>
      <c r="K180" s="16"/>
      <c r="L180" s="16"/>
      <c r="M180" s="130"/>
      <c r="N180" s="16"/>
      <c r="O180" s="16"/>
      <c r="P180" s="130"/>
      <c r="Q180" s="16"/>
      <c r="R180" s="190"/>
    </row>
    <row r="181" spans="1:246" s="88" customFormat="1" ht="18.75" customHeight="1">
      <c r="A181" s="190"/>
      <c r="B181" s="59" t="s">
        <v>38</v>
      </c>
      <c r="C181" s="3"/>
      <c r="D181" s="3"/>
      <c r="E181" s="16"/>
      <c r="F181" s="16"/>
      <c r="G181" s="16"/>
      <c r="H181" s="16"/>
      <c r="I181" s="16"/>
      <c r="J181" s="3"/>
      <c r="K181" s="16"/>
      <c r="L181" s="16"/>
      <c r="M181" s="130"/>
      <c r="N181" s="16"/>
      <c r="O181" s="16"/>
      <c r="P181" s="130"/>
      <c r="Q181" s="16"/>
      <c r="R181" s="190"/>
    </row>
    <row r="182" spans="1:246" s="88" customFormat="1" ht="14.25" customHeight="1">
      <c r="A182" s="190"/>
      <c r="B182" s="80" t="s">
        <v>39</v>
      </c>
      <c r="C182" s="3"/>
      <c r="D182" s="3"/>
      <c r="E182" s="16"/>
      <c r="F182" s="16"/>
      <c r="G182" s="16"/>
      <c r="H182" s="16"/>
      <c r="I182" s="16"/>
      <c r="J182" s="3"/>
      <c r="K182" s="16"/>
      <c r="L182" s="16"/>
      <c r="M182" s="130"/>
      <c r="N182" s="16"/>
      <c r="O182" s="16"/>
      <c r="P182" s="130"/>
      <c r="Q182" s="16"/>
      <c r="R182" s="190"/>
    </row>
    <row r="183" spans="1:246" s="88" customFormat="1" ht="18.75" customHeight="1">
      <c r="A183" s="190"/>
      <c r="B183" s="59" t="s">
        <v>43</v>
      </c>
      <c r="C183" s="3"/>
      <c r="D183" s="3"/>
      <c r="E183" s="16"/>
      <c r="F183" s="16"/>
      <c r="G183" s="16"/>
      <c r="H183" s="16"/>
      <c r="I183" s="16"/>
      <c r="J183" s="3"/>
      <c r="K183" s="16"/>
      <c r="L183" s="16"/>
      <c r="M183" s="130"/>
      <c r="N183" s="16"/>
      <c r="O183" s="16"/>
      <c r="P183" s="130"/>
      <c r="Q183" s="16"/>
      <c r="R183" s="190"/>
    </row>
    <row r="184" spans="1:246" s="88" customFormat="1" ht="16.5" customHeight="1">
      <c r="A184" s="190"/>
      <c r="B184" s="59" t="s">
        <v>40</v>
      </c>
      <c r="C184" s="3"/>
      <c r="D184" s="3"/>
      <c r="E184" s="16"/>
      <c r="F184" s="16"/>
      <c r="G184" s="16"/>
      <c r="H184" s="16"/>
      <c r="I184" s="16"/>
      <c r="J184" s="3"/>
      <c r="K184" s="16"/>
      <c r="L184" s="16"/>
      <c r="M184" s="130"/>
      <c r="N184" s="16"/>
      <c r="O184" s="16"/>
      <c r="P184" s="130"/>
      <c r="Q184" s="16"/>
      <c r="R184" s="190"/>
    </row>
    <row r="185" spans="1:246" s="88" customFormat="1" ht="20.25" customHeight="1">
      <c r="A185" s="190"/>
      <c r="B185" s="77" t="s">
        <v>31</v>
      </c>
      <c r="C185" s="16"/>
      <c r="D185" s="16"/>
      <c r="E185" s="90"/>
      <c r="F185" s="90"/>
      <c r="G185" s="90"/>
      <c r="H185" s="90"/>
      <c r="I185" s="90"/>
      <c r="J185" s="16"/>
      <c r="K185" s="90"/>
      <c r="L185" s="90"/>
      <c r="M185" s="90"/>
      <c r="N185" s="90"/>
      <c r="O185" s="90"/>
      <c r="P185" s="90"/>
      <c r="Q185" s="90"/>
      <c r="R185" s="193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  <c r="CU185" s="91"/>
      <c r="CV185" s="91"/>
      <c r="CW185" s="91"/>
      <c r="CX185" s="91"/>
      <c r="CY185" s="91"/>
      <c r="CZ185" s="91"/>
      <c r="DA185" s="91"/>
      <c r="DB185" s="91"/>
      <c r="DC185" s="91"/>
      <c r="DD185" s="91"/>
      <c r="DE185" s="91"/>
      <c r="DF185" s="91"/>
      <c r="DG185" s="91"/>
      <c r="DH185" s="91"/>
      <c r="DI185" s="91"/>
      <c r="DJ185" s="91"/>
      <c r="DK185" s="91"/>
      <c r="DL185" s="91"/>
      <c r="DM185" s="91"/>
      <c r="DN185" s="91"/>
      <c r="DO185" s="91"/>
      <c r="DP185" s="91"/>
      <c r="DQ185" s="91"/>
      <c r="DR185" s="91"/>
      <c r="DS185" s="91"/>
      <c r="DT185" s="91"/>
      <c r="DU185" s="91"/>
      <c r="DV185" s="91"/>
      <c r="DW185" s="91"/>
      <c r="DX185" s="91"/>
      <c r="DY185" s="91"/>
      <c r="DZ185" s="91"/>
      <c r="EA185" s="91"/>
      <c r="EB185" s="91"/>
      <c r="EC185" s="91"/>
      <c r="ED185" s="91"/>
      <c r="EE185" s="91"/>
      <c r="EF185" s="91"/>
      <c r="EG185" s="91"/>
      <c r="EH185" s="91"/>
      <c r="EI185" s="91"/>
      <c r="EJ185" s="91"/>
      <c r="EK185" s="91"/>
      <c r="EL185" s="91"/>
      <c r="EM185" s="91"/>
      <c r="EN185" s="91"/>
      <c r="EO185" s="91"/>
      <c r="EP185" s="91"/>
      <c r="EQ185" s="91"/>
      <c r="ER185" s="91"/>
      <c r="ES185" s="91"/>
      <c r="ET185" s="91"/>
      <c r="EU185" s="91"/>
      <c r="EV185" s="91"/>
      <c r="EW185" s="91"/>
      <c r="EX185" s="91"/>
      <c r="EY185" s="91"/>
      <c r="EZ185" s="91"/>
      <c r="FA185" s="91"/>
      <c r="FB185" s="91"/>
      <c r="FC185" s="91"/>
      <c r="FD185" s="91"/>
      <c r="FE185" s="91"/>
      <c r="FF185" s="91"/>
      <c r="FG185" s="91"/>
      <c r="FH185" s="91"/>
      <c r="FI185" s="91"/>
      <c r="FJ185" s="91"/>
      <c r="FK185" s="91"/>
      <c r="FL185" s="91"/>
      <c r="FM185" s="91"/>
      <c r="FN185" s="91"/>
      <c r="FO185" s="91"/>
      <c r="FP185" s="91"/>
      <c r="FQ185" s="91"/>
      <c r="FR185" s="91"/>
      <c r="FS185" s="91"/>
      <c r="FT185" s="91"/>
      <c r="FU185" s="91"/>
      <c r="FV185" s="91"/>
      <c r="FW185" s="91"/>
      <c r="FX185" s="91"/>
      <c r="FY185" s="91"/>
      <c r="FZ185" s="91"/>
      <c r="GA185" s="91"/>
      <c r="GB185" s="91"/>
      <c r="GC185" s="91"/>
      <c r="GD185" s="91"/>
      <c r="GE185" s="91"/>
      <c r="GF185" s="91"/>
      <c r="GG185" s="91"/>
      <c r="GH185" s="91"/>
      <c r="GI185" s="91"/>
      <c r="GJ185" s="91"/>
      <c r="GK185" s="91"/>
      <c r="GL185" s="91"/>
      <c r="GM185" s="91"/>
      <c r="GN185" s="91"/>
      <c r="GO185" s="91"/>
      <c r="GP185" s="91"/>
      <c r="GQ185" s="91"/>
      <c r="GR185" s="91"/>
      <c r="GS185" s="91"/>
      <c r="GT185" s="91"/>
      <c r="GU185" s="91"/>
      <c r="GV185" s="91"/>
      <c r="GW185" s="91"/>
      <c r="GX185" s="91"/>
      <c r="GY185" s="91"/>
      <c r="GZ185" s="91"/>
      <c r="HA185" s="91"/>
      <c r="HB185" s="91"/>
      <c r="HC185" s="91"/>
      <c r="HD185" s="91"/>
      <c r="HE185" s="91"/>
      <c r="HF185" s="91"/>
      <c r="HG185" s="91"/>
      <c r="HH185" s="91"/>
      <c r="HI185" s="91"/>
      <c r="HJ185" s="91"/>
      <c r="HK185" s="91"/>
      <c r="HL185" s="91"/>
      <c r="HM185" s="91"/>
      <c r="HN185" s="91"/>
      <c r="HO185" s="91"/>
      <c r="HP185" s="91"/>
      <c r="HQ185" s="91"/>
      <c r="HR185" s="91"/>
      <c r="HS185" s="91"/>
      <c r="HT185" s="91"/>
      <c r="HU185" s="91"/>
      <c r="HV185" s="91"/>
      <c r="HW185" s="91"/>
      <c r="HX185" s="91"/>
      <c r="HY185" s="91"/>
      <c r="HZ185" s="91"/>
      <c r="IA185" s="91"/>
      <c r="IB185" s="91"/>
      <c r="IC185" s="91"/>
      <c r="ID185" s="91"/>
      <c r="IE185" s="91"/>
      <c r="IF185" s="91"/>
      <c r="IG185" s="91"/>
      <c r="IH185" s="91"/>
      <c r="II185" s="91"/>
      <c r="IJ185" s="91"/>
      <c r="IK185" s="91"/>
      <c r="IL185" s="91"/>
    </row>
    <row r="186" spans="1:246" s="28" customFormat="1" ht="4.5" customHeight="1">
      <c r="A186" s="167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1"/>
      <c r="M186" s="11"/>
      <c r="N186" s="11"/>
      <c r="O186" s="1"/>
      <c r="P186" s="1"/>
      <c r="Q186" s="1"/>
      <c r="R186" s="168"/>
      <c r="S186" s="27"/>
      <c r="T186" s="27"/>
      <c r="U186" s="27"/>
      <c r="V186" s="27"/>
      <c r="W186" s="27"/>
      <c r="X186" s="27"/>
    </row>
    <row r="187" spans="1:246" s="161" customFormat="1" ht="42.75" customHeight="1">
      <c r="A187" s="194"/>
      <c r="B187" s="315" t="s">
        <v>1</v>
      </c>
      <c r="C187" s="315"/>
      <c r="D187" s="156" t="s">
        <v>6</v>
      </c>
      <c r="E187" s="319" t="s">
        <v>7</v>
      </c>
      <c r="F187" s="320"/>
      <c r="G187" s="320"/>
      <c r="H187" s="320"/>
      <c r="I187" s="320"/>
      <c r="J187" s="320"/>
      <c r="K187" s="320"/>
      <c r="L187" s="321"/>
      <c r="M187" s="157" t="s">
        <v>72</v>
      </c>
      <c r="N187" s="157" t="s">
        <v>3</v>
      </c>
      <c r="O187" s="156" t="s">
        <v>64</v>
      </c>
      <c r="P187" s="156" t="s">
        <v>66</v>
      </c>
      <c r="Q187" s="156" t="s">
        <v>2</v>
      </c>
      <c r="R187" s="194"/>
    </row>
    <row r="188" spans="1:246" s="93" customFormat="1" ht="22.5" customHeight="1">
      <c r="A188" s="195"/>
      <c r="B188" s="322">
        <v>1</v>
      </c>
      <c r="C188" s="322"/>
      <c r="D188" s="85">
        <v>3</v>
      </c>
      <c r="E188" s="331" t="s">
        <v>41</v>
      </c>
      <c r="F188" s="332"/>
      <c r="G188" s="332"/>
      <c r="H188" s="332"/>
      <c r="I188" s="332"/>
      <c r="J188" s="332"/>
      <c r="K188" s="332"/>
      <c r="L188" s="333"/>
      <c r="M188" s="203" t="s">
        <v>67</v>
      </c>
      <c r="N188" s="137">
        <v>200</v>
      </c>
      <c r="O188" s="160">
        <f>N188*D188</f>
        <v>600</v>
      </c>
      <c r="P188" s="160"/>
      <c r="Q188" s="37"/>
      <c r="R188" s="195"/>
      <c r="IE188" s="94" t="e">
        <f>#REF!</f>
        <v>#REF!</v>
      </c>
      <c r="IF188" s="95" t="e">
        <f>IF(IE188&lt;&gt;0,IE188,"")</f>
        <v>#REF!</v>
      </c>
    </row>
    <row r="189" spans="1:246" s="93" customFormat="1" ht="22.5" customHeight="1">
      <c r="A189" s="195"/>
      <c r="B189" s="322">
        <v>2</v>
      </c>
      <c r="C189" s="322"/>
      <c r="D189" s="85">
        <v>2</v>
      </c>
      <c r="E189" s="159" t="s">
        <v>42</v>
      </c>
      <c r="F189" s="117"/>
      <c r="G189" s="159"/>
      <c r="H189" s="159"/>
      <c r="I189" s="159"/>
      <c r="J189" s="159"/>
      <c r="K189" s="159"/>
      <c r="L189" s="159"/>
      <c r="M189" s="203" t="s">
        <v>67</v>
      </c>
      <c r="N189" s="137">
        <v>200</v>
      </c>
      <c r="O189" s="160">
        <f>N189*D189</f>
        <v>400</v>
      </c>
      <c r="P189" s="160"/>
      <c r="Q189" s="37"/>
      <c r="R189" s="195"/>
      <c r="IE189" s="94" t="e">
        <f>#REF!</f>
        <v>#REF!</v>
      </c>
      <c r="IF189" s="95" t="e">
        <f>IF(IE189&lt;&gt;0,IE189,"")</f>
        <v>#REF!</v>
      </c>
    </row>
    <row r="190" spans="1:246" s="93" customFormat="1" ht="22.5" customHeight="1">
      <c r="A190" s="195"/>
      <c r="B190" s="322">
        <v>3</v>
      </c>
      <c r="C190" s="322"/>
      <c r="D190" s="85">
        <v>2</v>
      </c>
      <c r="E190" s="331" t="s">
        <v>69</v>
      </c>
      <c r="F190" s="332"/>
      <c r="G190" s="332"/>
      <c r="H190" s="332"/>
      <c r="I190" s="332"/>
      <c r="J190" s="332"/>
      <c r="K190" s="332"/>
      <c r="L190" s="333"/>
      <c r="M190" s="203" t="s">
        <v>68</v>
      </c>
      <c r="N190" s="137">
        <v>350</v>
      </c>
      <c r="O190" s="103"/>
      <c r="P190" s="150">
        <v>700</v>
      </c>
      <c r="Q190" s="37"/>
      <c r="R190" s="195"/>
      <c r="IE190" s="94"/>
      <c r="IF190" s="95"/>
    </row>
    <row r="191" spans="1:246" s="86" customFormat="1" ht="17.25" customHeight="1">
      <c r="A191" s="166"/>
      <c r="B191" s="134"/>
      <c r="C191" s="135"/>
      <c r="D191" s="207"/>
      <c r="E191" s="328"/>
      <c r="F191" s="329"/>
      <c r="G191" s="329"/>
      <c r="H191" s="329"/>
      <c r="I191" s="329"/>
      <c r="J191" s="329"/>
      <c r="K191" s="329"/>
      <c r="L191" s="330"/>
      <c r="M191" s="207"/>
      <c r="N191" s="207"/>
      <c r="O191" s="207"/>
      <c r="P191" s="37"/>
      <c r="Q191" s="37"/>
      <c r="R191" s="196"/>
      <c r="S191" s="92"/>
      <c r="T191" s="92"/>
      <c r="U191" s="92"/>
    </row>
    <row r="192" spans="1:246" s="34" customFormat="1" ht="6" customHeight="1">
      <c r="A192" s="171"/>
      <c r="B192" s="11"/>
      <c r="C192" s="11"/>
      <c r="D192" s="11"/>
      <c r="E192" s="1"/>
      <c r="F192" s="1"/>
      <c r="G192" s="1"/>
      <c r="H192" s="1"/>
      <c r="I192" s="1"/>
      <c r="J192" s="1"/>
      <c r="K192" s="11"/>
      <c r="L192" s="11"/>
      <c r="M192" s="11"/>
      <c r="N192" s="11"/>
      <c r="O192" s="138"/>
      <c r="P192" s="138"/>
      <c r="Q192" s="1"/>
      <c r="R192" s="177"/>
      <c r="S192" s="26"/>
      <c r="T192" s="26"/>
      <c r="U192" s="26"/>
      <c r="V192" s="26"/>
      <c r="W192" s="26"/>
      <c r="X192" s="26"/>
    </row>
    <row r="193" spans="1:24" s="30" customFormat="1" ht="21" customHeight="1">
      <c r="A193" s="175"/>
      <c r="B193" s="317" t="s">
        <v>23</v>
      </c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184"/>
      <c r="S193" s="29"/>
      <c r="T193" s="29"/>
      <c r="U193" s="29"/>
      <c r="V193" s="29"/>
      <c r="W193" s="29"/>
      <c r="X193" s="29"/>
    </row>
    <row r="194" spans="1:24" s="31" customFormat="1" ht="12.75" customHeight="1">
      <c r="A194" s="171"/>
      <c r="B194" s="22" t="e">
        <f>#REF!</f>
        <v>#REF!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>
        <v>2</v>
      </c>
      <c r="R194" s="176"/>
      <c r="S194" s="25"/>
      <c r="T194" s="25"/>
      <c r="U194" s="25"/>
      <c r="V194" s="25"/>
      <c r="W194" s="25"/>
      <c r="X194" s="25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ec4ASsE20jgYrYI20977l1W7MuNapnKlyG7YP2frbjzDZn6zWCL1ezLE94g8XFDf93HCvIs3+XNlLRJreuGqJg==" saltValue="/7s4mimDyYcJ0TvhcNzYng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conditionalFormatting sqref="P190 O63:P103 D12 K12 O15:P57">
    <cfRule type="cellIs" dxfId="5" priority="61" stopIfTrue="1" operator="equal">
      <formula>""</formula>
    </cfRule>
  </conditionalFormatting>
  <conditionalFormatting sqref="B63:C103 B17:C57">
    <cfRule type="cellIs" dxfId="4" priority="60" stopIfTrue="1" operator="equal">
      <formula>0</formula>
    </cfRule>
  </conditionalFormatting>
  <conditionalFormatting sqref="B15:C15">
    <cfRule type="cellIs" dxfId="3" priority="6" stopIfTrue="1" operator="equal">
      <formula>0</formula>
    </cfRule>
  </conditionalFormatting>
  <conditionalFormatting sqref="B16:C16">
    <cfRule type="cellIs" dxfId="2" priority="4" stopIfTrue="1" operator="equal">
      <formula>0</formula>
    </cfRule>
  </conditionalFormatting>
  <conditionalFormatting sqref="D15:N57 D63:N103">
    <cfRule type="cellIs" dxfId="1" priority="2" operator="equal">
      <formula>""</formula>
    </cfRule>
  </conditionalFormatting>
  <conditionalFormatting sqref="F8:Q8 D10:F10">
    <cfRule type="cellIs" dxfId="0" priority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38" customWidth="1"/>
    <col min="2" max="2" width="7.140625" style="122" customWidth="1"/>
    <col min="3" max="3" width="0.42578125" style="240" customWidth="1"/>
    <col min="4" max="4" width="75.5703125" style="138" customWidth="1"/>
    <col min="5" max="5" width="5.42578125" style="138" customWidth="1"/>
    <col min="6" max="6" width="3.85546875" style="138" customWidth="1"/>
    <col min="7" max="8" width="26.7109375" style="138" customWidth="1"/>
    <col min="9" max="9" width="0.5703125" style="138" customWidth="1"/>
    <col min="10" max="10" width="19" style="241" hidden="1" customWidth="1"/>
    <col min="11" max="11" width="13.5703125" style="242" hidden="1" customWidth="1"/>
    <col min="12" max="12" width="10.140625" style="138" hidden="1" customWidth="1"/>
    <col min="13" max="13" width="13.28515625" style="138" hidden="1" customWidth="1"/>
    <col min="14" max="14" width="9.140625" style="138" hidden="1" customWidth="1"/>
    <col min="15" max="15" width="6.7109375" style="138" hidden="1" customWidth="1"/>
    <col min="16" max="39" width="9.140625" style="138" hidden="1" customWidth="1"/>
    <col min="40" max="16384" width="0" style="138" hidden="1"/>
  </cols>
  <sheetData>
    <row r="1" spans="2:16" ht="12.75">
      <c r="D1" s="68"/>
      <c r="E1" s="68"/>
      <c r="F1" s="68"/>
      <c r="G1" s="68"/>
      <c r="H1" s="68"/>
      <c r="I1" s="68"/>
      <c r="J1" s="272" t="s">
        <v>21</v>
      </c>
    </row>
    <row r="2" spans="2:16" ht="21.75" customHeight="1">
      <c r="D2" s="68"/>
      <c r="E2" s="68"/>
      <c r="F2" s="68"/>
      <c r="G2" s="68"/>
      <c r="H2" s="68"/>
      <c r="I2" s="68"/>
      <c r="J2" s="243" t="s">
        <v>161</v>
      </c>
      <c r="L2" s="244">
        <v>42650</v>
      </c>
    </row>
    <row r="3" spans="2:16" ht="21.75" customHeight="1" thickBot="1">
      <c r="D3" s="68"/>
      <c r="E3" s="68"/>
      <c r="F3" s="68"/>
      <c r="G3" s="68"/>
      <c r="H3" s="107" t="s">
        <v>21</v>
      </c>
      <c r="I3" s="68"/>
      <c r="J3" s="245" t="str">
        <f ca="1">DAYS360(TODAY(),L2)&amp;" DIAS"&amp;" PARA MEU PRÓXIMO QUINQUÊNIO"&amp; "  E SEXTA PARTE"</f>
        <v>114 DIAS PARA MEU PRÓXIMO QUINQUÊNIO  E SEXTA PARTE</v>
      </c>
    </row>
    <row r="4" spans="2:16" ht="42.75" customHeight="1">
      <c r="B4" s="366" t="s">
        <v>50</v>
      </c>
      <c r="C4" s="246"/>
      <c r="D4" s="238" t="s">
        <v>49</v>
      </c>
      <c r="E4" s="239"/>
      <c r="F4" s="369"/>
      <c r="G4" s="370"/>
      <c r="H4" s="371"/>
      <c r="I4" s="68"/>
      <c r="L4" s="247" t="e">
        <f>RIGHT(#REF!,11)</f>
        <v>#REF!</v>
      </c>
      <c r="M4" s="248"/>
    </row>
    <row r="5" spans="2:16" ht="3.75" customHeight="1" thickBot="1">
      <c r="B5" s="367"/>
      <c r="C5" s="249"/>
      <c r="D5" s="250"/>
      <c r="E5" s="250"/>
      <c r="F5" s="250"/>
      <c r="G5" s="250"/>
      <c r="H5" s="250"/>
      <c r="I5" s="68"/>
    </row>
    <row r="6" spans="2:16" ht="43.5" customHeight="1">
      <c r="B6" s="367"/>
      <c r="C6" s="249"/>
      <c r="D6" s="372" t="s">
        <v>162</v>
      </c>
      <c r="E6" s="373"/>
      <c r="F6" s="374"/>
      <c r="G6" s="251" t="s">
        <v>52</v>
      </c>
      <c r="H6" s="252" t="s">
        <v>51</v>
      </c>
      <c r="I6" s="68"/>
      <c r="J6" s="253" t="s">
        <v>163</v>
      </c>
      <c r="K6" s="253" t="s">
        <v>164</v>
      </c>
      <c r="M6" s="248"/>
      <c r="O6" s="254" t="s">
        <v>165</v>
      </c>
    </row>
    <row r="7" spans="2:16" s="8" customFormat="1" ht="43.5" customHeight="1">
      <c r="B7" s="367"/>
      <c r="C7" s="249"/>
      <c r="D7" s="375" t="s">
        <v>61</v>
      </c>
      <c r="E7" s="376"/>
      <c r="F7" s="377"/>
      <c r="G7" s="259" t="str">
        <f>'5-STB'!D12</f>
        <v/>
      </c>
      <c r="H7" s="260"/>
      <c r="I7" s="68"/>
      <c r="J7" s="256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257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258">
        <f>[1]DADOS!I5</f>
        <v>3</v>
      </c>
    </row>
    <row r="8" spans="2:16" s="8" customFormat="1" ht="43.5" customHeight="1">
      <c r="B8" s="367"/>
      <c r="C8" s="249"/>
      <c r="D8" s="375" t="s">
        <v>71</v>
      </c>
      <c r="E8" s="376"/>
      <c r="F8" s="377"/>
      <c r="G8" s="255" t="str">
        <f>'8-DIP-DIE'!D12</f>
        <v/>
      </c>
      <c r="H8" s="275" t="str">
        <f>'8-DIP-DIE'!K12</f>
        <v/>
      </c>
      <c r="I8" s="68"/>
      <c r="J8" s="256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257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258">
        <f>[1]DADOS!I6</f>
        <v>4</v>
      </c>
    </row>
    <row r="9" spans="2:16" s="8" customFormat="1" ht="43.5" customHeight="1" thickBot="1">
      <c r="B9" s="367"/>
      <c r="C9" s="249"/>
      <c r="D9" s="375" t="s">
        <v>62</v>
      </c>
      <c r="E9" s="376"/>
      <c r="F9" s="377"/>
      <c r="G9" s="255" t="str">
        <f>'7-TRAN'!D13</f>
        <v/>
      </c>
      <c r="H9" s="276"/>
      <c r="I9" s="68"/>
      <c r="J9" s="256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261"/>
      <c r="O9" s="258">
        <f>[1]DADOS!I7</f>
        <v>5</v>
      </c>
    </row>
    <row r="10" spans="2:16" s="8" customFormat="1" ht="43.5" customHeight="1" thickBot="1">
      <c r="B10" s="367"/>
      <c r="C10" s="249"/>
      <c r="D10" s="347" t="s">
        <v>166</v>
      </c>
      <c r="E10" s="348"/>
      <c r="F10" s="349"/>
      <c r="G10" s="263">
        <f>SUM(G7:G9)</f>
        <v>0</v>
      </c>
      <c r="H10" s="277">
        <f>SUM(H7:H9)</f>
        <v>0</v>
      </c>
      <c r="I10" s="68"/>
      <c r="J10" s="262">
        <v>12000</v>
      </c>
      <c r="K10" s="350" t="s">
        <v>167</v>
      </c>
      <c r="L10" s="351"/>
    </row>
    <row r="11" spans="2:16" s="8" customFormat="1" ht="10.5" hidden="1" customHeight="1">
      <c r="B11" s="367"/>
      <c r="C11" s="249"/>
      <c r="G11" s="264"/>
      <c r="I11" s="265"/>
      <c r="J11" s="233"/>
      <c r="K11" s="242"/>
      <c r="L11" s="138"/>
      <c r="O11" s="266"/>
      <c r="P11" s="266"/>
    </row>
    <row r="12" spans="2:16" s="8" customFormat="1" ht="12.75" hidden="1" customHeight="1">
      <c r="B12" s="368"/>
      <c r="C12" s="249"/>
      <c r="D12" s="267" t="str">
        <f>'[1]9b-B-ACAD-TEM'!B48</f>
        <v>FAPESP,  MAIO DE 2013</v>
      </c>
      <c r="E12" s="267"/>
      <c r="F12" s="267"/>
      <c r="G12" s="267"/>
      <c r="H12" s="267"/>
      <c r="I12" s="267"/>
      <c r="K12" s="242"/>
      <c r="L12" s="138"/>
      <c r="O12" s="266"/>
      <c r="P12" s="266"/>
    </row>
    <row r="13" spans="2:16" s="8" customFormat="1" ht="12.75" hidden="1" customHeight="1">
      <c r="E13" s="267"/>
      <c r="F13" s="267"/>
      <c r="G13" s="267"/>
      <c r="H13" s="267"/>
      <c r="I13" s="267"/>
      <c r="K13" s="242"/>
      <c r="L13" s="138"/>
      <c r="O13" s="266"/>
      <c r="P13" s="266"/>
    </row>
    <row r="14" spans="2:16" s="8" customFormat="1" ht="12.75" hidden="1" customHeight="1">
      <c r="B14" s="352" t="s">
        <v>168</v>
      </c>
      <c r="C14" s="352"/>
      <c r="D14" s="352"/>
      <c r="E14" s="352"/>
      <c r="F14" s="352"/>
      <c r="G14" s="352"/>
      <c r="H14" s="352"/>
      <c r="I14" s="352"/>
      <c r="J14" s="352"/>
      <c r="K14" s="242"/>
      <c r="L14" s="138"/>
      <c r="O14" s="266"/>
      <c r="P14" s="266"/>
    </row>
    <row r="15" spans="2:16" s="8" customFormat="1" ht="12.75" hidden="1" customHeight="1">
      <c r="B15" s="353" t="s">
        <v>169</v>
      </c>
      <c r="C15" s="354"/>
      <c r="D15" s="355"/>
      <c r="E15" s="356" t="s">
        <v>170</v>
      </c>
      <c r="F15" s="357"/>
      <c r="G15" s="357"/>
      <c r="H15" s="358"/>
      <c r="I15" s="354" t="s">
        <v>171</v>
      </c>
      <c r="J15" s="355"/>
      <c r="K15" s="242"/>
      <c r="L15" s="138"/>
      <c r="O15" s="266"/>
      <c r="P15" s="266"/>
    </row>
    <row r="16" spans="2:16" s="268" customFormat="1" ht="12.75" hidden="1" customHeight="1">
      <c r="B16" s="362" t="s">
        <v>172</v>
      </c>
      <c r="C16" s="363"/>
      <c r="D16" s="269" t="s">
        <v>173</v>
      </c>
      <c r="E16" s="359"/>
      <c r="F16" s="360"/>
      <c r="G16" s="360"/>
      <c r="H16" s="361"/>
      <c r="I16" s="364" t="s">
        <v>173</v>
      </c>
      <c r="J16" s="365"/>
      <c r="K16" s="270" t="s">
        <v>172</v>
      </c>
      <c r="L16" s="138"/>
      <c r="M16" s="8"/>
      <c r="N16" s="8"/>
      <c r="O16" s="266"/>
      <c r="P16" s="266"/>
    </row>
    <row r="17" spans="2:16" s="268" customFormat="1" ht="12.75" customHeight="1">
      <c r="B17" s="273" t="str">
        <f>'8-DIP-DIE'!B60</f>
        <v>FAPESP, JUNHO DE 2016</v>
      </c>
      <c r="C17" s="138"/>
      <c r="D17" s="138"/>
      <c r="E17" s="208"/>
      <c r="F17" s="138"/>
      <c r="G17" s="138"/>
      <c r="H17" s="138"/>
      <c r="I17" s="138"/>
      <c r="J17" s="138"/>
      <c r="K17" s="138"/>
      <c r="L17" s="138"/>
      <c r="M17" s="8"/>
      <c r="N17" s="8"/>
      <c r="O17" s="266"/>
      <c r="P17" s="266"/>
    </row>
    <row r="18" spans="2:16" s="268" customFormat="1" ht="12.75" hidden="1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8"/>
      <c r="N18" s="8"/>
      <c r="O18" s="266"/>
      <c r="P18" s="266"/>
    </row>
    <row r="19" spans="2:16" s="268" customFormat="1" ht="12.75" hidden="1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8"/>
      <c r="N19" s="8"/>
      <c r="O19" s="266"/>
      <c r="P19" s="266"/>
    </row>
    <row r="20" spans="2:16" s="268" customFormat="1" ht="12.75" hidden="1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8"/>
      <c r="N20" s="8"/>
      <c r="O20" s="266"/>
      <c r="P20" s="266"/>
    </row>
    <row r="21" spans="2:16" s="268" customFormat="1" ht="12.75" hidden="1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8"/>
      <c r="N21" s="8"/>
      <c r="O21" s="266"/>
      <c r="P21" s="266"/>
    </row>
    <row r="22" spans="2:16" ht="12.75" hidden="1">
      <c r="G22" s="208"/>
      <c r="H22" s="208"/>
      <c r="I22" s="267"/>
      <c r="J22" s="271"/>
      <c r="M22" s="8"/>
      <c r="N22" s="8"/>
      <c r="O22" s="266"/>
      <c r="P22" s="266"/>
    </row>
    <row r="23" spans="2:16" ht="12.75" hidden="1" customHeight="1">
      <c r="I23" s="267"/>
      <c r="M23" s="8"/>
      <c r="N23" s="8"/>
      <c r="O23" s="266"/>
      <c r="P23" s="266"/>
    </row>
    <row r="24" spans="2:16" ht="12.75" hidden="1" customHeight="1">
      <c r="M24" s="8"/>
      <c r="N24" s="8"/>
      <c r="O24" s="266"/>
      <c r="P24" s="266"/>
    </row>
    <row r="25" spans="2:16" ht="12.75" hidden="1" customHeight="1"/>
    <row r="26" spans="2:16" ht="12.75" hidden="1" customHeight="1">
      <c r="F26" s="20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248">
        <v>41919</v>
      </c>
    </row>
  </sheetData>
  <sheetProtection algorithmName="SHA-512" hashValue="pvgfvReDqMbI95q2kH+38P8tO0sh0/y7GGLio/CFXnT9xNvBj0T0ggV6Ei0+5rV5NwBAY5rLFxy3KDFPWOg0Tw==" saltValue="x5n1Jky1+TydcZ6J7jyWSw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35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38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68" customWidth="1"/>
    <col min="13" max="13" width="244" style="68" customWidth="1"/>
    <col min="14" max="15" width="2.85546875" style="68" customWidth="1"/>
    <col min="16" max="16" width="5.5703125" style="68" customWidth="1"/>
    <col min="17" max="17" width="2.85546875" style="68" customWidth="1"/>
    <col min="18" max="27" width="2.85546875" customWidth="1"/>
    <col min="28" max="28" width="9.140625" customWidth="1"/>
  </cols>
  <sheetData>
    <row r="1" spans="1:19" ht="24" customHeight="1">
      <c r="A1" s="237" t="s">
        <v>160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24"/>
      <c r="M1" s="224"/>
      <c r="N1" s="224"/>
      <c r="O1" s="224"/>
      <c r="P1" s="224"/>
    </row>
    <row r="2" spans="1:19" ht="18" customHeight="1">
      <c r="B2" s="209"/>
      <c r="C2" s="378" t="s">
        <v>97</v>
      </c>
      <c r="D2" s="210" t="s">
        <v>98</v>
      </c>
      <c r="E2" s="210" t="s">
        <v>101</v>
      </c>
      <c r="F2" s="210" t="s">
        <v>99</v>
      </c>
      <c r="G2" s="210" t="s">
        <v>99</v>
      </c>
      <c r="H2" s="211"/>
      <c r="I2" s="379" t="s">
        <v>100</v>
      </c>
      <c r="J2" s="212">
        <v>16</v>
      </c>
      <c r="K2" s="213"/>
      <c r="L2" s="380"/>
      <c r="M2" s="225"/>
      <c r="N2" s="225"/>
      <c r="O2" s="225"/>
      <c r="P2" s="225"/>
    </row>
    <row r="3" spans="1:19" ht="18" customHeight="1">
      <c r="B3" s="209"/>
      <c r="C3" s="378"/>
      <c r="D3" s="214">
        <v>41365</v>
      </c>
      <c r="E3" s="214">
        <v>40999</v>
      </c>
      <c r="F3" s="214">
        <v>40633</v>
      </c>
      <c r="G3" s="214">
        <v>40237</v>
      </c>
      <c r="H3" s="215"/>
      <c r="I3" s="379"/>
      <c r="J3" s="216">
        <f>J2+1</f>
        <v>17</v>
      </c>
      <c r="K3" s="213"/>
      <c r="L3" s="380"/>
      <c r="M3" s="226"/>
      <c r="N3" s="226"/>
      <c r="O3" s="226"/>
      <c r="P3" s="226"/>
    </row>
    <row r="4" spans="1:19" ht="18" customHeight="1">
      <c r="B4" s="209"/>
      <c r="C4" s="217" t="s">
        <v>45</v>
      </c>
      <c r="D4" s="223">
        <v>351.9</v>
      </c>
      <c r="E4" s="218">
        <v>317.39999999999998</v>
      </c>
      <c r="F4" s="219">
        <v>299.10000000000002</v>
      </c>
      <c r="G4" s="219">
        <v>268.2</v>
      </c>
      <c r="H4" s="220"/>
      <c r="I4" s="379"/>
      <c r="J4" s="216">
        <f t="shared" ref="J4:J26" si="0">J3+1</f>
        <v>18</v>
      </c>
      <c r="K4" s="213"/>
      <c r="L4" s="227"/>
      <c r="M4" s="381" t="s">
        <v>155</v>
      </c>
      <c r="N4" s="382"/>
      <c r="O4" s="382"/>
      <c r="P4" s="235">
        <v>0.15</v>
      </c>
      <c r="Q4" s="228"/>
      <c r="R4" s="228"/>
      <c r="S4" s="228"/>
    </row>
    <row r="5" spans="1:19" ht="18" customHeight="1">
      <c r="B5" s="209"/>
      <c r="C5" s="217" t="s">
        <v>60</v>
      </c>
      <c r="D5" s="223">
        <v>703.2</v>
      </c>
      <c r="E5" s="218">
        <v>634.79999999999995</v>
      </c>
      <c r="F5" s="219">
        <v>598.5</v>
      </c>
      <c r="G5" s="219">
        <v>536.4</v>
      </c>
      <c r="H5" s="220"/>
      <c r="I5" s="379"/>
      <c r="J5" s="216">
        <f t="shared" si="0"/>
        <v>19</v>
      </c>
      <c r="K5" s="213"/>
      <c r="L5" s="227"/>
      <c r="M5" s="208"/>
      <c r="N5" s="229"/>
      <c r="O5" s="220"/>
      <c r="P5" s="220"/>
    </row>
    <row r="6" spans="1:19" ht="18" customHeight="1">
      <c r="B6" s="209"/>
      <c r="C6" s="217" t="s">
        <v>44</v>
      </c>
      <c r="D6" s="223">
        <v>984.3</v>
      </c>
      <c r="E6" s="218">
        <v>888.3</v>
      </c>
      <c r="F6" s="219">
        <v>837.6</v>
      </c>
      <c r="G6" s="219">
        <v>750.9</v>
      </c>
      <c r="H6" s="220"/>
      <c r="I6" s="379"/>
      <c r="J6" s="216">
        <f t="shared" si="0"/>
        <v>20</v>
      </c>
      <c r="K6" s="213"/>
      <c r="L6" s="227"/>
      <c r="M6" s="232" t="s">
        <v>156</v>
      </c>
      <c r="N6" s="229"/>
      <c r="O6" s="220"/>
      <c r="P6" s="220"/>
    </row>
    <row r="7" spans="1:19" ht="18" customHeight="1">
      <c r="B7" s="209"/>
      <c r="C7" s="217" t="s">
        <v>46</v>
      </c>
      <c r="D7" s="223">
        <v>2488.1999999999998</v>
      </c>
      <c r="E7" s="218">
        <v>2246.1</v>
      </c>
      <c r="F7" s="219">
        <v>2117.6999999999998</v>
      </c>
      <c r="G7" s="219">
        <v>1898.4</v>
      </c>
      <c r="H7" s="220"/>
      <c r="I7" s="379"/>
      <c r="J7" s="216">
        <f t="shared" si="0"/>
        <v>21</v>
      </c>
      <c r="K7" s="213"/>
      <c r="L7" s="227"/>
      <c r="M7" s="233" t="s">
        <v>157</v>
      </c>
      <c r="N7" s="229"/>
      <c r="O7" s="220"/>
      <c r="P7" s="220"/>
    </row>
    <row r="8" spans="1:19" ht="18" customHeight="1">
      <c r="B8" s="209"/>
      <c r="C8" s="217" t="s">
        <v>47</v>
      </c>
      <c r="D8" s="223">
        <v>4076.7</v>
      </c>
      <c r="E8" s="218">
        <v>3679.8</v>
      </c>
      <c r="F8" s="219">
        <v>3469.8</v>
      </c>
      <c r="G8" s="219">
        <v>3110.4</v>
      </c>
      <c r="H8" s="220"/>
      <c r="I8" s="379"/>
      <c r="J8" s="216">
        <f t="shared" si="0"/>
        <v>22</v>
      </c>
      <c r="K8" s="213"/>
      <c r="L8" s="227"/>
      <c r="M8" s="230"/>
      <c r="N8" s="229"/>
      <c r="O8" s="220"/>
      <c r="P8" s="220"/>
    </row>
    <row r="9" spans="1:19" ht="18" customHeight="1">
      <c r="B9" s="209"/>
      <c r="C9" s="217" t="s">
        <v>48</v>
      </c>
      <c r="D9" s="223">
        <v>5908.8</v>
      </c>
      <c r="E9" s="218">
        <v>5333.4</v>
      </c>
      <c r="F9" s="219">
        <v>5028.8999999999996</v>
      </c>
      <c r="G9" s="219">
        <v>4508.1000000000004</v>
      </c>
      <c r="H9" s="220"/>
      <c r="I9" s="379"/>
      <c r="J9" s="216">
        <f t="shared" si="0"/>
        <v>23</v>
      </c>
      <c r="K9" s="213"/>
      <c r="L9" s="227"/>
      <c r="M9" s="230"/>
      <c r="N9" s="229"/>
      <c r="O9" s="220"/>
      <c r="P9" s="220"/>
    </row>
    <row r="10" spans="1:19" ht="18" customHeight="1">
      <c r="B10" s="209"/>
      <c r="C10" s="213"/>
      <c r="D10" s="213"/>
      <c r="E10" s="213"/>
      <c r="F10" s="213"/>
      <c r="G10" s="213"/>
      <c r="H10" s="213"/>
      <c r="I10" s="379"/>
      <c r="J10" s="216">
        <f t="shared" si="0"/>
        <v>24</v>
      </c>
      <c r="K10" s="213"/>
      <c r="L10" s="227"/>
      <c r="M10" s="227" t="s">
        <v>158</v>
      </c>
      <c r="N10" s="227"/>
      <c r="O10" s="227"/>
      <c r="P10" s="236">
        <v>8000</v>
      </c>
    </row>
    <row r="11" spans="1:19" ht="18" customHeight="1">
      <c r="B11" s="209"/>
      <c r="C11" s="213"/>
      <c r="D11" s="213"/>
      <c r="E11" s="213"/>
      <c r="F11" s="213"/>
      <c r="G11" s="213"/>
      <c r="H11" s="213"/>
      <c r="I11" s="379"/>
      <c r="J11" s="216">
        <f t="shared" si="0"/>
        <v>25</v>
      </c>
      <c r="K11" s="213"/>
      <c r="L11" s="227"/>
      <c r="M11" s="234" t="s">
        <v>159</v>
      </c>
      <c r="N11" s="227"/>
      <c r="O11" s="220"/>
      <c r="P11" s="220"/>
    </row>
    <row r="12" spans="1:19" ht="18" customHeight="1">
      <c r="C12" s="138" t="s">
        <v>102</v>
      </c>
      <c r="D12" s="138"/>
      <c r="F12" s="213"/>
      <c r="G12" s="213"/>
      <c r="H12" s="213"/>
      <c r="I12" s="379"/>
      <c r="J12" s="216">
        <f t="shared" si="0"/>
        <v>26</v>
      </c>
      <c r="K12" s="213"/>
      <c r="L12" s="227"/>
      <c r="N12" s="227"/>
      <c r="O12" s="220"/>
      <c r="P12" s="220"/>
    </row>
    <row r="13" spans="1:19" ht="26.25" customHeight="1">
      <c r="C13" s="138"/>
      <c r="D13" s="138" t="s">
        <v>103</v>
      </c>
      <c r="F13" s="213"/>
      <c r="G13" s="213"/>
      <c r="H13" s="213"/>
      <c r="I13" s="379"/>
      <c r="J13" s="216">
        <f t="shared" si="0"/>
        <v>27</v>
      </c>
      <c r="K13" s="213"/>
      <c r="L13" s="227"/>
      <c r="M13" s="227"/>
      <c r="N13" s="227"/>
      <c r="O13" s="220"/>
      <c r="P13" s="220"/>
    </row>
    <row r="14" spans="1:19" ht="18" customHeight="1">
      <c r="C14" s="138" t="s">
        <v>104</v>
      </c>
      <c r="D14" s="138"/>
      <c r="F14" s="213"/>
      <c r="G14" s="213"/>
      <c r="H14" s="213"/>
      <c r="I14" s="379"/>
      <c r="J14" s="216">
        <f t="shared" si="0"/>
        <v>28</v>
      </c>
      <c r="K14" s="213"/>
      <c r="L14" s="227"/>
      <c r="M14" s="227"/>
      <c r="N14" s="227"/>
      <c r="O14" s="220"/>
      <c r="P14" s="220"/>
    </row>
    <row r="15" spans="1:19" ht="18" customHeight="1">
      <c r="C15" s="138" t="s">
        <v>105</v>
      </c>
      <c r="D15" s="222">
        <v>557.1</v>
      </c>
      <c r="F15" s="213"/>
      <c r="G15" s="213"/>
      <c r="H15" s="213"/>
      <c r="I15" s="379"/>
      <c r="J15" s="216">
        <f t="shared" si="0"/>
        <v>29</v>
      </c>
      <c r="K15" s="213"/>
      <c r="L15" s="227"/>
      <c r="M15" s="227"/>
      <c r="N15" s="227"/>
      <c r="O15" s="220"/>
      <c r="P15" s="220"/>
    </row>
    <row r="16" spans="1:19" ht="18" customHeight="1">
      <c r="C16" s="138" t="s">
        <v>106</v>
      </c>
      <c r="D16" s="222">
        <v>1636.8</v>
      </c>
      <c r="F16" s="213"/>
      <c r="G16" s="213"/>
      <c r="H16" s="213"/>
      <c r="I16" s="379"/>
      <c r="J16" s="216">
        <f t="shared" si="0"/>
        <v>30</v>
      </c>
      <c r="K16" s="213"/>
      <c r="L16" s="227"/>
      <c r="M16" s="227"/>
      <c r="N16" s="227"/>
      <c r="O16" s="220"/>
      <c r="P16" s="220"/>
    </row>
    <row r="17" spans="3:16" ht="18" customHeight="1">
      <c r="C17" s="138" t="s">
        <v>107</v>
      </c>
      <c r="D17" s="222">
        <v>1737.6</v>
      </c>
      <c r="F17" s="213"/>
      <c r="G17" s="213"/>
      <c r="H17" s="213"/>
      <c r="I17" s="379"/>
      <c r="J17" s="216">
        <f t="shared" si="0"/>
        <v>31</v>
      </c>
      <c r="K17" s="213"/>
      <c r="L17" s="227"/>
      <c r="M17" s="227"/>
      <c r="N17" s="227"/>
      <c r="O17" s="220"/>
      <c r="P17" s="220"/>
    </row>
    <row r="18" spans="3:16" ht="18" customHeight="1">
      <c r="C18" s="138" t="s">
        <v>108</v>
      </c>
      <c r="D18" s="222">
        <v>2412.6</v>
      </c>
      <c r="F18" s="213"/>
      <c r="G18" s="213"/>
      <c r="H18" s="213"/>
      <c r="I18" s="379"/>
      <c r="J18" s="216">
        <f t="shared" si="0"/>
        <v>32</v>
      </c>
      <c r="K18" s="213"/>
      <c r="L18" s="227"/>
      <c r="M18" s="227"/>
      <c r="N18" s="227"/>
      <c r="O18" s="220"/>
      <c r="P18" s="220"/>
    </row>
    <row r="19" spans="3:16" ht="18" customHeight="1">
      <c r="C19" s="138" t="s">
        <v>109</v>
      </c>
      <c r="D19" s="222">
        <v>2985.9</v>
      </c>
      <c r="F19" s="213"/>
      <c r="G19" s="213"/>
      <c r="H19" s="213"/>
      <c r="I19" s="379"/>
      <c r="J19" s="216">
        <f t="shared" si="0"/>
        <v>33</v>
      </c>
      <c r="K19" s="213"/>
      <c r="L19" s="227"/>
      <c r="M19" s="227"/>
      <c r="N19" s="227"/>
      <c r="O19" s="227"/>
      <c r="P19" s="227"/>
    </row>
    <row r="20" spans="3:16" ht="18" customHeight="1">
      <c r="C20" s="138" t="s">
        <v>110</v>
      </c>
      <c r="D20" s="222">
        <v>5908.8</v>
      </c>
      <c r="F20" s="213"/>
      <c r="G20" s="213"/>
      <c r="H20" s="213"/>
      <c r="I20" s="379"/>
      <c r="J20" s="216">
        <f t="shared" si="0"/>
        <v>34</v>
      </c>
      <c r="K20" s="213"/>
      <c r="L20" s="227"/>
      <c r="M20" s="227"/>
      <c r="N20" s="227"/>
      <c r="O20" s="220"/>
      <c r="P20" s="220"/>
    </row>
    <row r="21" spans="3:16" ht="18" customHeight="1">
      <c r="C21" s="138" t="s">
        <v>111</v>
      </c>
      <c r="D21" s="138" t="s">
        <v>112</v>
      </c>
      <c r="G21" s="213"/>
      <c r="H21" s="213"/>
      <c r="I21" s="379"/>
      <c r="J21" s="216">
        <f t="shared" si="0"/>
        <v>35</v>
      </c>
      <c r="K21" s="213"/>
      <c r="L21" s="227"/>
      <c r="M21" s="227"/>
      <c r="N21" s="227"/>
      <c r="O21" s="220"/>
      <c r="P21" s="220"/>
    </row>
    <row r="22" spans="3:16" ht="18" customHeight="1">
      <c r="C22" s="138" t="s">
        <v>113</v>
      </c>
      <c r="D22" s="138" t="s">
        <v>114</v>
      </c>
      <c r="G22" s="213"/>
      <c r="H22" s="213"/>
      <c r="I22" s="379"/>
      <c r="J22" s="216">
        <f t="shared" si="0"/>
        <v>36</v>
      </c>
      <c r="K22" s="213"/>
      <c r="L22" s="227"/>
      <c r="M22" s="227"/>
      <c r="N22" s="227"/>
      <c r="O22" s="220"/>
      <c r="P22" s="220"/>
    </row>
    <row r="23" spans="3:16" ht="18" customHeight="1">
      <c r="C23" s="138" t="s">
        <v>105</v>
      </c>
      <c r="D23" s="138" t="s">
        <v>115</v>
      </c>
      <c r="G23" s="213"/>
      <c r="H23" s="213"/>
      <c r="I23" s="379"/>
      <c r="J23" s="216">
        <f t="shared" si="0"/>
        <v>37</v>
      </c>
      <c r="K23" s="213"/>
      <c r="L23" s="227"/>
      <c r="M23" s="227"/>
      <c r="N23" s="227"/>
      <c r="O23" s="220"/>
      <c r="P23" s="220"/>
    </row>
    <row r="24" spans="3:16" ht="18" customHeight="1">
      <c r="C24" s="138" t="s">
        <v>116</v>
      </c>
      <c r="D24" s="138" t="s">
        <v>117</v>
      </c>
      <c r="G24" s="213"/>
      <c r="H24" s="213"/>
      <c r="I24" s="379"/>
      <c r="J24" s="216">
        <f t="shared" si="0"/>
        <v>38</v>
      </c>
      <c r="K24" s="213"/>
      <c r="L24" s="227"/>
      <c r="M24" s="227"/>
      <c r="N24" s="227"/>
      <c r="O24" s="220"/>
      <c r="P24" s="220"/>
    </row>
    <row r="25" spans="3:16" ht="18" customHeight="1">
      <c r="C25" s="138" t="s">
        <v>118</v>
      </c>
      <c r="D25" s="138" t="s">
        <v>119</v>
      </c>
      <c r="G25" s="213"/>
      <c r="H25" s="213"/>
      <c r="I25" s="379"/>
      <c r="J25" s="216">
        <f t="shared" si="0"/>
        <v>39</v>
      </c>
      <c r="K25" s="213"/>
      <c r="L25" s="227"/>
      <c r="M25" s="227"/>
      <c r="N25" s="227"/>
      <c r="O25" s="220"/>
      <c r="P25" s="220"/>
    </row>
    <row r="26" spans="3:16" ht="18" customHeight="1">
      <c r="C26" s="138" t="s">
        <v>120</v>
      </c>
      <c r="D26" s="138" t="s">
        <v>121</v>
      </c>
      <c r="G26" s="213"/>
      <c r="H26" s="213"/>
      <c r="I26" s="379"/>
      <c r="J26" s="221">
        <f t="shared" si="0"/>
        <v>40</v>
      </c>
      <c r="K26" s="213"/>
      <c r="L26" s="227"/>
      <c r="M26" s="227"/>
      <c r="N26" s="227"/>
      <c r="O26" s="220"/>
      <c r="P26" s="220"/>
    </row>
    <row r="27" spans="3:16">
      <c r="C27" s="138" t="s">
        <v>122</v>
      </c>
      <c r="D27" s="138"/>
      <c r="G27" s="208"/>
      <c r="H27" s="208"/>
      <c r="I27" s="208"/>
      <c r="J27" s="208"/>
      <c r="K27" s="208"/>
      <c r="L27" s="231"/>
      <c r="M27" s="231"/>
      <c r="N27" s="231"/>
      <c r="O27" s="231"/>
      <c r="P27" s="231"/>
    </row>
    <row r="28" spans="3:16">
      <c r="C28" s="138" t="s">
        <v>123</v>
      </c>
      <c r="D28" s="222">
        <v>351.9</v>
      </c>
    </row>
    <row r="29" spans="3:16">
      <c r="C29" s="138" t="s">
        <v>124</v>
      </c>
      <c r="D29" s="222">
        <v>703.2</v>
      </c>
    </row>
    <row r="30" spans="3:16">
      <c r="C30" s="138" t="s">
        <v>125</v>
      </c>
      <c r="D30" s="222">
        <v>984.3</v>
      </c>
    </row>
    <row r="31" spans="3:16">
      <c r="C31" s="138" t="s">
        <v>126</v>
      </c>
      <c r="D31" s="222">
        <v>2488.1999999999998</v>
      </c>
    </row>
    <row r="32" spans="3:16">
      <c r="C32" s="138" t="s">
        <v>127</v>
      </c>
      <c r="D32" s="222">
        <v>4076.7</v>
      </c>
    </row>
    <row r="33" spans="3:4">
      <c r="C33" s="138" t="s">
        <v>128</v>
      </c>
      <c r="D33" s="222">
        <v>5908.8</v>
      </c>
    </row>
    <row r="34" spans="3:4">
      <c r="C34" s="138" t="s">
        <v>129</v>
      </c>
      <c r="D34" s="222">
        <v>562.5</v>
      </c>
    </row>
    <row r="35" spans="3:4">
      <c r="C35" s="138" t="s">
        <v>130</v>
      </c>
      <c r="D35" s="222">
        <v>843.6</v>
      </c>
    </row>
    <row r="36" spans="3:4">
      <c r="C36" s="138" t="s">
        <v>131</v>
      </c>
      <c r="D36" s="138" t="s">
        <v>132</v>
      </c>
    </row>
    <row r="37" spans="3:4">
      <c r="C37" s="138" t="s">
        <v>133</v>
      </c>
      <c r="D37" s="138"/>
    </row>
    <row r="38" spans="3:4">
      <c r="C38" s="138" t="s">
        <v>134</v>
      </c>
      <c r="D38" s="222">
        <v>6713.7</v>
      </c>
    </row>
    <row r="39" spans="3:4">
      <c r="C39" s="138" t="s">
        <v>135</v>
      </c>
      <c r="D39" s="138"/>
    </row>
    <row r="40" spans="3:4">
      <c r="C40" s="138" t="s">
        <v>136</v>
      </c>
      <c r="D40" s="222">
        <v>253.5</v>
      </c>
    </row>
    <row r="41" spans="3:4">
      <c r="C41" s="138" t="s">
        <v>137</v>
      </c>
      <c r="D41" s="222">
        <v>506.4</v>
      </c>
    </row>
    <row r="42" spans="3:4">
      <c r="C42" s="138" t="s">
        <v>138</v>
      </c>
      <c r="D42" s="222">
        <v>759.6</v>
      </c>
    </row>
    <row r="43" spans="3:4">
      <c r="C43" s="138" t="s">
        <v>139</v>
      </c>
      <c r="D43" s="222">
        <v>1012.2</v>
      </c>
    </row>
    <row r="44" spans="3:4">
      <c r="C44" s="138" t="s">
        <v>140</v>
      </c>
      <c r="D44" s="222">
        <v>1265.7</v>
      </c>
    </row>
    <row r="45" spans="3:4">
      <c r="C45" s="138" t="s">
        <v>141</v>
      </c>
      <c r="D45" s="222">
        <v>2024.4</v>
      </c>
    </row>
    <row r="46" spans="3:4">
      <c r="C46" s="138" t="s">
        <v>142</v>
      </c>
      <c r="D46" s="138"/>
    </row>
    <row r="47" spans="3:4">
      <c r="C47" s="138" t="s">
        <v>143</v>
      </c>
      <c r="D47" s="222">
        <v>3243.9</v>
      </c>
    </row>
    <row r="48" spans="3:4">
      <c r="C48" s="138" t="s">
        <v>144</v>
      </c>
      <c r="D48" s="222">
        <v>4800</v>
      </c>
    </row>
    <row r="49" spans="3:4">
      <c r="C49" s="138" t="s">
        <v>145</v>
      </c>
      <c r="D49" s="222">
        <v>6713.7</v>
      </c>
    </row>
    <row r="50" spans="3:4">
      <c r="C50" s="138" t="s">
        <v>146</v>
      </c>
      <c r="D50" s="138"/>
    </row>
    <row r="51" spans="3:4">
      <c r="C51" s="138" t="s">
        <v>147</v>
      </c>
      <c r="D51" s="222">
        <v>557.1</v>
      </c>
    </row>
    <row r="52" spans="3:4">
      <c r="C52" s="138" t="s">
        <v>148</v>
      </c>
      <c r="D52" s="222">
        <v>1636.8</v>
      </c>
    </row>
    <row r="53" spans="3:4">
      <c r="C53" s="138" t="s">
        <v>149</v>
      </c>
      <c r="D53" s="222">
        <v>2412.6</v>
      </c>
    </row>
    <row r="54" spans="3:4">
      <c r="C54" s="138" t="s">
        <v>150</v>
      </c>
      <c r="D54" s="222">
        <v>5908.8</v>
      </c>
    </row>
    <row r="55" spans="3:4">
      <c r="C55" s="138"/>
      <c r="D55" s="138"/>
    </row>
    <row r="56" spans="3:4">
      <c r="C56" s="138" t="s">
        <v>151</v>
      </c>
      <c r="D56" s="138"/>
    </row>
    <row r="57" spans="3:4">
      <c r="C57" s="138" t="s">
        <v>152</v>
      </c>
      <c r="D57" s="138"/>
    </row>
    <row r="58" spans="3:4">
      <c r="C58" s="138" t="s">
        <v>153</v>
      </c>
      <c r="D58" s="138"/>
    </row>
    <row r="59" spans="3:4">
      <c r="C59" s="138" t="s">
        <v>154</v>
      </c>
      <c r="D59" s="138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5-STB</vt:lpstr>
      <vt:lpstr>7-TRAN</vt:lpstr>
      <vt:lpstr>8-DIP-DIE</vt:lpstr>
      <vt:lpstr>CONSOLIDADA</vt:lpstr>
      <vt:lpstr>DADOS</vt:lpstr>
      <vt:lpstr>DADOS!_3162</vt:lpstr>
      <vt:lpstr>'5-STB'!Area_de_impressao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2016-06-13T13:22:19Z</cp:lastPrinted>
  <dcterms:created xsi:type="dcterms:W3CDTF">2004-06-09T18:15:42Z</dcterms:created>
  <dcterms:modified xsi:type="dcterms:W3CDTF">2016-06-13T19:16:42Z</dcterms:modified>
  <cp:category>Planilha do Microsoft Excel</cp:category>
</cp:coreProperties>
</file>