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6\1 JULHO\"/>
    </mc:Choice>
  </mc:AlternateContent>
  <bookViews>
    <workbookView xWindow="0" yWindow="315" windowWidth="14880" windowHeight="7905" tabRatio="741" activeTab="9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a-BOLSAS - TT" sheetId="18" r:id="rId9"/>
    <sheet name="CONSOLIDADA" sheetId="19" r:id="rId10"/>
    <sheet name="DADOS" sheetId="23" state="hidden" r:id="rId11"/>
  </sheets>
  <definedNames>
    <definedName name="_3162" localSheetId="10">DADOS!$T$2:$V$61</definedName>
    <definedName name="_xlnm.Print_Area" localSheetId="0">'1-MPN'!$B$2:$O$119</definedName>
    <definedName name="_xlnm.Print_Area" localSheetId="1">'2-MPI'!$B$2:$T$117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'9a-BOLSAS - TT'!$B$1:$L$50</definedName>
    <definedName name="_xlnm.Print_Area" localSheetId="9">CONSOLIDADA!$D$1:$H$24</definedName>
    <definedName name="TAB">'9a-BOLSAS - TT'!$N$16:$O$21</definedName>
    <definedName name="TABA">'2-MPI'!$V$22:$W$27</definedName>
    <definedName name="TABB">'4-MCI'!$U$22:$V$27</definedName>
    <definedName name="TABC">'6-STE'!$R$22:$S$27</definedName>
    <definedName name="tabela_de_valores_de_bolsas_no_pais" localSheetId="0">'1-MPN'!$AF$2:$AH$117</definedName>
    <definedName name="tabela_de_valores_de_bolsas_no_pais" localSheetId="8">'9a-BOLSAS - TT'!$S$3:$U$117</definedName>
    <definedName name="valores_bolsa" localSheetId="10">DADOS!$P$2:$P$29</definedName>
  </definedNames>
  <calcPr calcId="152511"/>
</workbook>
</file>

<file path=xl/calcChain.xml><?xml version="1.0" encoding="utf-8"?>
<calcChain xmlns="http://schemas.openxmlformats.org/spreadsheetml/2006/main">
  <c r="E5" i="19" l="1"/>
  <c r="D23" i="19"/>
  <c r="P14" i="19"/>
  <c r="P15" i="19"/>
  <c r="I89" i="18" l="1"/>
  <c r="C21" i="23" l="1"/>
  <c r="C20" i="23"/>
  <c r="C19" i="23"/>
  <c r="C18" i="23"/>
  <c r="C17" i="23"/>
  <c r="C16" i="23"/>
  <c r="C5" i="23"/>
  <c r="O17" i="18" s="1"/>
  <c r="C6" i="23"/>
  <c r="O18" i="18" s="1"/>
  <c r="C7" i="23"/>
  <c r="O19" i="18" s="1"/>
  <c r="C8" i="23"/>
  <c r="O20" i="18" s="1"/>
  <c r="C9" i="23"/>
  <c r="O21" i="18" s="1"/>
  <c r="C4" i="23"/>
  <c r="O16" i="18" s="1"/>
  <c r="K11" i="19" l="1"/>
  <c r="K10" i="19"/>
  <c r="N19" i="1"/>
  <c r="P6" i="19"/>
  <c r="K9" i="19"/>
  <c r="P8" i="19"/>
  <c r="P9" i="19"/>
  <c r="P10" i="19"/>
  <c r="P11" i="19"/>
  <c r="P12" i="19"/>
  <c r="P13" i="19"/>
  <c r="K8" i="19"/>
  <c r="K7" i="19"/>
  <c r="G19" i="19" s="1"/>
  <c r="Q16" i="18"/>
  <c r="N3" i="23"/>
  <c r="N4" i="23" s="1"/>
  <c r="N17" i="18"/>
  <c r="N18" i="18"/>
  <c r="N19" i="18"/>
  <c r="N20" i="18"/>
  <c r="I20" i="18"/>
  <c r="N21" i="18"/>
  <c r="N16" i="18"/>
  <c r="I17" i="18"/>
  <c r="I18" i="18"/>
  <c r="K18" i="18"/>
  <c r="J18" i="18" s="1"/>
  <c r="I19" i="18"/>
  <c r="K19" i="18"/>
  <c r="J19" i="18" s="1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V23" i="2"/>
  <c r="Q68" i="2" s="1"/>
  <c r="V27" i="2"/>
  <c r="V26" i="2"/>
  <c r="V25" i="2"/>
  <c r="V24" i="2"/>
  <c r="R27" i="7"/>
  <c r="R26" i="7"/>
  <c r="R25" i="7"/>
  <c r="O92" i="7" s="1"/>
  <c r="R24" i="7"/>
  <c r="R23" i="7"/>
  <c r="R22" i="7"/>
  <c r="U27" i="5"/>
  <c r="U25" i="5"/>
  <c r="U24" i="5"/>
  <c r="U23" i="5"/>
  <c r="U26" i="5"/>
  <c r="U22" i="5"/>
  <c r="V27" i="5"/>
  <c r="V26" i="5"/>
  <c r="V25" i="5"/>
  <c r="V24" i="5"/>
  <c r="V23" i="5"/>
  <c r="V22" i="5"/>
  <c r="W26" i="2"/>
  <c r="W25" i="2"/>
  <c r="W23" i="2"/>
  <c r="W27" i="2"/>
  <c r="W24" i="2"/>
  <c r="W22" i="2"/>
  <c r="V22" i="2"/>
  <c r="S22" i="7"/>
  <c r="S23" i="7"/>
  <c r="S24" i="7"/>
  <c r="S25" i="7"/>
  <c r="S26" i="7"/>
  <c r="S27" i="7"/>
  <c r="S186" i="7"/>
  <c r="S187" i="7"/>
  <c r="R188" i="7"/>
  <c r="S188" i="7"/>
  <c r="I21" i="18"/>
  <c r="I16" i="18"/>
  <c r="K16" i="18" s="1"/>
  <c r="J16" i="18" s="1"/>
  <c r="Q109" i="5"/>
  <c r="Q22" i="5"/>
  <c r="D18" i="5" s="1"/>
  <c r="H9" i="19" s="1"/>
  <c r="Q58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66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59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Q31" i="5"/>
  <c r="Q29" i="5"/>
  <c r="Q27" i="5"/>
  <c r="Q25" i="5"/>
  <c r="Q23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K17" i="18"/>
  <c r="J17" i="18" s="1"/>
  <c r="IB101" i="18"/>
  <c r="IC101" i="18"/>
  <c r="IB105" i="18"/>
  <c r="IC105" i="18"/>
  <c r="IB104" i="18"/>
  <c r="IC104" i="18"/>
  <c r="IB102" i="18"/>
  <c r="IC102" i="18"/>
  <c r="IB100" i="18"/>
  <c r="IC100" i="18"/>
  <c r="B194" i="9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22" i="7" s="1"/>
  <c r="O83" i="6"/>
  <c r="O23" i="2"/>
  <c r="Q23" i="2" s="1"/>
  <c r="O24" i="2"/>
  <c r="Q24" i="2"/>
  <c r="O25" i="2"/>
  <c r="Q25" i="2" s="1"/>
  <c r="O26" i="2"/>
  <c r="Q26" i="2"/>
  <c r="O27" i="2"/>
  <c r="Q27" i="2" s="1"/>
  <c r="O28" i="2"/>
  <c r="Q28" i="2"/>
  <c r="O29" i="2"/>
  <c r="Q29" i="2" s="1"/>
  <c r="O30" i="2"/>
  <c r="Q30" i="2"/>
  <c r="O31" i="2"/>
  <c r="Q31" i="2" s="1"/>
  <c r="O32" i="2"/>
  <c r="Q32" i="2"/>
  <c r="O33" i="2"/>
  <c r="Q33" i="2" s="1"/>
  <c r="O34" i="2"/>
  <c r="Q34" i="2"/>
  <c r="O35" i="2"/>
  <c r="Q35" i="2" s="1"/>
  <c r="O36" i="2"/>
  <c r="Q36" i="2"/>
  <c r="O37" i="2"/>
  <c r="Q37" i="2" s="1"/>
  <c r="O38" i="2"/>
  <c r="Q38" i="2"/>
  <c r="O39" i="2"/>
  <c r="Q39" i="2" s="1"/>
  <c r="O40" i="2"/>
  <c r="Q40" i="2"/>
  <c r="O41" i="2"/>
  <c r="Q41" i="2" s="1"/>
  <c r="O42" i="2"/>
  <c r="Q42" i="2"/>
  <c r="O43" i="2"/>
  <c r="Q43" i="2" s="1"/>
  <c r="O44" i="2"/>
  <c r="Q44" i="2"/>
  <c r="O45" i="2"/>
  <c r="Q45" i="2" s="1"/>
  <c r="O46" i="2"/>
  <c r="Q46" i="2"/>
  <c r="O47" i="2"/>
  <c r="Q47" i="2" s="1"/>
  <c r="O48" i="2"/>
  <c r="Q48" i="2"/>
  <c r="O49" i="2"/>
  <c r="Q49" i="2" s="1"/>
  <c r="O50" i="2"/>
  <c r="Q50" i="2"/>
  <c r="O51" i="2"/>
  <c r="Q51" i="2" s="1"/>
  <c r="O52" i="2"/>
  <c r="Q52" i="2"/>
  <c r="O53" i="2"/>
  <c r="Q53" i="2" s="1"/>
  <c r="O54" i="2"/>
  <c r="Q54" i="2"/>
  <c r="O55" i="2"/>
  <c r="Q55" i="2" s="1"/>
  <c r="O56" i="2"/>
  <c r="Q56" i="2"/>
  <c r="O57" i="2"/>
  <c r="Q57" i="2" s="1"/>
  <c r="O58" i="2"/>
  <c r="Q58" i="2"/>
  <c r="O59" i="2"/>
  <c r="Q59" i="2" s="1"/>
  <c r="O60" i="2"/>
  <c r="Q60" i="2"/>
  <c r="O61" i="2"/>
  <c r="Q61" i="2" s="1"/>
  <c r="D12" i="3"/>
  <c r="G9" i="19" s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B116" i="2"/>
  <c r="B60" i="3"/>
  <c r="B108" i="3"/>
  <c r="B63" i="5"/>
  <c r="B62" i="6"/>
  <c r="B62" i="7"/>
  <c r="B63" i="8"/>
  <c r="B61" i="9"/>
  <c r="K49" i="18"/>
  <c r="J49" i="18" s="1"/>
  <c r="K48" i="18"/>
  <c r="J48" i="18" s="1"/>
  <c r="K47" i="18"/>
  <c r="J47" i="18" s="1"/>
  <c r="IB40" i="18"/>
  <c r="K40" i="18"/>
  <c r="J40" i="18" s="1"/>
  <c r="K39" i="18"/>
  <c r="J39" i="18" s="1"/>
  <c r="K38" i="18"/>
  <c r="J38" i="18" s="1"/>
  <c r="K37" i="18"/>
  <c r="J37" i="18" s="1"/>
  <c r="K36" i="18"/>
  <c r="J36" i="18" s="1"/>
  <c r="IB35" i="18"/>
  <c r="K35" i="18"/>
  <c r="J35" i="18" s="1"/>
  <c r="K34" i="18"/>
  <c r="J34" i="18" s="1"/>
  <c r="IB33" i="18"/>
  <c r="K33" i="18"/>
  <c r="J33" i="18" s="1"/>
  <c r="IB32" i="18"/>
  <c r="IC32" i="18"/>
  <c r="K32" i="18"/>
  <c r="J32" i="18" s="1"/>
  <c r="IB31" i="18"/>
  <c r="IC31" i="18"/>
  <c r="K31" i="18"/>
  <c r="J31" i="18" s="1"/>
  <c r="IB30" i="18"/>
  <c r="IC30" i="18"/>
  <c r="K30" i="18"/>
  <c r="J30" i="18" s="1"/>
  <c r="IB29" i="18"/>
  <c r="IC29" i="18"/>
  <c r="K29" i="18"/>
  <c r="J29" i="18" s="1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B60" i="9"/>
  <c r="R187" i="7"/>
  <c r="R186" i="7"/>
  <c r="Q192" i="5"/>
  <c r="N193" i="5"/>
  <c r="Q193" i="5"/>
  <c r="K44" i="18"/>
  <c r="J44" i="18" s="1"/>
  <c r="K43" i="18"/>
  <c r="J43" i="18" s="1"/>
  <c r="K42" i="18"/>
  <c r="J42" i="18" s="1"/>
  <c r="K41" i="18"/>
  <c r="J41" i="18" s="1"/>
  <c r="IB28" i="18"/>
  <c r="K28" i="18"/>
  <c r="J28" i="18" s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O75" i="2"/>
  <c r="Q75" i="2"/>
  <c r="O68" i="2"/>
  <c r="O99" i="2"/>
  <c r="Q99" i="2"/>
  <c r="O98" i="2"/>
  <c r="Q98" i="2" s="1"/>
  <c r="O97" i="2"/>
  <c r="Q97" i="2"/>
  <c r="O96" i="2"/>
  <c r="Q96" i="2" s="1"/>
  <c r="O95" i="2"/>
  <c r="Q95" i="2"/>
  <c r="O94" i="2"/>
  <c r="Q94" i="2" s="1"/>
  <c r="O93" i="2"/>
  <c r="Q93" i="2"/>
  <c r="O92" i="2"/>
  <c r="Q92" i="2" s="1"/>
  <c r="O91" i="2"/>
  <c r="Q91" i="2"/>
  <c r="O90" i="2"/>
  <c r="Q90" i="2" s="1"/>
  <c r="O89" i="2"/>
  <c r="Q89" i="2"/>
  <c r="O88" i="2"/>
  <c r="Q88" i="2" s="1"/>
  <c r="O87" i="2"/>
  <c r="Q87" i="2"/>
  <c r="O86" i="2"/>
  <c r="Q86" i="2" s="1"/>
  <c r="O85" i="2"/>
  <c r="Q85" i="2"/>
  <c r="B193" i="2"/>
  <c r="K23" i="18"/>
  <c r="J23" i="18" s="1"/>
  <c r="K27" i="18"/>
  <c r="J27" i="18" s="1"/>
  <c r="K45" i="18"/>
  <c r="J45" i="18" s="1"/>
  <c r="K46" i="18"/>
  <c r="J46" i="18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19" i="1"/>
  <c r="B64" i="2" s="1"/>
  <c r="B117" i="2" s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116" i="1"/>
  <c r="N70" i="1"/>
  <c r="B50" i="18"/>
  <c r="K26" i="18"/>
  <c r="J26" i="18" s="1"/>
  <c r="IB25" i="18"/>
  <c r="K25" i="18"/>
  <c r="J25" i="18" s="1"/>
  <c r="K24" i="18"/>
  <c r="J24" i="18" s="1"/>
  <c r="IB23" i="18"/>
  <c r="IB22" i="18"/>
  <c r="IC22" i="18"/>
  <c r="K22" i="18"/>
  <c r="J22" i="18" s="1"/>
  <c r="IB21" i="18"/>
  <c r="IC21" i="18"/>
  <c r="K21" i="18"/>
  <c r="J21" i="18" s="1"/>
  <c r="IB20" i="18"/>
  <c r="IC20" i="18"/>
  <c r="K20" i="18"/>
  <c r="J20" i="18" s="1"/>
  <c r="IB19" i="18"/>
  <c r="IC19" i="18"/>
  <c r="IB17" i="18"/>
  <c r="IC17" i="18"/>
  <c r="IB16" i="18"/>
  <c r="IC16" i="18"/>
  <c r="O68" i="6"/>
  <c r="O77" i="2"/>
  <c r="Q77" i="2"/>
  <c r="O23" i="6"/>
  <c r="O22" i="6"/>
  <c r="O21" i="6"/>
  <c r="O20" i="6"/>
  <c r="B61" i="8"/>
  <c r="B111" i="8" s="1"/>
  <c r="B196" i="8" s="1"/>
  <c r="B61" i="6"/>
  <c r="B112" i="6" s="1"/>
  <c r="B58" i="3"/>
  <c r="B62" i="5" s="1"/>
  <c r="B112" i="5" s="1"/>
  <c r="B201" i="5" s="1"/>
  <c r="B106" i="3"/>
  <c r="B154" i="3" s="1"/>
  <c r="B203" i="3" s="1"/>
  <c r="O22" i="2"/>
  <c r="N196" i="1"/>
  <c r="N195" i="1"/>
  <c r="N194" i="1"/>
  <c r="N193" i="1"/>
  <c r="N192" i="1"/>
  <c r="B198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D12" i="6" s="1"/>
  <c r="G10" i="19" s="1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4" i="2"/>
  <c r="Q74" i="2"/>
  <c r="O188" i="9"/>
  <c r="IE188" i="9"/>
  <c r="IF188" i="9"/>
  <c r="O189" i="9"/>
  <c r="IE189" i="9"/>
  <c r="IF189" i="9" s="1"/>
  <c r="P16" i="8"/>
  <c r="D13" i="8" s="1"/>
  <c r="G11" i="19" s="1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/>
  <c r="P190" i="8"/>
  <c r="IH190" i="8"/>
  <c r="II190" i="8"/>
  <c r="P191" i="8"/>
  <c r="IH191" i="8"/>
  <c r="II191" i="8"/>
  <c r="P192" i="8"/>
  <c r="IH192" i="8"/>
  <c r="II192" i="8"/>
  <c r="IH193" i="8"/>
  <c r="M187" i="7"/>
  <c r="M188" i="7"/>
  <c r="O188" i="7"/>
  <c r="M189" i="7"/>
  <c r="M190" i="7"/>
  <c r="O192" i="6"/>
  <c r="O193" i="6"/>
  <c r="O194" i="6"/>
  <c r="O69" i="2"/>
  <c r="Q69" i="2"/>
  <c r="O70" i="2"/>
  <c r="Q70" i="2" s="1"/>
  <c r="O71" i="2"/>
  <c r="Q71" i="2"/>
  <c r="O72" i="2"/>
  <c r="Q72" i="2" s="1"/>
  <c r="O73" i="2"/>
  <c r="Q73" i="2"/>
  <c r="O76" i="2"/>
  <c r="Q76" i="2" s="1"/>
  <c r="O78" i="2"/>
  <c r="Q78" i="2"/>
  <c r="O79" i="2"/>
  <c r="Q79" i="2" s="1"/>
  <c r="O80" i="2"/>
  <c r="Q80" i="2"/>
  <c r="O81" i="2"/>
  <c r="Q81" i="2" s="1"/>
  <c r="O82" i="2"/>
  <c r="Q82" i="2"/>
  <c r="O83" i="2"/>
  <c r="Q83" i="2" s="1"/>
  <c r="O84" i="2"/>
  <c r="Q84" i="2"/>
  <c r="O100" i="2"/>
  <c r="Q100" i="2" s="1"/>
  <c r="O101" i="2"/>
  <c r="Q101" i="2"/>
  <c r="O102" i="2"/>
  <c r="Q102" i="2" s="1"/>
  <c r="O103" i="2"/>
  <c r="Q103" i="2"/>
  <c r="O104" i="2"/>
  <c r="Q104" i="2" s="1"/>
  <c r="O105" i="2"/>
  <c r="Q105" i="2"/>
  <c r="O106" i="2"/>
  <c r="Q106" i="2" s="1"/>
  <c r="O107" i="2"/>
  <c r="Q107" i="2"/>
  <c r="O108" i="2"/>
  <c r="Q108" i="2" s="1"/>
  <c r="O109" i="2"/>
  <c r="Q109" i="2"/>
  <c r="O110" i="2"/>
  <c r="Q110" i="2" s="1"/>
  <c r="O111" i="2"/>
  <c r="Q111" i="2"/>
  <c r="O112" i="2"/>
  <c r="Q112" i="2" s="1"/>
  <c r="O113" i="2"/>
  <c r="Q113" i="2"/>
  <c r="O114" i="2"/>
  <c r="Q114" i="2" s="1"/>
  <c r="O188" i="2"/>
  <c r="O189" i="2"/>
  <c r="O190" i="2"/>
  <c r="O191" i="2"/>
  <c r="O76" i="7"/>
  <c r="O108" i="7"/>
  <c r="O52" i="7"/>
  <c r="O75" i="7"/>
  <c r="O107" i="7"/>
  <c r="O189" i="7"/>
  <c r="O190" i="7"/>
  <c r="P193" i="8"/>
  <c r="O187" i="7"/>
  <c r="O191" i="7" s="1"/>
  <c r="O195" i="6"/>
  <c r="N194" i="5"/>
  <c r="N195" i="5"/>
  <c r="Q194" i="5"/>
  <c r="Q192" i="2"/>
  <c r="N196" i="5"/>
  <c r="Q195" i="5"/>
  <c r="N197" i="5"/>
  <c r="Q197" i="5"/>
  <c r="Q196" i="5"/>
  <c r="Q198" i="5"/>
  <c r="O47" i="7" l="1"/>
  <c r="O91" i="7"/>
  <c r="O45" i="7"/>
  <c r="O36" i="7"/>
  <c r="O29" i="7"/>
  <c r="O83" i="7"/>
  <c r="O33" i="7"/>
  <c r="O28" i="7"/>
  <c r="O84" i="7"/>
  <c r="O70" i="7"/>
  <c r="O99" i="7"/>
  <c r="O67" i="7"/>
  <c r="O44" i="7"/>
  <c r="O100" i="7"/>
  <c r="O68" i="7"/>
  <c r="O41" i="7"/>
  <c r="O105" i="7"/>
  <c r="O89" i="7"/>
  <c r="O73" i="7"/>
  <c r="O43" i="7"/>
  <c r="O58" i="7"/>
  <c r="O42" i="7"/>
  <c r="O34" i="7"/>
  <c r="O26" i="7"/>
  <c r="O106" i="7"/>
  <c r="O98" i="7"/>
  <c r="O82" i="7"/>
  <c r="O74" i="7"/>
  <c r="O66" i="7"/>
  <c r="O55" i="7"/>
  <c r="O37" i="7"/>
  <c r="O25" i="7"/>
  <c r="O103" i="7"/>
  <c r="O95" i="7"/>
  <c r="O87" i="7"/>
  <c r="O79" i="7"/>
  <c r="O71" i="7"/>
  <c r="O53" i="7"/>
  <c r="O39" i="7"/>
  <c r="O56" i="7"/>
  <c r="O48" i="7"/>
  <c r="O40" i="7"/>
  <c r="O32" i="7"/>
  <c r="O24" i="7"/>
  <c r="O104" i="7"/>
  <c r="O96" i="7"/>
  <c r="O88" i="7"/>
  <c r="O80" i="7"/>
  <c r="O72" i="7"/>
  <c r="O23" i="7"/>
  <c r="O27" i="7"/>
  <c r="O97" i="7"/>
  <c r="O81" i="7"/>
  <c r="O57" i="7"/>
  <c r="O50" i="7"/>
  <c r="O90" i="7"/>
  <c r="O51" i="7"/>
  <c r="O31" i="7"/>
  <c r="O109" i="7"/>
  <c r="O101" i="7"/>
  <c r="O93" i="7"/>
  <c r="O85" i="7"/>
  <c r="O77" i="7"/>
  <c r="O69" i="7"/>
  <c r="O49" i="7"/>
  <c r="O35" i="7"/>
  <c r="O54" i="7"/>
  <c r="O46" i="7"/>
  <c r="O38" i="7"/>
  <c r="O30" i="7"/>
  <c r="O65" i="7"/>
  <c r="O102" i="7"/>
  <c r="O94" i="7"/>
  <c r="O86" i="7"/>
  <c r="O78" i="7"/>
  <c r="K12" i="9"/>
  <c r="H12" i="19" s="1"/>
  <c r="D12" i="9"/>
  <c r="G12" i="19" s="1"/>
  <c r="Q17" i="18"/>
  <c r="I100" i="18"/>
  <c r="K100" i="18" s="1"/>
  <c r="I104" i="18"/>
  <c r="K104" i="18" s="1"/>
  <c r="J104" i="18" s="1"/>
  <c r="I105" i="18"/>
  <c r="K105" i="18" s="1"/>
  <c r="J105" i="18" s="1"/>
  <c r="N197" i="1"/>
  <c r="Q22" i="2"/>
  <c r="D18" i="2" s="1"/>
  <c r="H8" i="19" s="1"/>
  <c r="D15" i="1"/>
  <c r="G8" i="19" s="1"/>
  <c r="B61" i="7"/>
  <c r="B112" i="7" s="1"/>
  <c r="B194" i="7" s="1"/>
  <c r="B204" i="6"/>
  <c r="I101" i="18"/>
  <c r="K101" i="18" s="1"/>
  <c r="J101" i="18" s="1"/>
  <c r="E13" i="18"/>
  <c r="G13" i="19" s="1"/>
  <c r="I102" i="18"/>
  <c r="K102" i="18" s="1"/>
  <c r="J102" i="18" s="1"/>
  <c r="I103" i="18"/>
  <c r="K103" i="18" s="1"/>
  <c r="J103" i="18" s="1"/>
  <c r="Q18" i="18"/>
  <c r="N5" i="23"/>
  <c r="J100" i="18"/>
  <c r="D17" i="7" l="1"/>
  <c r="H10" i="19" s="1"/>
  <c r="H16" i="19" s="1"/>
  <c r="G17" i="19"/>
  <c r="E97" i="18"/>
  <c r="N6" i="23"/>
  <c r="Q19" i="18"/>
  <c r="H21" i="19" l="1"/>
  <c r="H17" i="19"/>
  <c r="H20" i="19" s="1"/>
  <c r="N7" i="23"/>
  <c r="Q20" i="18"/>
  <c r="H22" i="19" l="1"/>
  <c r="Q21" i="18"/>
  <c r="N8" i="23"/>
  <c r="Q22" i="18" l="1"/>
  <c r="N9" i="23"/>
  <c r="N10" i="23" l="1"/>
  <c r="Q23" i="18"/>
  <c r="N11" i="23" l="1"/>
  <c r="Q24" i="18"/>
  <c r="N12" i="23" l="1"/>
  <c r="Q25" i="18"/>
  <c r="Q26" i="18" l="1"/>
  <c r="N13" i="23"/>
  <c r="N14" i="23" l="1"/>
  <c r="Q27" i="18"/>
  <c r="N15" i="23" l="1"/>
  <c r="Q28" i="18"/>
  <c r="Q29" i="18" l="1"/>
  <c r="N16" i="23"/>
  <c r="Q30" i="18" l="1"/>
  <c r="N17" i="23"/>
  <c r="N18" i="23" l="1"/>
  <c r="Q31" i="18"/>
  <c r="N19" i="23" l="1"/>
  <c r="Q32" i="18"/>
  <c r="N20" i="23" l="1"/>
  <c r="Q33" i="18"/>
  <c r="Q34" i="18" l="1"/>
  <c r="N21" i="23"/>
  <c r="N22" i="23" l="1"/>
  <c r="Q35" i="18"/>
  <c r="N23" i="23" l="1"/>
  <c r="Q36" i="18"/>
  <c r="Q37" i="18" l="1"/>
  <c r="N24" i="23"/>
  <c r="Q38" i="18" l="1"/>
  <c r="N25" i="23"/>
  <c r="N26" i="23" l="1"/>
  <c r="Q40" i="18" s="1"/>
  <c r="Q39" i="18"/>
  <c r="G20" i="19"/>
  <c r="G22" i="19" s="1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  <connection id="3" name="Conexão2" type="4" refreshedVersion="3" background="1" saveData="1">
    <webPr sourceData="1" parsePre="1" consecutive="1" xl2000="1" url="http://www.fapesp.br/materia/3162/bolsas/tabela-de-valores-de-bolsas-no-pais.htm"/>
  </connection>
  <connection id="4" name="Conexão3" type="4" refreshedVersion="5" background="1" saveData="1">
    <webPr sourceData="1" parsePre="1" consecutive="1" xl2000="1" url="http://www.fapesp.br/3162"/>
  </connection>
</connections>
</file>

<file path=xl/sharedStrings.xml><?xml version="1.0" encoding="utf-8"?>
<sst xmlns="http://schemas.openxmlformats.org/spreadsheetml/2006/main" count="755" uniqueCount="393">
  <si>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</si>
  <si>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</si>
  <si>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</si>
  <si>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</si>
  <si>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</si>
  <si>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</si>
  <si>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</si>
  <si>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</si>
  <si>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</si>
  <si>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</si>
  <si>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</si>
  <si>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</si>
  <si>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</si>
  <si>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</si>
  <si>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</si>
  <si>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</si>
  <si>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</si>
  <si>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</si>
  <si>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</si>
  <si>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</si>
  <si>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</si>
  <si>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</si>
  <si>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</si>
  <si>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</si>
  <si>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</si>
  <si>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</si>
  <si>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</si>
  <si>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</si>
  <si>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</si>
  <si>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</si>
  <si>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</si>
  <si>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</si>
  <si>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</si>
  <si>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</si>
  <si>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</si>
  <si>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</si>
  <si>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</si>
  <si>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</si>
  <si>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</si>
  <si>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</si>
  <si>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</si>
  <si>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</si>
  <si>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</si>
  <si>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</si>
  <si>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</si>
  <si>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</si>
  <si>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</si>
  <si>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</si>
  <si>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</si>
  <si>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</si>
  <si>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</si>
  <si>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</si>
  <si>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</si>
  <si>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</si>
  <si>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</si>
  <si>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</si>
  <si>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</si>
  <si>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</si>
  <si>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</si>
  <si>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</si>
  <si>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</si>
  <si>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</si>
  <si>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</si>
  <si>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</si>
  <si>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</si>
  <si>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</si>
  <si>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</si>
  <si>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</si>
  <si>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</si>
  <si>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</si>
  <si>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</si>
  <si>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</si>
  <si>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</si>
  <si>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</si>
  <si>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</si>
  <si>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</si>
  <si>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</si>
  <si>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</si>
  <si>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</si>
  <si>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</si>
  <si>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</si>
  <si>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</si>
  <si>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</si>
  <si>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</si>
  <si>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</si>
  <si>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</si>
  <si>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</si>
  <si>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</si>
  <si>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</si>
  <si>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</si>
  <si>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</si>
  <si>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</si>
  <si>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</si>
  <si>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</si>
  <si>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</si>
  <si>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</si>
  <si>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</si>
  <si>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</si>
  <si>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</si>
  <si>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</si>
  <si>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</si>
  <si>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</si>
  <si>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</si>
  <si>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</si>
  <si>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</si>
  <si>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</si>
  <si>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</si>
  <si>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</si>
  <si>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</si>
  <si>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</si>
  <si>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</si>
  <si>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</si>
  <si>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</si>
  <si>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</si>
  <si>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</si>
  <si>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</si>
  <si>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</si>
  <si>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</si>
  <si>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</si>
  <si>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</si>
  <si>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</si>
  <si>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</si>
  <si>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</si>
  <si>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</si>
  <si>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</si>
  <si>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</si>
  <si>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</si>
  <si>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</si>
  <si>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</si>
  <si>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</si>
  <si>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</si>
  <si>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</si>
  <si>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</si>
  <si>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</si>
  <si>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</si>
  <si>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</si>
  <si>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</si>
  <si>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</si>
  <si>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</si>
  <si>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</si>
  <si>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</si>
  <si>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</si>
  <si>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</si>
  <si>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</si>
  <si>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</si>
  <si>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</si>
  <si>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</si>
  <si>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</si>
  <si>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</si>
  <si>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</si>
  <si>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</si>
  <si>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</si>
  <si>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</si>
  <si>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</si>
  <si>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</si>
  <si>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</si>
  <si>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</si>
  <si>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</si>
  <si>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</si>
  <si>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</si>
  <si>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</si>
  <si>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</si>
  <si>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</si>
  <si>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</si>
  <si>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</si>
  <si>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</si>
  <si>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</si>
  <si>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</si>
  <si>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</si>
  <si>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</si>
  <si>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</si>
  <si>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</si>
  <si>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</si>
  <si>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</si>
  <si>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</si>
  <si>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</si>
  <si>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</si>
  <si>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</si>
  <si>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</si>
  <si>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</si>
  <si>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</si>
  <si>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</si>
  <si>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</si>
  <si>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</si>
  <si>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</si>
  <si>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</si>
  <si>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</si>
  <si>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</si>
  <si>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</si>
  <si>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</si>
  <si>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</si>
  <si>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</si>
  <si>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</si>
  <si>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</si>
  <si>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</si>
  <si>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</si>
  <si>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</si>
  <si>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</si>
  <si>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</si>
  <si>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</si>
  <si>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</si>
  <si>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</si>
  <si>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</si>
  <si>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</si>
  <si>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</si>
  <si>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</si>
  <si>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</si>
  <si>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</si>
  <si>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</si>
  <si>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</si>
  <si>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</si>
  <si>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</si>
  <si>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</si>
  <si>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</si>
  <si>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</si>
  <si>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</si>
  <si>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</si>
  <si>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</si>
  <si>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</si>
  <si>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</si>
  <si>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</si>
  <si>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</si>
  <si>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</si>
  <si>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</si>
  <si>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</si>
  <si>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</si>
  <si>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</si>
  <si>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</si>
  <si>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</si>
  <si>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</si>
  <si>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</si>
  <si>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</si>
  <si>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</si>
  <si>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</si>
  <si>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</si>
  <si>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</si>
  <si>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</si>
  <si>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</si>
  <si>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</si>
  <si>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</si>
  <si>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</si>
  <si>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</si>
  <si>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</si>
  <si>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</si>
  <si>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</si>
  <si>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</si>
  <si>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</si>
  <si>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- JUSTIFIQUE EM ANEXO A UTILIDADE DE CADA MATERIAL SOLICITADO PARA O DESENVOLVIMENTO DO PROJETO DE PESQUISA PROPOSTO.  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</si>
  <si>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</si>
  <si>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</si>
  <si>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</si>
  <si>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</si>
  <si>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</si>
  <si>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</si>
  <si>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</si>
  <si>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</si>
  <si>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</si>
  <si>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</si>
  <si>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IC</t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</si>
  <si>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</si>
  <si>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</si>
  <si>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</si>
  <si>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</si>
  <si>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</si>
  <si>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</si>
  <si>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</si>
  <si>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</si>
  <si>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</si>
  <si>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</si>
  <si>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</si>
  <si>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</si>
  <si>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</si>
  <si>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</si>
  <si>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</si>
  <si>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</si>
  <si>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</si>
  <si>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</si>
  <si>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</si>
  <si>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</si>
  <si>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</si>
  <si>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</si>
  <si>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</si>
  <si>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</si>
  <si>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</si>
  <si>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SE(ÉERROS(ÍNDICE($U$43:$U$48;CORRESP(K22;$T$43:$T$48;0))*M22);"";ÍNDICE($U$43:$U$48;CORRESP(K22;$T$43:$T$48;0))*M22)</t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</si>
  <si>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</si>
  <si>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</si>
  <si>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</si>
  <si>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</si>
  <si>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</si>
  <si>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</si>
  <si>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</si>
  <si>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</si>
  <si>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</si>
  <si>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</si>
  <si>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</si>
  <si>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</si>
  <si>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BOLSAS</t>
  </si>
  <si>
    <t>A PARTIR</t>
  </si>
  <si>
    <t xml:space="preserve">ATÉ </t>
  </si>
  <si>
    <t>HORAS SEMANAIS - BOLSAS TT</t>
  </si>
  <si>
    <t>Valores vigentes até 31/3/2011</t>
  </si>
  <si>
    <t>Valores vigentes a partir de 1º/4/2011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</si>
  <si>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</si>
  <si>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</si>
  <si>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</si>
  <si>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</si>
  <si>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</si>
  <si>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</si>
  <si>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</si>
  <si>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</si>
  <si>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</si>
  <si>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</si>
  <si>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</si>
  <si>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</si>
  <si>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</si>
  <si>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</si>
  <si>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a partir de 1º/4/2011</t>
  </si>
  <si>
    <t>PD</t>
  </si>
  <si>
    <t>AUXÍLIO À PESQUISA - PROJETO TEMÁTICO</t>
  </si>
  <si>
    <t>AUXÍLIO À PESQUISA - JOVENS PESQUISADORES</t>
  </si>
  <si>
    <t>CÉLULA VARIÁVEL</t>
  </si>
  <si>
    <t>CLIQUE AQUI E SELECIONE A MODALIDADE DO AUXÍLIO SOLICITADO</t>
  </si>
  <si>
    <t>DD</t>
  </si>
  <si>
    <t>MODALIDADE</t>
  </si>
  <si>
    <t>Valor</t>
  </si>
  <si>
    <t>Desembolso</t>
  </si>
  <si>
    <t>Auxílio à Pesquisa – Regular</t>
  </si>
  <si>
    <t>Na outorga</t>
  </si>
  <si>
    <t>Auxílio à Pesquisa – Temático</t>
  </si>
  <si>
    <t>Auxílio à Pesquisa – Jovem Pesquisador</t>
  </si>
  <si>
    <t>Auxílio à Pesquisa – Pesq. em Políticas Públicas</t>
  </si>
  <si>
    <t>Auxílio à Pesquisa – Pesquisa para Melhoria do Ensino Público</t>
  </si>
  <si>
    <t>TEMATICO/JP</t>
  </si>
  <si>
    <t>BENEFÍCIOS COMPLEMENTARES</t>
  </si>
  <si>
    <t>OUTROS AUXÍLIOS</t>
  </si>
  <si>
    <t>Anual consolidado</t>
  </si>
  <si>
    <t>Reserva Técnica para Infraestrutura Institucional de Pesquisa</t>
  </si>
  <si>
    <t>Reserva Técnica para infraestrutura Direta do Projeto</t>
  </si>
  <si>
    <t xml:space="preserve">R$1.545,30   </t>
  </si>
  <si>
    <t>Bolsas no País</t>
  </si>
  <si>
    <t>Modalidade da Bolsa</t>
  </si>
  <si>
    <t>Iniciação Científica</t>
  </si>
  <si>
    <t>Mestrado</t>
  </si>
  <si>
    <t>Doutorado e Doutorado Direto</t>
  </si>
  <si>
    <t>Pós-Doutorado</t>
  </si>
  <si>
    <t>DD2</t>
  </si>
  <si>
    <t>DD4</t>
  </si>
  <si>
    <t>DD3</t>
  </si>
  <si>
    <t>ATÉ</t>
  </si>
  <si>
    <t>BC</t>
  </si>
  <si>
    <t xml:space="preserve">ITENS SOLICITADOS                                                 </t>
  </si>
  <si>
    <r>
      <t>TABELA INFORMATIVA PARA OS CÁLCULOS (</t>
    </r>
    <r>
      <rPr>
        <b/>
        <u/>
        <sz val="16"/>
        <color indexed="12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</si>
  <si>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CALCULO BC</t>
  </si>
  <si>
    <t>RESERVA TÉCNICA PARA INFRAESTRUTURA DIRETA DO PROJETO</t>
  </si>
  <si>
    <t>RESERVA TÉCNICA PARA INFRAESTRUTURA INSTITUCIONAL DE PESQUISA</t>
  </si>
  <si>
    <t>CÉLULAS FIXAS</t>
  </si>
  <si>
    <t>AS CÉLULAS COM FUNDO CINZA CONTEM FORMULAS (ESTÃO PROTEGIDAS). AS COM FUNDO AMARELO SÃO DESPROTEGIDAS</t>
  </si>
  <si>
    <t>AS CORES SÃO DEFINIDAS POR FORMATAÇÃO CONDICIONAL</t>
  </si>
  <si>
    <t>SOMENTE A IMAGEM DE 50 ANOS DA FAPESP SERÁ IMPRESSA, AS DEMAIS SÃO INFORMATIVAS</t>
  </si>
  <si>
    <t>A ÚNICA PLANILHA QUE SE COMUNICA COM TODAS AS OUTRAS É A CONSOLIDADA, O MÊS DEVE SER INSERIDO SOMENTE EM 1-MPN</t>
  </si>
  <si>
    <t>AUXÍLIO À PESQUISA - REGULAR</t>
  </si>
  <si>
    <t>9A- BOLSAS DE CAPACITAÇÃO TÉCNICA VINCULADAS AO</t>
  </si>
  <si>
    <t>RESERVA TÉCNICA DE IMPORTAÇÃO</t>
  </si>
  <si>
    <t>TOTAL DO PROCESSO</t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</si>
  <si>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</si>
  <si>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</si>
  <si>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 xml:space="preserve">1) Três orçamentos (não é necessário apresentar proformas na submissão) para cada um dos itens de Material Permanente Nacional ou Importado cujo
 valor supere dez  vezes o salário mínimo nacional. </t>
  </si>
  <si>
    <t>3 Justifique em anexo a utilidade de cada material solicitado para o desenvolvimento do projeto de pesquisa proposto;</t>
  </si>
  <si>
    <r>
      <t>2)</t>
    </r>
    <r>
      <rPr>
        <sz val="10"/>
        <color theme="1"/>
        <rFont val="Tahoma"/>
        <family val="2"/>
      </rPr>
      <t xml:space="preserve"> </t>
    </r>
    <r>
      <rPr>
        <b/>
        <sz val="10"/>
        <color theme="1"/>
        <rFont val="Tahoma"/>
        <family val="2"/>
      </rPr>
      <t>Todo valor remetido ao exterior é deduzido dos recursos concedidos;</t>
    </r>
  </si>
  <si>
    <r>
      <t>4)</t>
    </r>
    <r>
      <rPr>
        <sz val="10"/>
        <color theme="1"/>
        <rFont val="Tahoma"/>
        <family val="2"/>
      </rPr>
      <t xml:space="preserve"> </t>
    </r>
    <r>
      <rPr>
        <b/>
        <sz val="10"/>
        <color theme="1"/>
        <rFont val="Tahoma"/>
        <family val="2"/>
      </rPr>
      <t>Despesas com importação devem ser inseridas logo após a descrição de cada item (Ver exemplo abaixo).</t>
    </r>
  </si>
  <si>
    <t>Valores vigentes até 31/3/2016</t>
  </si>
  <si>
    <t>A PARTIR DE 1º/4/2016</t>
  </si>
  <si>
    <t>DD I</t>
  </si>
  <si>
    <t>DD II</t>
  </si>
  <si>
    <t>DD III</t>
  </si>
  <si>
    <t>DD IV</t>
  </si>
  <si>
    <t>TT-IV A</t>
  </si>
  <si>
    <t>TT-5</t>
  </si>
  <si>
    <t>partir de 1º/4/2016</t>
  </si>
  <si>
    <t xml:space="preserve"> a partir de 1º/4/2016</t>
  </si>
  <si>
    <t>PLANILHAS 4523</t>
  </si>
  <si>
    <t>WWW.FAPESP.BR/4523</t>
  </si>
  <si>
    <t>WWW.FAPESP.BR/3162</t>
  </si>
  <si>
    <t>TABELA DE VALORES</t>
  </si>
  <si>
    <t>1º/4/2016</t>
  </si>
  <si>
    <t>http://www.fapesp.br/3098</t>
  </si>
  <si>
    <t>FAPESP,  MAIO DE 2016</t>
  </si>
  <si>
    <t>TOTAL GERAL DA PROPOSTA</t>
  </si>
  <si>
    <t>FAPESP – King´s College London</t>
  </si>
  <si>
    <t xml:space="preserve">BOLSAS DE CAPACITAÇÃO TÉCNICA </t>
  </si>
  <si>
    <r>
      <t>BENEFÍCIOS COMPLEMENTARES</t>
    </r>
    <r>
      <rPr>
        <b/>
        <sz val="11"/>
        <color rgb="FF0000FF"/>
        <rFont val="Arial"/>
        <family val="2"/>
      </rPr>
      <t xml:space="preserve"> (</t>
    </r>
    <r>
      <rPr>
        <b/>
        <i/>
        <sz val="11"/>
        <color rgb="FF0000FF"/>
        <rFont val="Arial"/>
        <family val="2"/>
      </rPr>
      <t xml:space="preserve">INDIQUE AO LADO ADURAÇÃO EM ANOS) </t>
    </r>
  </si>
  <si>
    <t xml:space="preserve">9A- BOLSAS DE CAPACITAÇÃO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</si>
</sst>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R$&quot;\ #,##0.00;\-&quot;R$&quot;\ #,##0.00"/>
    <numFmt numFmtId="8" formatCode="&quot;R$&quot;\ #,##0.00;[Red]\-&quot;R$&quot;\ #,##0.00"/>
    <numFmt numFmtId="164" formatCode="&quot;R$ &quot;#,##0_);[Red]\(&quot;R$ &quot;#,##0\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0.00000"/>
    <numFmt numFmtId="170" formatCode="[$US$]\ #,##0.00"/>
    <numFmt numFmtId="171" formatCode="&quot;R$&quot;\ #,##0.00_);\(&quot;R$&quot;\ #,##0.00\)"/>
    <numFmt numFmtId="172" formatCode="&quot;US$&quot;\ #,##0.00_);\(&quot;US$&quot;\ #,##0.00\)"/>
    <numFmt numFmtId="173" formatCode="&quot;US$&quot;\ #,##0.00_);\(&quot;R$&quot;\ #,##0.00\)"/>
    <numFmt numFmtId="174" formatCode="&quot;R$ &quot;#,##0.00"/>
    <numFmt numFmtId="175" formatCode="_([$USD]\ * #,##0.00_);_([$USD]\ * \(#,##0.00\);_([$USD]\ * &quot;-&quot;??_);_(@_)"/>
    <numFmt numFmtId="176" formatCode="[$USD]\ #,##0.00"/>
  </numFmts>
  <fonts count="96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name val="Tahoma"/>
      <family val="2"/>
    </font>
    <font>
      <b/>
      <sz val="20"/>
      <name val="Arial"/>
      <family val="2"/>
    </font>
    <font>
      <b/>
      <u/>
      <sz val="16"/>
      <color indexed="12"/>
      <name val="Arial"/>
      <family val="2"/>
    </font>
    <font>
      <u/>
      <sz val="10"/>
      <color theme="10"/>
      <name val="Arial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2"/>
      <color rgb="FF000099"/>
      <name val="Tahoma"/>
      <family val="2"/>
    </font>
    <font>
      <b/>
      <sz val="10"/>
      <color theme="0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sz val="10"/>
      <color theme="0"/>
      <name val="Arial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Tahoma"/>
      <family val="2"/>
    </font>
    <font>
      <b/>
      <sz val="11"/>
      <color rgb="FFFF0000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1"/>
      <name val="Tahoma"/>
      <family val="2"/>
    </font>
    <font>
      <b/>
      <sz val="11"/>
      <color rgb="FF000099"/>
      <name val="Tahoma"/>
      <family val="2"/>
    </font>
    <font>
      <b/>
      <sz val="10"/>
      <color rgb="FF0000CC"/>
      <name val="Arial"/>
      <family val="2"/>
    </font>
    <font>
      <b/>
      <sz val="11"/>
      <color rgb="FFFF0000"/>
      <name val="Arial"/>
      <family val="2"/>
    </font>
    <font>
      <b/>
      <sz val="9"/>
      <color theme="1"/>
      <name val="Arial"/>
      <family val="2"/>
    </font>
    <font>
      <sz val="11"/>
      <color rgb="FF0000FF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Arial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b/>
      <sz val="10"/>
      <color theme="1"/>
      <name val="Arial"/>
      <family val="2"/>
    </font>
    <font>
      <sz val="10"/>
      <color theme="1"/>
      <name val="CG Times"/>
      <family val="1"/>
    </font>
    <font>
      <b/>
      <sz val="11"/>
      <name val="Calibri"/>
      <family val="2"/>
      <scheme val="minor"/>
    </font>
    <font>
      <b/>
      <sz val="14"/>
      <color rgb="FF0000CC"/>
      <name val="Tahoma"/>
      <family val="2"/>
    </font>
    <font>
      <b/>
      <sz val="10"/>
      <name val="Calibri"/>
      <family val="2"/>
      <scheme val="minor"/>
    </font>
    <font>
      <b/>
      <sz val="11"/>
      <color theme="1"/>
      <name val="Tahoma"/>
      <family val="2"/>
    </font>
    <font>
      <b/>
      <sz val="9"/>
      <color rgb="FF000099"/>
      <name val="Tahoma"/>
      <family val="2"/>
    </font>
    <font>
      <b/>
      <sz val="8"/>
      <color rgb="FF000099"/>
      <name val="Tahoma"/>
      <family val="2"/>
    </font>
    <font>
      <sz val="8"/>
      <color rgb="FF000000"/>
      <name val="Segoe UI"/>
      <family val="2"/>
    </font>
    <font>
      <b/>
      <sz val="12"/>
      <color rgb="FF0000FF"/>
      <name val="Tahoma"/>
      <family val="2"/>
    </font>
    <font>
      <b/>
      <sz val="11"/>
      <color rgb="FF0000FF"/>
      <name val="Arial"/>
      <family val="2"/>
    </font>
    <font>
      <b/>
      <sz val="14"/>
      <color theme="3"/>
      <name val="Tahoma"/>
      <family val="2"/>
    </font>
    <font>
      <b/>
      <sz val="14"/>
      <name val="Arial"/>
      <family val="2"/>
    </font>
    <font>
      <b/>
      <sz val="12"/>
      <color rgb="FF0000CC"/>
      <name val="Arial"/>
      <family val="2"/>
    </font>
    <font>
      <b/>
      <sz val="11"/>
      <color rgb="FF0000CC"/>
      <name val="Arial"/>
      <family val="2"/>
    </font>
    <font>
      <b/>
      <i/>
      <sz val="11"/>
      <color rgb="FF0000FF"/>
      <name val="Arial"/>
      <family val="2"/>
    </font>
    <font>
      <sz val="14"/>
      <color rgb="FFFFFF00"/>
      <name val="Franklin Gothic Medium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/>
      <right style="medium">
        <color indexed="64"/>
      </right>
      <top style="medium">
        <color rgb="FF0000CC"/>
      </top>
      <bottom style="medium">
        <color rgb="FF0000CC"/>
      </bottom>
      <diagonal/>
    </border>
    <border>
      <left/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8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12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3" xfId="0" applyFont="1" applyBorder="1" applyAlignment="1" applyProtection="1">
      <alignment horizontal="center" vertical="center"/>
      <protection locked="0"/>
    </xf>
    <xf numFmtId="1" fontId="12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4" xfId="0" applyFont="1" applyFill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4" xfId="0" applyFont="1" applyBorder="1"/>
    <xf numFmtId="169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6" xfId="0" applyFont="1" applyBorder="1" applyAlignment="1" applyProtection="1"/>
    <xf numFmtId="0" fontId="8" fillId="0" borderId="4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5" xfId="0" applyFont="1" applyBorder="1" applyAlignment="1">
      <alignment horizontal="center" vertical="center" shrinkToFit="1"/>
    </xf>
    <xf numFmtId="0" fontId="26" fillId="0" borderId="2" xfId="0" applyFont="1" applyBorder="1" applyAlignment="1" applyProtection="1">
      <alignment horizontal="center" vertical="center" shrinkToFit="1"/>
      <protection hidden="1"/>
    </xf>
    <xf numFmtId="169" fontId="19" fillId="0" borderId="7" xfId="0" applyNumberFormat="1" applyFont="1" applyBorder="1" applyAlignment="1" applyProtection="1">
      <alignment horizontal="center" vertical="center" shrinkToFit="1"/>
      <protection hidden="1"/>
    </xf>
    <xf numFmtId="0" fontId="26" fillId="0" borderId="2" xfId="0" applyFont="1" applyBorder="1" applyAlignment="1" applyProtection="1">
      <alignment horizontal="center" vertical="center" shrinkToFit="1"/>
      <protection locked="0"/>
    </xf>
    <xf numFmtId="169" fontId="19" fillId="0" borderId="7" xfId="0" applyNumberFormat="1" applyFont="1" applyBorder="1" applyAlignment="1" applyProtection="1">
      <alignment horizontal="center" vertical="center" shrinkToFit="1"/>
      <protection locked="0"/>
    </xf>
    <xf numFmtId="0" fontId="26" fillId="0" borderId="7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4" xfId="0" applyNumberFormat="1" applyFont="1" applyFill="1" applyBorder="1" applyAlignment="1" applyProtection="1">
      <alignment horizontal="center" shrinkToFit="1"/>
      <protection hidden="1"/>
    </xf>
    <xf numFmtId="0" fontId="19" fillId="0" borderId="6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12" fillId="0" borderId="4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9" fontId="19" fillId="0" borderId="7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8" xfId="0" applyFont="1" applyBorder="1" applyAlignment="1">
      <alignment vertical="center"/>
    </xf>
    <xf numFmtId="0" fontId="0" fillId="0" borderId="0" xfId="0" applyBorder="1"/>
    <xf numFmtId="0" fontId="9" fillId="0" borderId="0" xfId="0" applyFont="1" applyBorder="1"/>
    <xf numFmtId="0" fontId="19" fillId="0" borderId="6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6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5" xfId="0" applyFont="1" applyFill="1" applyBorder="1" applyAlignment="1">
      <alignment horizontal="center" vertical="center"/>
    </xf>
    <xf numFmtId="168" fontId="2" fillId="0" borderId="0" xfId="3" applyFont="1" applyBorder="1" applyProtection="1">
      <protection locked="0"/>
    </xf>
    <xf numFmtId="168" fontId="2" fillId="0" borderId="0" xfId="3" applyFont="1" applyBorder="1"/>
    <xf numFmtId="165" fontId="12" fillId="0" borderId="5" xfId="2" applyNumberFormat="1" applyFont="1" applyBorder="1" applyAlignment="1" applyProtection="1">
      <alignment horizontal="right" vertical="center" shrinkToFit="1"/>
      <protection hidden="1"/>
    </xf>
    <xf numFmtId="165" fontId="2" fillId="0" borderId="7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7" xfId="2" applyNumberFormat="1" applyFont="1" applyBorder="1" applyAlignment="1" applyProtection="1">
      <alignment horizontal="right" vertical="center" shrinkToFit="1"/>
      <protection locked="0" hidden="1"/>
    </xf>
    <xf numFmtId="0" fontId="12" fillId="0" borderId="4" xfId="0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0" fontId="12" fillId="0" borderId="3" xfId="0" applyFont="1" applyBorder="1" applyAlignment="1" applyProtection="1">
      <alignment horizontal="center"/>
    </xf>
    <xf numFmtId="0" fontId="27" fillId="0" borderId="2" xfId="0" applyFont="1" applyBorder="1" applyAlignment="1" applyProtection="1">
      <alignment vertical="center" shrinkToFit="1"/>
    </xf>
    <xf numFmtId="169" fontId="28" fillId="0" borderId="7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3" xfId="0" applyNumberFormat="1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6" xfId="0" applyFont="1" applyFill="1" applyBorder="1" applyProtection="1"/>
    <xf numFmtId="0" fontId="2" fillId="0" borderId="6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5" xfId="0" quotePrefix="1" applyFont="1" applyBorder="1" applyAlignment="1">
      <alignment horizontal="left" vertical="center"/>
    </xf>
    <xf numFmtId="0" fontId="5" fillId="0" borderId="2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9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9" fontId="0" fillId="0" borderId="0" xfId="0" applyNumberFormat="1" applyBorder="1"/>
    <xf numFmtId="0" fontId="15" fillId="0" borderId="6" xfId="0" applyFont="1" applyFill="1" applyBorder="1" applyAlignment="1" applyProtection="1">
      <alignment horizontal="center"/>
    </xf>
    <xf numFmtId="0" fontId="0" fillId="0" borderId="2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4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5" fontId="12" fillId="0" borderId="4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165" fontId="2" fillId="0" borderId="7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5" xfId="0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horizontal="right" vertical="center"/>
    </xf>
    <xf numFmtId="0" fontId="8" fillId="4" borderId="5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5" xfId="0" quotePrefix="1" applyFont="1" applyFill="1" applyBorder="1" applyAlignment="1" applyProtection="1">
      <alignment horizontal="left" vertical="center"/>
    </xf>
    <xf numFmtId="0" fontId="5" fillId="4" borderId="2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4" xfId="0" applyBorder="1" applyAlignment="1" applyProtection="1">
      <alignment vertical="center"/>
    </xf>
    <xf numFmtId="0" fontId="49" fillId="0" borderId="0" xfId="0" applyFont="1" applyProtection="1"/>
    <xf numFmtId="165" fontId="21" fillId="0" borderId="5" xfId="2" applyNumberFormat="1" applyFont="1" applyBorder="1" applyAlignment="1" applyProtection="1">
      <alignment horizontal="right" vertical="center" shrinkToFit="1"/>
    </xf>
    <xf numFmtId="165" fontId="21" fillId="0" borderId="5" xfId="2" applyNumberFormat="1" applyFont="1" applyBorder="1" applyAlignment="1" applyProtection="1">
      <alignment horizontal="right" vertical="center" shrinkToFit="1"/>
      <protection hidden="1"/>
    </xf>
    <xf numFmtId="165" fontId="22" fillId="0" borderId="5" xfId="2" applyNumberFormat="1" applyFont="1" applyBorder="1" applyAlignment="1" applyProtection="1">
      <alignment vertical="center" shrinkToFit="1"/>
      <protection hidden="1"/>
    </xf>
    <xf numFmtId="4" fontId="12" fillId="0" borderId="4" xfId="0" applyNumberFormat="1" applyFont="1" applyBorder="1" applyAlignment="1" applyProtection="1">
      <alignment horizontal="right" vertical="center"/>
    </xf>
    <xf numFmtId="4" fontId="12" fillId="0" borderId="7" xfId="0" applyNumberFormat="1" applyFont="1" applyBorder="1" applyAlignment="1" applyProtection="1">
      <alignment horizontal="right" vertical="center"/>
    </xf>
    <xf numFmtId="166" fontId="33" fillId="0" borderId="4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50" fillId="0" borderId="0" xfId="0" applyFont="1" applyAlignment="1" applyProtection="1">
      <protection locked="0" hidden="1"/>
    </xf>
    <xf numFmtId="174" fontId="5" fillId="4" borderId="10" xfId="0" applyNumberFormat="1" applyFont="1" applyFill="1" applyBorder="1" applyAlignment="1" applyProtection="1">
      <alignment horizontal="right" vertical="center" shrinkToFit="1"/>
    </xf>
    <xf numFmtId="168" fontId="2" fillId="0" borderId="0" xfId="3" applyFont="1" applyAlignment="1"/>
    <xf numFmtId="0" fontId="3" fillId="0" borderId="0" xfId="0" applyFont="1" applyAlignment="1"/>
    <xf numFmtId="169" fontId="19" fillId="0" borderId="7" xfId="0" applyNumberFormat="1" applyFont="1" applyBorder="1" applyAlignment="1" applyProtection="1">
      <alignment horizontal="left" vertical="center" shrinkToFit="1"/>
      <protection hidden="1"/>
    </xf>
    <xf numFmtId="0" fontId="51" fillId="0" borderId="0" xfId="0" applyFont="1" applyAlignment="1">
      <alignment vertical="center"/>
    </xf>
    <xf numFmtId="168" fontId="51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52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1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7" borderId="4" xfId="0" applyFont="1" applyFill="1" applyBorder="1" applyAlignment="1" applyProtection="1"/>
    <xf numFmtId="0" fontId="53" fillId="0" borderId="0" xfId="0" applyFont="1"/>
    <xf numFmtId="0" fontId="54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5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50" fillId="4" borderId="0" xfId="0" applyFont="1" applyFill="1" applyAlignment="1" applyProtection="1">
      <protection locked="0" hidden="1"/>
    </xf>
    <xf numFmtId="0" fontId="50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0" fontId="56" fillId="0" borderId="0" xfId="0" applyFont="1" applyAlignment="1" applyProtection="1">
      <alignment horizontal="center"/>
      <protection hidden="1"/>
    </xf>
    <xf numFmtId="0" fontId="56" fillId="0" borderId="0" xfId="0" applyFont="1" applyProtection="1">
      <protection hidden="1"/>
    </xf>
    <xf numFmtId="1" fontId="12" fillId="4" borderId="4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Alignment="1" applyProtection="1">
      <protection hidden="1"/>
    </xf>
    <xf numFmtId="0" fontId="50" fillId="0" borderId="0" xfId="0" applyFont="1" applyAlignment="1" applyProtection="1">
      <protection hidden="1"/>
    </xf>
    <xf numFmtId="0" fontId="50" fillId="4" borderId="0" xfId="0" applyFont="1" applyFill="1" applyProtection="1">
      <protection hidden="1"/>
    </xf>
    <xf numFmtId="1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10" xfId="0" applyFont="1" applyBorder="1" applyProtection="1"/>
    <xf numFmtId="0" fontId="19" fillId="0" borderId="6" xfId="0" applyFont="1" applyBorder="1" applyAlignment="1" applyProtection="1"/>
    <xf numFmtId="0" fontId="19" fillId="0" borderId="0" xfId="0" applyFont="1" applyBorder="1" applyAlignment="1" applyProtection="1"/>
    <xf numFmtId="0" fontId="57" fillId="4" borderId="0" xfId="0" applyFont="1" applyFill="1" applyBorder="1" applyProtection="1">
      <protection hidden="1"/>
    </xf>
    <xf numFmtId="0" fontId="2" fillId="0" borderId="0" xfId="0" applyNumberFormat="1" applyFont="1"/>
    <xf numFmtId="0" fontId="2" fillId="0" borderId="6" xfId="0" applyFont="1" applyBorder="1"/>
    <xf numFmtId="167" fontId="2" fillId="0" borderId="6" xfId="2" applyFont="1" applyBorder="1"/>
    <xf numFmtId="167" fontId="2" fillId="0" borderId="0" xfId="2" applyFont="1" applyBorder="1"/>
    <xf numFmtId="172" fontId="2" fillId="0" borderId="0" xfId="0" applyNumberFormat="1" applyFont="1" applyBorder="1"/>
    <xf numFmtId="0" fontId="19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 vertical="center"/>
      <protection locked="0"/>
    </xf>
    <xf numFmtId="4" fontId="2" fillId="0" borderId="5" xfId="3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6" xfId="0" applyFont="1" applyBorder="1" applyAlignment="1" applyProtection="1">
      <alignment horizontal="right"/>
    </xf>
    <xf numFmtId="0" fontId="15" fillId="2" borderId="4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6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/>
    </xf>
    <xf numFmtId="165" fontId="2" fillId="4" borderId="6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6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6" xfId="0" applyFont="1" applyFill="1" applyBorder="1" applyAlignment="1" applyProtection="1">
      <alignment horizontal="right" vertical="center" shrinkToFit="1"/>
      <protection hidden="1"/>
    </xf>
    <xf numFmtId="170" fontId="58" fillId="4" borderId="6" xfId="3" applyNumberFormat="1" applyFont="1" applyFill="1" applyBorder="1" applyAlignment="1" applyProtection="1">
      <alignment horizontal="right" vertical="center" shrinkToFit="1"/>
      <protection hidden="1"/>
    </xf>
    <xf numFmtId="170" fontId="59" fillId="4" borderId="6" xfId="3" applyNumberFormat="1" applyFont="1" applyFill="1" applyBorder="1" applyAlignment="1" applyProtection="1">
      <alignment horizontal="right" vertical="center"/>
      <protection hidden="1"/>
    </xf>
    <xf numFmtId="0" fontId="15" fillId="4" borderId="6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5" xfId="0" applyFont="1" applyFill="1" applyBorder="1" applyAlignment="1" applyProtection="1">
      <alignment horizontal="center"/>
    </xf>
    <xf numFmtId="0" fontId="17" fillId="2" borderId="2" xfId="0" applyFont="1" applyFill="1" applyBorder="1" applyAlignment="1" applyProtection="1">
      <alignment horizontal="center"/>
    </xf>
    <xf numFmtId="0" fontId="17" fillId="2" borderId="7" xfId="0" applyFont="1" applyFill="1" applyBorder="1" applyAlignment="1" applyProtection="1">
      <alignment horizontal="center"/>
    </xf>
    <xf numFmtId="168" fontId="12" fillId="0" borderId="4" xfId="3" applyFont="1" applyBorder="1" applyAlignment="1" applyProtection="1">
      <alignment horizontal="right" vertical="center"/>
    </xf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7" xfId="0" applyFont="1" applyBorder="1" applyAlignment="1" applyProtection="1">
      <alignment horizontal="center" vertical="center" shrinkToFit="1"/>
      <protection hidden="1"/>
    </xf>
    <xf numFmtId="0" fontId="12" fillId="0" borderId="5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39" fontId="2" fillId="0" borderId="9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4" xfId="0" applyFont="1" applyBorder="1" applyAlignment="1" applyProtection="1">
      <alignment horizontal="left" vertical="center" shrinkToFit="1"/>
    </xf>
    <xf numFmtId="0" fontId="12" fillId="0" borderId="5" xfId="0" applyFont="1" applyBorder="1" applyAlignment="1" applyProtection="1">
      <alignment horizontal="center" vertical="center"/>
      <protection locked="0"/>
    </xf>
    <xf numFmtId="0" fontId="2" fillId="0" borderId="0" xfId="0" quotePrefix="1" applyFont="1" applyProtection="1"/>
    <xf numFmtId="0" fontId="3" fillId="0" borderId="0" xfId="0" applyFont="1" applyAlignment="1">
      <alignment horizontal="left"/>
    </xf>
    <xf numFmtId="0" fontId="12" fillId="0" borderId="5" xfId="0" applyNumberFormat="1" applyFont="1" applyBorder="1" applyAlignment="1" applyProtection="1">
      <alignment horizontal="center" vertical="center"/>
    </xf>
    <xf numFmtId="0" fontId="58" fillId="4" borderId="0" xfId="0" applyFont="1" applyFill="1" applyProtection="1">
      <protection hidden="1"/>
    </xf>
    <xf numFmtId="0" fontId="58" fillId="4" borderId="0" xfId="0" applyFont="1" applyFill="1" applyBorder="1" applyProtection="1">
      <protection hidden="1"/>
    </xf>
    <xf numFmtId="0" fontId="58" fillId="4" borderId="0" xfId="0" applyFont="1" applyFill="1" applyProtection="1"/>
    <xf numFmtId="0" fontId="50" fillId="4" borderId="0" xfId="0" applyFont="1" applyFill="1" applyBorder="1" applyAlignment="1" applyProtection="1"/>
    <xf numFmtId="0" fontId="50" fillId="4" borderId="0" xfId="0" applyFont="1" applyFill="1" applyBorder="1" applyProtection="1"/>
    <xf numFmtId="0" fontId="52" fillId="4" borderId="0" xfId="0" applyFont="1" applyFill="1" applyBorder="1" applyProtection="1"/>
    <xf numFmtId="0" fontId="52" fillId="4" borderId="0" xfId="0" applyFont="1" applyFill="1" applyBorder="1" applyProtection="1">
      <protection hidden="1"/>
    </xf>
    <xf numFmtId="0" fontId="50" fillId="4" borderId="0" xfId="0" applyFont="1" applyFill="1" applyProtection="1"/>
    <xf numFmtId="0" fontId="50" fillId="4" borderId="0" xfId="0" applyFont="1" applyFill="1" applyAlignment="1" applyProtection="1">
      <alignment vertical="center"/>
    </xf>
    <xf numFmtId="0" fontId="52" fillId="4" borderId="0" xfId="0" quotePrefix="1" applyFont="1" applyFill="1" applyAlignment="1" applyProtection="1">
      <alignment vertical="center"/>
    </xf>
    <xf numFmtId="0" fontId="60" fillId="4" borderId="0" xfId="0" applyFont="1" applyFill="1" applyProtection="1">
      <protection hidden="1"/>
    </xf>
    <xf numFmtId="174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5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8" fillId="5" borderId="5" xfId="0" applyFont="1" applyFill="1" applyBorder="1" applyAlignment="1">
      <alignment horizontal="center" vertical="center"/>
    </xf>
    <xf numFmtId="39" fontId="2" fillId="0" borderId="5" xfId="2" applyNumberFormat="1" applyFont="1" applyBorder="1" applyAlignment="1" applyProtection="1">
      <alignment horizontal="right" vertical="center" shrinkToFit="1"/>
      <protection hidden="1"/>
    </xf>
    <xf numFmtId="0" fontId="19" fillId="0" borderId="6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173" fontId="61" fillId="0" borderId="10" xfId="0" applyNumberFormat="1" applyFont="1" applyBorder="1" applyAlignment="1" applyProtection="1">
      <alignment horizontal="right" vertical="center" shrinkToFit="1"/>
    </xf>
    <xf numFmtId="0" fontId="32" fillId="0" borderId="2" xfId="0" applyFont="1" applyBorder="1" applyAlignment="1" applyProtection="1">
      <alignment horizontal="left" vertical="center" shrinkToFit="1"/>
      <protection locked="0"/>
    </xf>
    <xf numFmtId="0" fontId="32" fillId="0" borderId="2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8" fillId="0" borderId="3" xfId="0" applyFont="1" applyBorder="1" applyAlignment="1" applyProtection="1"/>
    <xf numFmtId="0" fontId="8" fillId="0" borderId="12" xfId="0" applyFont="1" applyBorder="1" applyProtection="1"/>
    <xf numFmtId="0" fontId="8" fillId="8" borderId="0" xfId="0" applyFont="1" applyFill="1" applyAlignment="1" applyProtection="1">
      <alignment vertical="center"/>
    </xf>
    <xf numFmtId="0" fontId="8" fillId="8" borderId="1" xfId="0" applyFont="1" applyFill="1" applyBorder="1" applyAlignment="1" applyProtection="1">
      <alignment vertical="center"/>
    </xf>
    <xf numFmtId="0" fontId="8" fillId="0" borderId="13" xfId="0" applyFont="1" applyBorder="1" applyAlignment="1" applyProtection="1"/>
    <xf numFmtId="0" fontId="8" fillId="8" borderId="0" xfId="0" applyFont="1" applyFill="1" applyBorder="1" applyAlignment="1" applyProtection="1">
      <alignment vertical="center"/>
    </xf>
    <xf numFmtId="165" fontId="2" fillId="0" borderId="4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4" xfId="2" applyNumberFormat="1" applyFont="1" applyBorder="1" applyAlignment="1" applyProtection="1">
      <alignment horizontal="right" vertical="center" shrinkToFit="1"/>
      <protection hidden="1"/>
    </xf>
    <xf numFmtId="168" fontId="2" fillId="0" borderId="4" xfId="3" applyFont="1" applyBorder="1" applyAlignment="1" applyProtection="1">
      <alignment horizontal="right" vertical="center" shrinkToFit="1"/>
      <protection locked="0"/>
    </xf>
    <xf numFmtId="170" fontId="2" fillId="0" borderId="4" xfId="2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3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  <protection hidden="1"/>
    </xf>
    <xf numFmtId="165" fontId="12" fillId="0" borderId="5" xfId="0" applyNumberFormat="1" applyFont="1" applyBorder="1" applyAlignment="1" applyProtection="1">
      <alignment vertical="center"/>
      <protection hidden="1"/>
    </xf>
    <xf numFmtId="0" fontId="3" fillId="0" borderId="8" xfId="0" applyFont="1" applyBorder="1" applyAlignment="1">
      <alignment horizontal="left" vertical="center"/>
    </xf>
    <xf numFmtId="4" fontId="12" fillId="2" borderId="7" xfId="0" applyNumberFormat="1" applyFont="1" applyFill="1" applyBorder="1" applyAlignment="1" applyProtection="1">
      <alignment horizontal="center" shrinkToFit="1"/>
      <protection hidden="1"/>
    </xf>
    <xf numFmtId="0" fontId="0" fillId="0" borderId="4" xfId="0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left" vertical="center"/>
    </xf>
    <xf numFmtId="165" fontId="12" fillId="0" borderId="4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70" fontId="2" fillId="0" borderId="5" xfId="3" applyNumberFormat="1" applyFont="1" applyBorder="1" applyAlignment="1" applyProtection="1">
      <alignment horizontal="right" vertical="center" shrinkToFit="1"/>
      <protection hidden="1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2" xfId="3" applyNumberFormat="1" applyFont="1" applyBorder="1" applyAlignment="1" applyProtection="1">
      <alignment horizontal="right" vertical="center"/>
      <protection locked="0"/>
    </xf>
    <xf numFmtId="4" fontId="2" fillId="0" borderId="7" xfId="3" applyNumberFormat="1" applyFont="1" applyBorder="1" applyAlignment="1" applyProtection="1">
      <alignment horizontal="right" vertical="center"/>
      <protection locked="0"/>
    </xf>
    <xf numFmtId="170" fontId="8" fillId="0" borderId="5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54" fillId="4" borderId="0" xfId="0" applyFont="1" applyFill="1" applyAlignment="1" applyProtection="1">
      <alignment vertical="center"/>
    </xf>
    <xf numFmtId="0" fontId="50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52" fillId="3" borderId="0" xfId="0" applyFont="1" applyFill="1" applyAlignment="1" applyProtection="1">
      <protection hidden="1"/>
    </xf>
    <xf numFmtId="0" fontId="8" fillId="3" borderId="13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4" xfId="0" applyFont="1" applyFill="1" applyBorder="1" applyAlignment="1" applyProtection="1">
      <protection hidden="1"/>
    </xf>
    <xf numFmtId="0" fontId="8" fillId="3" borderId="12" xfId="0" applyFont="1" applyFill="1" applyBorder="1" applyAlignment="1" applyProtection="1">
      <protection hidden="1"/>
    </xf>
    <xf numFmtId="0" fontId="8" fillId="3" borderId="13" xfId="0" applyFont="1" applyFill="1" applyBorder="1" applyAlignment="1" applyProtection="1">
      <alignment horizontal="center"/>
      <protection hidden="1"/>
    </xf>
    <xf numFmtId="0" fontId="8" fillId="3" borderId="12" xfId="0" applyFont="1" applyFill="1" applyBorder="1" applyAlignment="1" applyProtection="1">
      <alignment horizontal="center"/>
      <protection hidden="1"/>
    </xf>
    <xf numFmtId="0" fontId="50" fillId="4" borderId="10" xfId="0" applyFont="1" applyFill="1" applyBorder="1" applyAlignment="1" applyProtection="1">
      <alignment vertical="center"/>
      <protection hidden="1"/>
    </xf>
    <xf numFmtId="0" fontId="50" fillId="4" borderId="0" xfId="0" applyFont="1" applyFill="1" applyAlignment="1" applyProtection="1">
      <protection hidden="1"/>
    </xf>
    <xf numFmtId="0" fontId="50" fillId="4" borderId="0" xfId="0" quotePrefix="1" applyFont="1" applyFill="1" applyBorder="1" applyAlignment="1" applyProtection="1">
      <protection hidden="1"/>
    </xf>
    <xf numFmtId="0" fontId="52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58" fillId="4" borderId="0" xfId="0" applyFont="1" applyFill="1" applyBorder="1" applyAlignment="1" applyProtection="1">
      <protection hidden="1"/>
    </xf>
    <xf numFmtId="0" fontId="58" fillId="4" borderId="0" xfId="0" applyFont="1" applyFill="1" applyAlignment="1" applyProtection="1">
      <protection hidden="1"/>
    </xf>
    <xf numFmtId="0" fontId="62" fillId="4" borderId="0" xfId="0" applyFont="1" applyFill="1" applyAlignment="1" applyProtection="1">
      <alignment vertical="center"/>
      <protection hidden="1"/>
    </xf>
    <xf numFmtId="0" fontId="63" fillId="4" borderId="0" xfId="0" applyFont="1" applyFill="1" applyAlignment="1" applyProtection="1"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39" fontId="58" fillId="4" borderId="0" xfId="0" applyNumberFormat="1" applyFont="1" applyFill="1" applyProtection="1">
      <protection hidden="1"/>
    </xf>
    <xf numFmtId="0" fontId="60" fillId="4" borderId="0" xfId="0" applyFont="1" applyFill="1" applyBorder="1" applyAlignment="1" applyProtection="1">
      <alignment vertical="center"/>
      <protection hidden="1"/>
    </xf>
    <xf numFmtId="0" fontId="58" fillId="4" borderId="0" xfId="0" applyFont="1" applyFill="1" applyAlignment="1" applyProtection="1">
      <alignment vertical="center"/>
      <protection hidden="1"/>
    </xf>
    <xf numFmtId="0" fontId="60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50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64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52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57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65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57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66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10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50" fillId="4" borderId="0" xfId="0" applyFont="1" applyFill="1" applyAlignment="1" applyProtection="1">
      <alignment vertical="center"/>
      <protection hidden="1"/>
    </xf>
    <xf numFmtId="0" fontId="57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66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10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5" fontId="12" fillId="0" borderId="4" xfId="0" applyNumberFormat="1" applyFont="1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horizontal="center" vertical="center"/>
      <protection locked="0"/>
    </xf>
    <xf numFmtId="0" fontId="67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10" fillId="9" borderId="4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vertical="center"/>
    </xf>
    <xf numFmtId="0" fontId="19" fillId="0" borderId="7" xfId="0" applyFont="1" applyBorder="1" applyAlignment="1">
      <alignment horizontal="right" vertical="center"/>
    </xf>
    <xf numFmtId="0" fontId="58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6" fillId="0" borderId="0" xfId="0" applyFont="1" applyAlignment="1" applyProtection="1">
      <alignment horizontal="left"/>
      <protection hidden="1"/>
    </xf>
    <xf numFmtId="0" fontId="8" fillId="0" borderId="0" xfId="0" quotePrefix="1" applyFont="1" applyAlignment="1" applyProtection="1">
      <alignment horizontal="left" vertical="center"/>
    </xf>
    <xf numFmtId="0" fontId="8" fillId="10" borderId="0" xfId="0" applyFont="1" applyFill="1" applyAlignment="1" applyProtection="1">
      <protection hidden="1"/>
    </xf>
    <xf numFmtId="0" fontId="52" fillId="10" borderId="0" xfId="0" applyFont="1" applyFill="1" applyAlignment="1" applyProtection="1">
      <protection hidden="1"/>
    </xf>
    <xf numFmtId="0" fontId="50" fillId="10" borderId="0" xfId="0" applyFont="1" applyFill="1" applyAlignment="1" applyProtection="1">
      <protection hidden="1"/>
    </xf>
    <xf numFmtId="0" fontId="2" fillId="10" borderId="0" xfId="0" applyFont="1" applyFill="1" applyProtection="1"/>
    <xf numFmtId="0" fontId="50" fillId="11" borderId="0" xfId="0" applyFont="1" applyFill="1" applyProtection="1">
      <protection hidden="1"/>
    </xf>
    <xf numFmtId="0" fontId="19" fillId="11" borderId="0" xfId="0" applyFont="1" applyFill="1" applyProtection="1">
      <protection hidden="1"/>
    </xf>
    <xf numFmtId="0" fontId="2" fillId="11" borderId="0" xfId="0" applyFont="1" applyFill="1" applyAlignment="1" applyProtection="1">
      <alignment horizontal="center"/>
      <protection hidden="1"/>
    </xf>
    <xf numFmtId="0" fontId="2" fillId="11" borderId="0" xfId="0" applyFont="1" applyFill="1" applyAlignment="1" applyProtection="1">
      <alignment horizontal="left"/>
      <protection hidden="1"/>
    </xf>
    <xf numFmtId="0" fontId="2" fillId="11" borderId="0" xfId="0" applyFont="1" applyFill="1" applyProtection="1">
      <protection hidden="1"/>
    </xf>
    <xf numFmtId="0" fontId="19" fillId="11" borderId="0" xfId="0" applyFont="1" applyFill="1" applyBorder="1" applyAlignment="1" applyProtection="1">
      <alignment horizontal="right"/>
      <protection hidden="1"/>
    </xf>
    <xf numFmtId="0" fontId="2" fillId="11" borderId="0" xfId="0" applyFont="1" applyFill="1" applyAlignment="1" applyProtection="1">
      <protection hidden="1"/>
    </xf>
    <xf numFmtId="0" fontId="58" fillId="11" borderId="0" xfId="0" applyFont="1" applyFill="1" applyProtection="1">
      <protection hidden="1"/>
    </xf>
    <xf numFmtId="0" fontId="2" fillId="11" borderId="0" xfId="0" applyFont="1" applyFill="1"/>
    <xf numFmtId="0" fontId="2" fillId="11" borderId="0" xfId="0" applyFont="1" applyFill="1" applyAlignment="1">
      <alignment horizontal="center"/>
    </xf>
    <xf numFmtId="0" fontId="2" fillId="11" borderId="0" xfId="0" applyFont="1" applyFill="1" applyBorder="1"/>
    <xf numFmtId="0" fontId="2" fillId="11" borderId="0" xfId="0" applyFont="1" applyFill="1" applyBorder="1" applyAlignment="1">
      <alignment horizontal="center"/>
    </xf>
    <xf numFmtId="0" fontId="2" fillId="11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9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8" fillId="12" borderId="4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 applyProtection="1">
      <alignment horizontal="center" vertical="center"/>
    </xf>
    <xf numFmtId="165" fontId="2" fillId="0" borderId="4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4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4" xfId="0" applyFont="1" applyBorder="1" applyAlignment="1" applyProtection="1">
      <alignment horizontal="left" vertical="center"/>
      <protection locked="0" hidden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 wrapText="1"/>
    </xf>
    <xf numFmtId="0" fontId="68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68" fillId="0" borderId="0" xfId="0" applyFont="1" applyBorder="1" applyAlignment="1" applyProtection="1">
      <alignment horizontal="left" vertical="center" wrapText="1"/>
      <protection hidden="1"/>
    </xf>
    <xf numFmtId="0" fontId="68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5" xfId="0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8" fillId="0" borderId="13" xfId="0" applyFont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51" fillId="0" borderId="0" xfId="0" applyFont="1" applyFill="1" applyBorder="1" applyAlignment="1" applyProtection="1">
      <alignment vertical="center"/>
      <protection hidden="1"/>
    </xf>
    <xf numFmtId="0" fontId="43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1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67" fillId="0" borderId="13" xfId="0" applyFont="1" applyBorder="1" applyAlignment="1" applyProtection="1">
      <alignment horizontal="center" vertical="center"/>
      <protection locked="0"/>
    </xf>
    <xf numFmtId="0" fontId="67" fillId="0" borderId="49" xfId="0" applyFont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4" xfId="0" applyFont="1" applyBorder="1" applyAlignment="1" applyProtection="1">
      <alignment horizontal="center"/>
    </xf>
    <xf numFmtId="169" fontId="0" fillId="0" borderId="4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1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4" xfId="0" applyFont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70" fontId="2" fillId="0" borderId="4" xfId="0" applyNumberFormat="1" applyFont="1" applyBorder="1" applyAlignment="1" applyProtection="1">
      <alignment horizontal="right" vertical="center" shrinkToFit="1"/>
      <protection hidden="1"/>
    </xf>
    <xf numFmtId="166" fontId="2" fillId="0" borderId="0" xfId="0" applyNumberFormat="1" applyFont="1"/>
    <xf numFmtId="166" fontId="2" fillId="0" borderId="0" xfId="0" applyNumberFormat="1" applyFont="1" applyAlignment="1"/>
    <xf numFmtId="166" fontId="51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8" fillId="0" borderId="0" xfId="0" applyNumberFormat="1" applyFont="1"/>
    <xf numFmtId="0" fontId="22" fillId="0" borderId="0" xfId="0" applyFont="1" applyFill="1" applyBorder="1" applyAlignment="1" applyProtection="1">
      <alignment shrinkToFit="1"/>
    </xf>
    <xf numFmtId="0" fontId="0" fillId="0" borderId="4" xfId="0" applyBorder="1"/>
    <xf numFmtId="166" fontId="8" fillId="0" borderId="0" xfId="0" applyNumberFormat="1" applyFont="1" applyAlignment="1" applyProtection="1"/>
    <xf numFmtId="166" fontId="52" fillId="3" borderId="0" xfId="0" applyNumberFormat="1" applyFont="1" applyFill="1" applyAlignment="1" applyProtection="1">
      <protection hidden="1"/>
    </xf>
    <xf numFmtId="164" fontId="52" fillId="3" borderId="0" xfId="0" applyNumberFormat="1" applyFont="1" applyFill="1" applyAlignment="1" applyProtection="1">
      <protection hidden="1"/>
    </xf>
    <xf numFmtId="166" fontId="0" fillId="0" borderId="4" xfId="0" applyNumberFormat="1" applyBorder="1" applyAlignment="1">
      <alignment horizont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/>
    </xf>
    <xf numFmtId="0" fontId="19" fillId="0" borderId="0" xfId="0" applyFont="1" applyBorder="1" applyAlignment="1"/>
    <xf numFmtId="0" fontId="8" fillId="0" borderId="0" xfId="0" applyFont="1" applyFill="1" applyAlignment="1" applyProtection="1">
      <alignment horizontal="center"/>
    </xf>
    <xf numFmtId="0" fontId="8" fillId="4" borderId="0" xfId="0" applyFont="1" applyFill="1" applyAlignment="1" applyProtection="1">
      <alignment horizont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4" xfId="0" applyFont="1" applyFill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10" borderId="0" xfId="0" applyFont="1" applyFill="1" applyAlignment="1" applyProtection="1">
      <alignment horizontal="center"/>
      <protection hidden="1"/>
    </xf>
    <xf numFmtId="0" fontId="8" fillId="0" borderId="0" xfId="0" quotePrefix="1" applyFont="1" applyAlignment="1" applyProtection="1">
      <alignment horizontal="center" vertical="center"/>
    </xf>
    <xf numFmtId="0" fontId="69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45" fillId="3" borderId="0" xfId="0" applyFont="1" applyFill="1" applyAlignment="1" applyProtection="1">
      <protection hidden="1"/>
    </xf>
    <xf numFmtId="175" fontId="70" fillId="0" borderId="0" xfId="3" applyNumberFormat="1" applyFont="1" applyBorder="1" applyAlignment="1">
      <alignment vertical="center" shrinkToFit="1"/>
    </xf>
    <xf numFmtId="167" fontId="71" fillId="4" borderId="50" xfId="2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5" fontId="72" fillId="0" borderId="4" xfId="2" applyNumberFormat="1" applyFont="1" applyBorder="1" applyAlignment="1" applyProtection="1">
      <alignment vertical="center" shrinkToFit="1"/>
      <protection hidden="1"/>
    </xf>
    <xf numFmtId="165" fontId="40" fillId="0" borderId="4" xfId="2" applyNumberFormat="1" applyFont="1" applyBorder="1" applyAlignment="1" applyProtection="1">
      <alignment vertical="center" shrinkToFit="1"/>
      <protection hidden="1"/>
    </xf>
    <xf numFmtId="165" fontId="72" fillId="0" borderId="4" xfId="0" applyNumberFormat="1" applyFont="1" applyBorder="1" applyAlignment="1" applyProtection="1">
      <alignment vertical="center" shrinkToFit="1"/>
      <protection hidden="1"/>
    </xf>
    <xf numFmtId="0" fontId="1" fillId="4" borderId="0" xfId="0" applyFont="1" applyFill="1" applyAlignment="1">
      <alignment horizontal="left"/>
    </xf>
    <xf numFmtId="0" fontId="73" fillId="4" borderId="0" xfId="0" applyFont="1" applyFill="1"/>
    <xf numFmtId="0" fontId="73" fillId="4" borderId="0" xfId="0" applyFont="1" applyFill="1" applyBorder="1"/>
    <xf numFmtId="0" fontId="41" fillId="0" borderId="16" xfId="0" applyFont="1" applyBorder="1" applyAlignment="1">
      <alignment horizontal="right" vertical="center"/>
    </xf>
    <xf numFmtId="0" fontId="41" fillId="0" borderId="17" xfId="0" applyFont="1" applyBorder="1" applyAlignment="1">
      <alignment horizontal="right" vertical="center"/>
    </xf>
    <xf numFmtId="176" fontId="24" fillId="0" borderId="18" xfId="2" applyNumberFormat="1" applyFont="1" applyBorder="1" applyAlignment="1" applyProtection="1">
      <alignment vertical="center" shrinkToFit="1"/>
      <protection hidden="1"/>
    </xf>
    <xf numFmtId="176" fontId="76" fillId="0" borderId="18" xfId="2" applyNumberFormat="1" applyFont="1" applyBorder="1" applyAlignment="1" applyProtection="1">
      <alignment vertical="center" shrinkToFit="1"/>
      <protection hidden="1"/>
    </xf>
    <xf numFmtId="176" fontId="16" fillId="13" borderId="51" xfId="2" applyNumberFormat="1" applyFont="1" applyFill="1" applyBorder="1" applyAlignment="1" applyProtection="1">
      <alignment vertical="center" shrinkToFit="1"/>
      <protection hidden="1"/>
    </xf>
    <xf numFmtId="176" fontId="16" fillId="13" borderId="52" xfId="2" applyNumberFormat="1" applyFont="1" applyFill="1" applyBorder="1" applyAlignment="1" applyProtection="1">
      <alignment vertical="center" shrinkToFit="1"/>
      <protection hidden="1"/>
    </xf>
    <xf numFmtId="176" fontId="16" fillId="13" borderId="53" xfId="2" applyNumberFormat="1" applyFont="1" applyFill="1" applyBorder="1" applyAlignment="1" applyProtection="1">
      <alignment vertical="center" shrinkToFit="1"/>
      <protection hidden="1"/>
    </xf>
    <xf numFmtId="176" fontId="16" fillId="13" borderId="18" xfId="2" applyNumberFormat="1" applyFont="1" applyFill="1" applyBorder="1" applyAlignment="1" applyProtection="1">
      <alignment vertical="center" shrinkToFit="1"/>
      <protection hidden="1"/>
    </xf>
    <xf numFmtId="176" fontId="76" fillId="0" borderId="18" xfId="3" applyNumberFormat="1" applyFont="1" applyBorder="1" applyAlignment="1" applyProtection="1">
      <alignment vertical="center" shrinkToFit="1"/>
      <protection hidden="1"/>
    </xf>
    <xf numFmtId="0" fontId="53" fillId="0" borderId="0" xfId="0" applyFont="1" applyFill="1"/>
    <xf numFmtId="0" fontId="77" fillId="0" borderId="0" xfId="0" applyFont="1" applyFill="1" applyBorder="1" applyAlignment="1">
      <alignment horizontal="center" vertical="center" textRotation="255"/>
    </xf>
    <xf numFmtId="0" fontId="78" fillId="0" borderId="0" xfId="0" applyFont="1" applyFill="1" applyBorder="1" applyAlignment="1">
      <alignment horizontal="center" vertical="center" textRotation="255"/>
    </xf>
    <xf numFmtId="0" fontId="78" fillId="0" borderId="20" xfId="0" applyFont="1" applyFill="1" applyBorder="1" applyAlignment="1">
      <alignment horizontal="center" vertical="center" textRotation="255"/>
    </xf>
    <xf numFmtId="0" fontId="0" fillId="0" borderId="0" xfId="0" applyNumberFormat="1" applyAlignment="1">
      <alignment vertical="center"/>
    </xf>
    <xf numFmtId="0" fontId="1" fillId="0" borderId="18" xfId="0" applyFont="1" applyBorder="1" applyAlignment="1">
      <alignment horizontal="left" vertical="center" wrapText="1"/>
    </xf>
    <xf numFmtId="0" fontId="9" fillId="8" borderId="18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9" fillId="8" borderId="18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5" xfId="0" quotePrefix="1" applyFont="1" applyBorder="1" applyAlignment="1" applyProtection="1">
      <alignment horizontal="center" vertical="center"/>
      <protection locked="0"/>
    </xf>
    <xf numFmtId="0" fontId="73" fillId="4" borderId="0" xfId="0" applyFont="1" applyFill="1" applyProtection="1">
      <protection hidden="1"/>
    </xf>
    <xf numFmtId="0" fontId="73" fillId="4" borderId="0" xfId="0" applyFont="1" applyFill="1" applyAlignment="1">
      <alignment horizontal="center"/>
    </xf>
    <xf numFmtId="0" fontId="73" fillId="0" borderId="0" xfId="0" applyFont="1"/>
    <xf numFmtId="0" fontId="73" fillId="4" borderId="0" xfId="0" applyFont="1" applyFill="1" applyBorder="1" applyAlignment="1">
      <alignment horizontal="center"/>
    </xf>
    <xf numFmtId="0" fontId="79" fillId="4" borderId="0" xfId="0" applyFont="1" applyFill="1" applyBorder="1" applyAlignment="1">
      <alignment vertical="center" wrapText="1"/>
    </xf>
    <xf numFmtId="0" fontId="73" fillId="4" borderId="0" xfId="0" applyFont="1" applyFill="1" applyBorder="1" applyAlignment="1">
      <alignment vertical="center" wrapText="1"/>
    </xf>
    <xf numFmtId="0" fontId="73" fillId="4" borderId="0" xfId="0" applyFont="1" applyFill="1" applyBorder="1" applyAlignment="1">
      <alignment horizontal="center" vertical="center" wrapText="1"/>
    </xf>
    <xf numFmtId="0" fontId="73" fillId="4" borderId="0" xfId="0" applyFont="1" applyFill="1" applyBorder="1" applyProtection="1">
      <protection hidden="1"/>
    </xf>
    <xf numFmtId="0" fontId="79" fillId="4" borderId="0" xfId="0" applyFont="1" applyFill="1" applyBorder="1" applyAlignment="1">
      <alignment horizontal="center" vertical="center" wrapText="1"/>
    </xf>
    <xf numFmtId="0" fontId="73" fillId="4" borderId="0" xfId="0" applyFont="1" applyFill="1" applyAlignment="1" applyProtection="1">
      <alignment horizontal="center"/>
      <protection hidden="1"/>
    </xf>
    <xf numFmtId="0" fontId="79" fillId="4" borderId="0" xfId="0" applyFont="1" applyFill="1" applyBorder="1" applyAlignment="1" applyProtection="1">
      <alignment horizontal="center" vertical="center"/>
      <protection hidden="1"/>
    </xf>
    <xf numFmtId="0" fontId="75" fillId="4" borderId="13" xfId="0" applyFont="1" applyFill="1" applyBorder="1" applyAlignment="1" applyProtection="1">
      <alignment horizontal="center" vertical="center"/>
      <protection hidden="1"/>
    </xf>
    <xf numFmtId="14" fontId="79" fillId="4" borderId="3" xfId="0" applyNumberFormat="1" applyFont="1" applyFill="1" applyBorder="1" applyAlignment="1" applyProtection="1">
      <alignment horizontal="center" vertical="center"/>
      <protection hidden="1"/>
    </xf>
    <xf numFmtId="14" fontId="79" fillId="4" borderId="0" xfId="0" applyNumberFormat="1" applyFont="1" applyFill="1" applyBorder="1" applyAlignment="1" applyProtection="1">
      <alignment horizontal="center" vertical="center"/>
      <protection hidden="1"/>
    </xf>
    <xf numFmtId="0" fontId="73" fillId="4" borderId="4" xfId="0" applyFont="1" applyFill="1" applyBorder="1" applyAlignment="1" applyProtection="1">
      <alignment horizontal="center"/>
      <protection hidden="1"/>
    </xf>
    <xf numFmtId="0" fontId="75" fillId="4" borderId="12" xfId="0" applyFont="1" applyFill="1" applyBorder="1" applyAlignment="1" applyProtection="1">
      <alignment horizontal="center" vertical="center"/>
      <protection hidden="1"/>
    </xf>
    <xf numFmtId="166" fontId="73" fillId="4" borderId="0" xfId="0" applyNumberFormat="1" applyFont="1" applyFill="1" applyBorder="1" applyProtection="1">
      <protection hidden="1"/>
    </xf>
    <xf numFmtId="0" fontId="73" fillId="4" borderId="4" xfId="0" applyFont="1" applyFill="1" applyBorder="1" applyAlignment="1" applyProtection="1">
      <alignment horizontal="center" vertical="center"/>
      <protection hidden="1"/>
    </xf>
    <xf numFmtId="167" fontId="73" fillId="4" borderId="4" xfId="2" applyFont="1" applyFill="1" applyBorder="1" applyAlignment="1" applyProtection="1">
      <alignment horizontal="center" vertical="center"/>
      <protection hidden="1"/>
    </xf>
    <xf numFmtId="166" fontId="73" fillId="4" borderId="4" xfId="0" applyNumberFormat="1" applyFont="1" applyFill="1" applyBorder="1" applyAlignment="1" applyProtection="1">
      <alignment horizontal="center" vertical="center"/>
      <protection hidden="1"/>
    </xf>
    <xf numFmtId="0" fontId="75" fillId="4" borderId="3" xfId="0" applyFont="1" applyFill="1" applyBorder="1" applyAlignment="1" applyProtection="1">
      <alignment horizontal="center" vertical="center"/>
      <protection hidden="1"/>
    </xf>
    <xf numFmtId="0" fontId="9" fillId="0" borderId="21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top"/>
    </xf>
    <xf numFmtId="0" fontId="8" fillId="0" borderId="4" xfId="0" applyFont="1" applyBorder="1" applyAlignment="1" applyProtection="1">
      <alignment horizontal="center"/>
    </xf>
    <xf numFmtId="0" fontId="0" fillId="4" borderId="4" xfId="0" applyFill="1" applyBorder="1" applyAlignment="1">
      <alignment horizontal="center" vertical="center"/>
    </xf>
    <xf numFmtId="8" fontId="73" fillId="4" borderId="0" xfId="0" applyNumberFormat="1" applyFont="1" applyFill="1"/>
    <xf numFmtId="0" fontId="73" fillId="4" borderId="4" xfId="0" applyFont="1" applyFill="1" applyBorder="1" applyProtection="1">
      <protection hidden="1"/>
    </xf>
    <xf numFmtId="0" fontId="73" fillId="0" borderId="0" xfId="0" applyFont="1" applyProtection="1">
      <protection hidden="1"/>
    </xf>
    <xf numFmtId="0" fontId="79" fillId="4" borderId="4" xfId="0" applyFont="1" applyFill="1" applyBorder="1" applyAlignment="1" applyProtection="1">
      <alignment horizontal="center" vertical="center" wrapText="1"/>
      <protection hidden="1"/>
    </xf>
    <xf numFmtId="9" fontId="73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79" fillId="4" borderId="0" xfId="0" applyFont="1" applyFill="1" applyBorder="1" applyAlignment="1" applyProtection="1">
      <alignment vertical="center" wrapText="1"/>
      <protection hidden="1"/>
    </xf>
    <xf numFmtId="0" fontId="73" fillId="4" borderId="0" xfId="0" applyFont="1" applyFill="1" applyBorder="1" applyAlignment="1" applyProtection="1">
      <alignment vertical="center" wrapText="1"/>
      <protection hidden="1"/>
    </xf>
    <xf numFmtId="0" fontId="73" fillId="4" borderId="0" xfId="0" applyFont="1" applyFill="1" applyBorder="1" applyAlignment="1" applyProtection="1">
      <alignment horizontal="center" vertical="center" wrapText="1"/>
      <protection hidden="1"/>
    </xf>
    <xf numFmtId="0" fontId="73" fillId="4" borderId="0" xfId="0" quotePrefix="1" applyFont="1" applyFill="1" applyProtection="1">
      <protection hidden="1"/>
    </xf>
    <xf numFmtId="166" fontId="73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73" fillId="4" borderId="4" xfId="0" applyFont="1" applyFill="1" applyBorder="1" applyAlignment="1" applyProtection="1">
      <alignment horizontal="center" vertical="center" wrapText="1"/>
      <protection hidden="1"/>
    </xf>
    <xf numFmtId="8" fontId="73" fillId="4" borderId="4" xfId="0" applyNumberFormat="1" applyFont="1" applyFill="1" applyBorder="1" applyAlignment="1" applyProtection="1">
      <alignment horizontal="center" vertical="center"/>
      <protection hidden="1"/>
    </xf>
    <xf numFmtId="167" fontId="73" fillId="4" borderId="4" xfId="2" applyFont="1" applyFill="1" applyBorder="1" applyAlignment="1" applyProtection="1">
      <alignment horizontal="center" vertical="center" wrapText="1"/>
      <protection hidden="1"/>
    </xf>
    <xf numFmtId="0" fontId="73" fillId="8" borderId="0" xfId="0" applyFont="1" applyFill="1" applyProtection="1">
      <protection hidden="1"/>
    </xf>
    <xf numFmtId="0" fontId="73" fillId="0" borderId="0" xfId="0" applyFont="1" applyBorder="1" applyProtection="1">
      <protection hidden="1"/>
    </xf>
    <xf numFmtId="0" fontId="1" fillId="0" borderId="2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5" fillId="6" borderId="27" xfId="0" applyFont="1" applyFill="1" applyBorder="1" applyAlignment="1">
      <alignment horizontal="left" vertical="center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67" fillId="0" borderId="4" xfId="0" applyFont="1" applyBorder="1" applyAlignment="1" applyProtection="1">
      <alignment horizontal="center" vertical="center" shrinkToFit="1"/>
      <protection locked="0"/>
    </xf>
    <xf numFmtId="165" fontId="12" fillId="0" borderId="4" xfId="0" applyNumberFormat="1" applyFont="1" applyBorder="1" applyAlignment="1" applyProtection="1">
      <alignment vertical="center" shrinkToFit="1"/>
      <protection hidden="1"/>
    </xf>
    <xf numFmtId="165" fontId="2" fillId="0" borderId="4" xfId="0" applyNumberFormat="1" applyFont="1" applyFill="1" applyBorder="1" applyAlignment="1" applyProtection="1">
      <alignment horizontal="right" vertical="center" shrinkToFit="1"/>
      <protection hidden="1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165" fontId="2" fillId="4" borderId="4" xfId="0" applyNumberFormat="1" applyFont="1" applyFill="1" applyBorder="1" applyAlignment="1" applyProtection="1">
      <alignment horizontal="right" vertical="center" shrinkToFit="1"/>
      <protection hidden="1"/>
    </xf>
    <xf numFmtId="0" fontId="0" fillId="0" borderId="4" xfId="0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/>
    <xf numFmtId="0" fontId="75" fillId="4" borderId="0" xfId="0" quotePrefix="1" applyFont="1" applyFill="1" applyAlignment="1" applyProtection="1">
      <alignment vertical="center"/>
    </xf>
    <xf numFmtId="0" fontId="75" fillId="0" borderId="0" xfId="0" applyFont="1" applyAlignment="1" applyProtection="1"/>
    <xf numFmtId="0" fontId="74" fillId="0" borderId="0" xfId="0" applyFont="1" applyAlignment="1" applyProtection="1">
      <alignment horizontal="center"/>
    </xf>
    <xf numFmtId="0" fontId="74" fillId="0" borderId="0" xfId="0" applyFont="1" applyAlignment="1" applyProtection="1"/>
    <xf numFmtId="0" fontId="74" fillId="0" borderId="0" xfId="0" applyFont="1" applyProtection="1"/>
    <xf numFmtId="0" fontId="75" fillId="0" borderId="0" xfId="0" applyFont="1" applyProtection="1"/>
    <xf numFmtId="0" fontId="50" fillId="4" borderId="0" xfId="0" applyFont="1" applyFill="1" applyAlignment="1" applyProtection="1">
      <alignment vertical="top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center" vertical="top"/>
    </xf>
    <xf numFmtId="0" fontId="79" fillId="4" borderId="13" xfId="0" applyFont="1" applyFill="1" applyBorder="1" applyAlignment="1" applyProtection="1">
      <alignment horizontal="center" vertical="center"/>
      <protection hidden="1"/>
    </xf>
    <xf numFmtId="0" fontId="79" fillId="4" borderId="3" xfId="0" applyFont="1" applyFill="1" applyBorder="1" applyAlignment="1" applyProtection="1">
      <alignment horizontal="center" vertical="center"/>
      <protection hidden="1"/>
    </xf>
    <xf numFmtId="8" fontId="73" fillId="4" borderId="54" xfId="0" applyNumberFormat="1" applyFont="1" applyFill="1" applyBorder="1" applyAlignment="1" applyProtection="1">
      <alignment horizontal="center" vertical="center" wrapText="1"/>
      <protection hidden="1"/>
    </xf>
    <xf numFmtId="7" fontId="73" fillId="4" borderId="4" xfId="2" applyNumberFormat="1" applyFont="1" applyFill="1" applyBorder="1" applyAlignment="1" applyProtection="1">
      <alignment horizontal="center" vertical="center"/>
      <protection hidden="1"/>
    </xf>
    <xf numFmtId="0" fontId="80" fillId="4" borderId="4" xfId="0" applyFont="1" applyFill="1" applyBorder="1" applyAlignment="1" applyProtection="1">
      <alignment horizontal="center" vertical="center"/>
      <protection hidden="1"/>
    </xf>
    <xf numFmtId="8" fontId="73" fillId="0" borderId="4" xfId="0" applyNumberFormat="1" applyFont="1" applyBorder="1" applyAlignment="1" applyProtection="1">
      <alignment horizontal="center" vertical="center"/>
      <protection hidden="1"/>
    </xf>
    <xf numFmtId="8" fontId="73" fillId="4" borderId="4" xfId="0" applyNumberFormat="1" applyFont="1" applyFill="1" applyBorder="1" applyAlignment="1" applyProtection="1">
      <alignment horizontal="center" vertical="center" wrapText="1"/>
      <protection hidden="1"/>
    </xf>
    <xf numFmtId="167" fontId="74" fillId="4" borderId="4" xfId="2" applyFont="1" applyFill="1" applyBorder="1" applyAlignment="1" applyProtection="1">
      <alignment horizontal="center" vertical="center"/>
      <protection hidden="1"/>
    </xf>
    <xf numFmtId="0" fontId="73" fillId="4" borderId="4" xfId="0" applyFont="1" applyFill="1" applyBorder="1"/>
    <xf numFmtId="8" fontId="73" fillId="4" borderId="4" xfId="0" applyNumberFormat="1" applyFont="1" applyFill="1" applyBorder="1"/>
    <xf numFmtId="0" fontId="73" fillId="0" borderId="42" xfId="0" applyFont="1" applyBorder="1" applyProtection="1">
      <protection hidden="1"/>
    </xf>
    <xf numFmtId="0" fontId="73" fillId="4" borderId="42" xfId="0" applyFont="1" applyFill="1" applyBorder="1" applyProtection="1">
      <protection hidden="1"/>
    </xf>
    <xf numFmtId="0" fontId="73" fillId="0" borderId="40" xfId="0" applyFont="1" applyBorder="1" applyAlignment="1" applyProtection="1">
      <alignment horizontal="left" vertical="center"/>
      <protection hidden="1"/>
    </xf>
    <xf numFmtId="0" fontId="73" fillId="0" borderId="41" xfId="0" applyFont="1" applyBorder="1" applyAlignment="1" applyProtection="1">
      <alignment horizontal="left" vertical="center"/>
      <protection hidden="1"/>
    </xf>
    <xf numFmtId="0" fontId="73" fillId="4" borderId="32" xfId="0" applyFont="1" applyFill="1" applyBorder="1" applyAlignment="1" applyProtection="1">
      <alignment horizontal="left" vertical="center"/>
      <protection hidden="1"/>
    </xf>
    <xf numFmtId="0" fontId="73" fillId="4" borderId="40" xfId="0" applyFont="1" applyFill="1" applyBorder="1" applyAlignment="1" applyProtection="1">
      <alignment horizontal="left" vertical="center"/>
      <protection hidden="1"/>
    </xf>
    <xf numFmtId="0" fontId="73" fillId="4" borderId="41" xfId="0" applyFont="1" applyFill="1" applyBorder="1" applyAlignment="1" applyProtection="1">
      <alignment horizontal="left" vertical="center"/>
      <protection hidden="1"/>
    </xf>
    <xf numFmtId="0" fontId="73" fillId="4" borderId="63" xfId="0" applyFont="1" applyFill="1" applyBorder="1" applyAlignment="1" applyProtection="1">
      <alignment horizontal="left" vertical="top"/>
      <protection hidden="1"/>
    </xf>
    <xf numFmtId="0" fontId="73" fillId="4" borderId="32" xfId="0" applyFont="1" applyFill="1" applyBorder="1" applyAlignment="1" applyProtection="1">
      <alignment horizontal="left" vertical="top"/>
      <protection hidden="1"/>
    </xf>
    <xf numFmtId="0" fontId="48" fillId="4" borderId="62" xfId="1" applyFill="1" applyBorder="1" applyAlignment="1" applyProtection="1">
      <alignment horizontal="left" vertical="top"/>
      <protection hidden="1"/>
    </xf>
    <xf numFmtId="0" fontId="12" fillId="0" borderId="4" xfId="0" quotePrefix="1" applyFont="1" applyBorder="1" applyAlignment="1" applyProtection="1">
      <alignment horizontal="center" vertical="center" shrinkToFit="1"/>
      <protection locked="0"/>
    </xf>
    <xf numFmtId="0" fontId="34" fillId="0" borderId="4" xfId="0" applyFont="1" applyBorder="1" applyAlignment="1" applyProtection="1">
      <alignment vertical="center"/>
      <protection hidden="1"/>
    </xf>
    <xf numFmtId="167" fontId="2" fillId="0" borderId="4" xfId="2" applyFont="1" applyBorder="1" applyAlignment="1" applyProtection="1">
      <alignment vertical="center"/>
      <protection hidden="1"/>
    </xf>
    <xf numFmtId="0" fontId="23" fillId="0" borderId="0" xfId="0" applyFont="1" applyBorder="1" applyAlignment="1" applyProtection="1">
      <alignment horizontal="left" vertical="center"/>
    </xf>
    <xf numFmtId="0" fontId="48" fillId="0" borderId="0" xfId="1" applyAlignment="1" applyProtection="1"/>
    <xf numFmtId="0" fontId="41" fillId="0" borderId="64" xfId="0" applyFont="1" applyFill="1" applyBorder="1" applyAlignment="1">
      <alignment horizontal="left" vertical="center"/>
    </xf>
    <xf numFmtId="0" fontId="41" fillId="0" borderId="6" xfId="0" applyFont="1" applyFill="1" applyBorder="1" applyAlignment="1">
      <alignment horizontal="left" vertical="center"/>
    </xf>
    <xf numFmtId="0" fontId="41" fillId="0" borderId="15" xfId="0" applyFont="1" applyFill="1" applyBorder="1" applyAlignment="1">
      <alignment horizontal="left" vertical="center"/>
    </xf>
    <xf numFmtId="176" fontId="70" fillId="0" borderId="65" xfId="0" applyNumberFormat="1" applyFont="1" applyBorder="1" applyAlignment="1" applyProtection="1">
      <alignment vertical="center" shrinkToFit="1"/>
      <protection hidden="1"/>
    </xf>
    <xf numFmtId="165" fontId="89" fillId="0" borderId="28" xfId="0" applyNumberFormat="1" applyFont="1" applyBorder="1" applyAlignment="1" applyProtection="1">
      <alignment vertical="center" shrinkToFit="1"/>
      <protection hidden="1"/>
    </xf>
    <xf numFmtId="0" fontId="2" fillId="0" borderId="0" xfId="0" applyFont="1" applyAlignment="1" applyProtection="1"/>
    <xf numFmtId="0" fontId="82" fillId="4" borderId="0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 vertical="center"/>
    </xf>
    <xf numFmtId="0" fontId="90" fillId="0" borderId="0" xfId="0" applyFont="1" applyBorder="1" applyAlignment="1" applyProtection="1">
      <alignment horizontal="center" vertical="center"/>
    </xf>
    <xf numFmtId="165" fontId="93" fillId="0" borderId="13" xfId="0" quotePrefix="1" applyNumberFormat="1" applyFont="1" applyBorder="1" applyAlignment="1" applyProtection="1">
      <alignment vertical="center" shrinkToFit="1"/>
      <protection hidden="1"/>
    </xf>
    <xf numFmtId="176" fontId="70" fillId="0" borderId="19" xfId="0" applyNumberFormat="1" applyFont="1" applyBorder="1" applyAlignment="1" applyProtection="1">
      <alignment vertical="center" shrinkToFit="1"/>
      <protection hidden="1"/>
    </xf>
    <xf numFmtId="0" fontId="41" fillId="0" borderId="43" xfId="0" applyFont="1" applyBorder="1" applyAlignment="1">
      <alignment vertical="center" wrapText="1"/>
    </xf>
    <xf numFmtId="0" fontId="12" fillId="4" borderId="5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2" fillId="4" borderId="7" xfId="0" applyFont="1" applyFill="1" applyBorder="1" applyAlignment="1" applyProtection="1">
      <alignment horizontal="left" vertical="center"/>
      <protection locked="0"/>
    </xf>
    <xf numFmtId="0" fontId="12" fillId="4" borderId="5" xfId="0" applyFont="1" applyFill="1" applyBorder="1" applyAlignment="1" applyProtection="1">
      <alignment horizontal="left" vertical="center" shrinkToFit="1"/>
    </xf>
    <xf numFmtId="0" fontId="12" fillId="4" borderId="2" xfId="0" applyFont="1" applyFill="1" applyBorder="1" applyAlignment="1" applyProtection="1">
      <alignment horizontal="left" vertical="center" shrinkToFit="1"/>
    </xf>
    <xf numFmtId="0" fontId="12" fillId="4" borderId="7" xfId="0" applyFont="1" applyFill="1" applyBorder="1" applyAlignment="1" applyProtection="1">
      <alignment horizontal="left" vertical="center" shrinkToFit="1"/>
    </xf>
    <xf numFmtId="0" fontId="8" fillId="2" borderId="5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0" fontId="81" fillId="0" borderId="5" xfId="0" quotePrefix="1" applyFont="1" applyBorder="1" applyAlignment="1" applyProtection="1">
      <alignment horizontal="left" vertical="center"/>
    </xf>
    <xf numFmtId="0" fontId="81" fillId="0" borderId="2" xfId="0" quotePrefix="1" applyFont="1" applyBorder="1" applyAlignment="1" applyProtection="1">
      <alignment horizontal="left" vertical="center"/>
    </xf>
    <xf numFmtId="0" fontId="81" fillId="0" borderId="7" xfId="0" quotePrefix="1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0" xfId="0" quotePrefix="1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2" fillId="4" borderId="0" xfId="0" applyFont="1" applyFill="1" applyBorder="1" applyAlignment="1" applyProtection="1">
      <alignment horizontal="left" vertical="center"/>
      <protection locked="0"/>
    </xf>
    <xf numFmtId="0" fontId="90" fillId="0" borderId="14" xfId="0" applyFont="1" applyBorder="1" applyAlignment="1" applyProtection="1">
      <alignment horizontal="center" vertical="center"/>
    </xf>
    <xf numFmtId="0" fontId="90" fillId="0" borderId="6" xfId="0" applyFont="1" applyBorder="1" applyAlignment="1" applyProtection="1">
      <alignment horizontal="center" vertical="center"/>
    </xf>
    <xf numFmtId="0" fontId="90" fillId="0" borderId="15" xfId="0" applyFont="1" applyBorder="1" applyAlignment="1" applyProtection="1">
      <alignment horizontal="center" vertical="center"/>
    </xf>
    <xf numFmtId="0" fontId="90" fillId="0" borderId="10" xfId="0" applyFont="1" applyBorder="1" applyAlignment="1" applyProtection="1">
      <alignment horizontal="center" vertical="center"/>
    </xf>
    <xf numFmtId="0" fontId="90" fillId="0" borderId="0" xfId="0" applyFont="1" applyBorder="1" applyAlignment="1" applyProtection="1">
      <alignment horizontal="center" vertical="center"/>
    </xf>
    <xf numFmtId="0" fontId="90" fillId="0" borderId="8" xfId="0" applyFont="1" applyBorder="1" applyAlignment="1" applyProtection="1">
      <alignment horizontal="center" vertical="center"/>
    </xf>
    <xf numFmtId="0" fontId="90" fillId="0" borderId="11" xfId="0" applyFont="1" applyBorder="1" applyAlignment="1" applyProtection="1">
      <alignment horizontal="center" vertical="center"/>
    </xf>
    <xf numFmtId="0" fontId="90" fillId="0" borderId="1" xfId="0" applyFont="1" applyBorder="1" applyAlignment="1" applyProtection="1">
      <alignment horizontal="center" vertical="center"/>
    </xf>
    <xf numFmtId="0" fontId="90" fillId="0" borderId="9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  <protection locked="0" hidden="1"/>
    </xf>
    <xf numFmtId="0" fontId="3" fillId="0" borderId="4" xfId="0" applyFont="1" applyBorder="1" applyAlignment="1" applyProtection="1">
      <alignment horizontal="center" vertical="center"/>
      <protection locked="0"/>
    </xf>
    <xf numFmtId="165" fontId="5" fillId="0" borderId="4" xfId="2" applyNumberFormat="1" applyFont="1" applyBorder="1" applyAlignment="1" applyProtection="1">
      <alignment horizontal="right" vertical="center" shrinkToFit="1"/>
      <protection hidden="1"/>
    </xf>
    <xf numFmtId="0" fontId="8" fillId="0" borderId="1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12" borderId="13" xfId="0" applyFont="1" applyFill="1" applyBorder="1" applyAlignment="1" applyProtection="1">
      <alignment horizontal="center" vertical="center"/>
    </xf>
    <xf numFmtId="0" fontId="8" fillId="12" borderId="3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6" borderId="4" xfId="0" applyFont="1" applyFill="1" applyBorder="1" applyAlignment="1" applyProtection="1">
      <alignment horizontal="left" vertical="center"/>
    </xf>
    <xf numFmtId="0" fontId="2" fillId="0" borderId="0" xfId="0" applyFont="1" applyAlignment="1" applyProtection="1"/>
    <xf numFmtId="39" fontId="2" fillId="0" borderId="5" xfId="3" applyNumberFormat="1" applyFont="1" applyBorder="1" applyAlignment="1" applyProtection="1">
      <alignment horizontal="right" vertical="center" shrinkToFit="1"/>
      <protection hidden="1"/>
    </xf>
    <xf numFmtId="39" fontId="2" fillId="0" borderId="7" xfId="3" applyNumberFormat="1" applyFont="1" applyBorder="1" applyAlignment="1" applyProtection="1">
      <alignment horizontal="right" vertical="center" shrinkToFit="1"/>
      <protection hidden="1"/>
    </xf>
    <xf numFmtId="0" fontId="3" fillId="2" borderId="4" xfId="0" applyFont="1" applyFill="1" applyBorder="1" applyAlignment="1" applyProtection="1">
      <alignment horizontal="center" vertical="center"/>
    </xf>
    <xf numFmtId="4" fontId="12" fillId="0" borderId="5" xfId="3" applyNumberFormat="1" applyFont="1" applyBorder="1" applyAlignment="1" applyProtection="1">
      <alignment horizontal="right" vertical="center" shrinkToFit="1"/>
      <protection hidden="1"/>
    </xf>
    <xf numFmtId="4" fontId="12" fillId="0" borderId="7" xfId="3" applyNumberFormat="1" applyFont="1" applyBorder="1" applyAlignment="1" applyProtection="1">
      <alignment horizontal="right" vertical="center" shrinkToFit="1"/>
      <protection hidden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9" fontId="12" fillId="0" borderId="5" xfId="0" applyNumberFormat="1" applyFont="1" applyBorder="1" applyAlignment="1" applyProtection="1">
      <alignment horizontal="left" vertical="center" wrapText="1"/>
      <protection locked="0"/>
    </xf>
    <xf numFmtId="49" fontId="12" fillId="0" borderId="2" xfId="0" applyNumberFormat="1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center" vertical="center"/>
    </xf>
    <xf numFmtId="170" fontId="74" fillId="0" borderId="3" xfId="3" applyNumberFormat="1" applyFont="1" applyBorder="1" applyAlignment="1" applyProtection="1">
      <alignment horizontal="right" vertical="center" shrinkToFit="1"/>
      <protection hidden="1"/>
    </xf>
    <xf numFmtId="0" fontId="8" fillId="0" borderId="1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39" fontId="2" fillId="0" borderId="11" xfId="3" applyNumberFormat="1" applyFont="1" applyBorder="1" applyAlignment="1" applyProtection="1">
      <alignment horizontal="right" vertical="center" shrinkToFit="1"/>
      <protection hidden="1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30" xfId="0" applyFont="1" applyBorder="1" applyAlignment="1" applyProtection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170" fontId="22" fillId="0" borderId="5" xfId="0" applyNumberFormat="1" applyFont="1" applyBorder="1" applyAlignment="1" applyProtection="1">
      <alignment horizontal="right" vertical="center" shrinkToFit="1"/>
      <protection hidden="1"/>
    </xf>
    <xf numFmtId="170" fontId="22" fillId="0" borderId="7" xfId="0" applyNumberFormat="1" applyFont="1" applyBorder="1" applyAlignment="1" applyProtection="1">
      <alignment horizontal="right" vertical="center" shrinkToFit="1"/>
      <protection hidden="1"/>
    </xf>
    <xf numFmtId="0" fontId="83" fillId="0" borderId="5" xfId="0" quotePrefix="1" applyFont="1" applyBorder="1" applyAlignment="1" applyProtection="1">
      <alignment horizontal="left" vertical="center"/>
    </xf>
    <xf numFmtId="0" fontId="83" fillId="0" borderId="2" xfId="0" quotePrefix="1" applyFont="1" applyBorder="1" applyAlignment="1" applyProtection="1">
      <alignment horizontal="left" vertical="center"/>
    </xf>
    <xf numFmtId="0" fontId="83" fillId="0" borderId="7" xfId="0" quotePrefix="1" applyFont="1" applyBorder="1" applyAlignment="1" applyProtection="1">
      <alignment horizontal="left" vertical="center"/>
    </xf>
    <xf numFmtId="170" fontId="2" fillId="0" borderId="5" xfId="3" applyNumberFormat="1" applyFont="1" applyBorder="1" applyAlignment="1" applyProtection="1">
      <alignment horizontal="right" vertical="center" shrinkToFit="1"/>
      <protection hidden="1"/>
    </xf>
    <xf numFmtId="170" fontId="2" fillId="0" borderId="7" xfId="3" applyNumberFormat="1" applyFont="1" applyBorder="1" applyAlignment="1" applyProtection="1">
      <alignment horizontal="right" vertical="center" shrinkToFit="1"/>
      <protection hidden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 shrinkToFit="1"/>
    </xf>
    <xf numFmtId="0" fontId="13" fillId="0" borderId="2" xfId="0" applyFont="1" applyBorder="1" applyAlignment="1" applyProtection="1">
      <alignment horizontal="left" vertical="center" shrinkToFit="1"/>
    </xf>
    <xf numFmtId="0" fontId="13" fillId="0" borderId="7" xfId="0" applyFont="1" applyBorder="1" applyAlignment="1" applyProtection="1">
      <alignment horizontal="left" vertical="center" shrinkToFit="1"/>
    </xf>
    <xf numFmtId="0" fontId="22" fillId="0" borderId="13" xfId="0" applyFont="1" applyFill="1" applyBorder="1" applyAlignment="1" applyProtection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12" fillId="0" borderId="7" xfId="0" applyNumberFormat="1" applyFont="1" applyBorder="1" applyAlignment="1" applyProtection="1">
      <alignment horizontal="left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11" borderId="0" xfId="0" applyFont="1" applyFill="1" applyBorder="1" applyAlignment="1">
      <alignment horizontal="center" vertical="center" wrapText="1"/>
    </xf>
    <xf numFmtId="0" fontId="0" fillId="11" borderId="0" xfId="0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8" fillId="11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left" vertical="center" wrapText="1" shrinkToFit="1"/>
    </xf>
    <xf numFmtId="0" fontId="8" fillId="11" borderId="0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right"/>
    </xf>
    <xf numFmtId="0" fontId="8" fillId="0" borderId="1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3" fillId="6" borderId="5" xfId="0" applyFont="1" applyFill="1" applyBorder="1" applyAlignment="1" applyProtection="1">
      <alignment horizontal="left" vertical="center"/>
    </xf>
    <xf numFmtId="0" fontId="3" fillId="6" borderId="2" xfId="0" applyFont="1" applyFill="1" applyBorder="1" applyAlignment="1" applyProtection="1">
      <alignment horizontal="left" vertical="center"/>
    </xf>
    <xf numFmtId="172" fontId="5" fillId="0" borderId="4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Alignment="1" applyProtection="1">
      <alignment horizontal="center" vertical="center"/>
    </xf>
    <xf numFmtId="0" fontId="8" fillId="12" borderId="14" xfId="0" applyFont="1" applyFill="1" applyBorder="1" applyAlignment="1">
      <alignment horizontal="center" vertical="center" wrapText="1"/>
    </xf>
    <xf numFmtId="0" fontId="8" fillId="12" borderId="15" xfId="0" applyFont="1" applyFill="1" applyBorder="1" applyAlignment="1">
      <alignment horizontal="center" vertical="center" wrapText="1"/>
    </xf>
    <xf numFmtId="0" fontId="8" fillId="12" borderId="29" xfId="0" applyFont="1" applyFill="1" applyBorder="1" applyAlignment="1">
      <alignment horizontal="center" vertical="center" wrapText="1"/>
    </xf>
    <xf numFmtId="0" fontId="8" fillId="12" borderId="30" xfId="0" applyFont="1" applyFill="1" applyBorder="1" applyAlignment="1">
      <alignment horizontal="center" vertical="center" wrapText="1"/>
    </xf>
    <xf numFmtId="169" fontId="19" fillId="0" borderId="2" xfId="0" applyNumberFormat="1" applyFont="1" applyBorder="1" applyAlignment="1" applyProtection="1">
      <alignment horizontal="center" vertical="center" shrinkToFit="1"/>
      <protection locked="0"/>
    </xf>
    <xf numFmtId="169" fontId="19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8" fillId="0" borderId="15" xfId="0" applyFont="1" applyBorder="1" applyAlignment="1">
      <alignment horizontal="left" vertical="center" wrapText="1" shrinkToFit="1"/>
    </xf>
    <xf numFmtId="0" fontId="8" fillId="0" borderId="29" xfId="0" applyFont="1" applyBorder="1" applyAlignment="1">
      <alignment horizontal="left" vertical="center" wrapText="1" shrinkToFit="1"/>
    </xf>
    <xf numFmtId="0" fontId="8" fillId="0" borderId="32" xfId="0" applyFont="1" applyBorder="1" applyAlignment="1">
      <alignment horizontal="left" vertical="center" wrapText="1" shrinkToFit="1"/>
    </xf>
    <xf numFmtId="0" fontId="8" fillId="0" borderId="30" xfId="0" applyFont="1" applyBorder="1" applyAlignment="1">
      <alignment horizontal="left" vertical="center" wrapText="1" shrinkToFit="1"/>
    </xf>
    <xf numFmtId="0" fontId="8" fillId="12" borderId="6" xfId="0" applyFont="1" applyFill="1" applyBorder="1" applyAlignment="1">
      <alignment horizontal="center" vertical="center" wrapText="1"/>
    </xf>
    <xf numFmtId="0" fontId="0" fillId="12" borderId="29" xfId="0" applyFill="1" applyBorder="1" applyAlignment="1">
      <alignment horizontal="center" vertical="center" wrapText="1"/>
    </xf>
    <xf numFmtId="0" fontId="0" fillId="12" borderId="32" xfId="0" applyFill="1" applyBorder="1" applyAlignment="1">
      <alignment horizontal="center" vertical="center" wrapText="1"/>
    </xf>
    <xf numFmtId="0" fontId="0" fillId="12" borderId="30" xfId="0" applyFill="1" applyBorder="1" applyAlignment="1">
      <alignment horizontal="center" vertical="center" wrapText="1"/>
    </xf>
    <xf numFmtId="0" fontId="75" fillId="0" borderId="0" xfId="0" quotePrefix="1" applyFont="1" applyFill="1" applyBorder="1" applyAlignment="1" applyProtection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0" fillId="0" borderId="0" xfId="0" quotePrefix="1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8" fillId="0" borderId="4" xfId="0" quotePrefix="1" applyFont="1" applyBorder="1" applyAlignment="1">
      <alignment horizontal="left" vertical="center"/>
    </xf>
    <xf numFmtId="0" fontId="2" fillId="0" borderId="0" xfId="0" applyFont="1" applyProtection="1">
      <protection hidden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12" borderId="4" xfId="0" applyFont="1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2" fillId="0" borderId="5" xfId="0" applyFont="1" applyBorder="1" applyAlignment="1" applyProtection="1">
      <alignment horizontal="left"/>
    </xf>
    <xf numFmtId="0" fontId="12" fillId="0" borderId="2" xfId="0" applyFont="1" applyBorder="1" applyAlignment="1" applyProtection="1">
      <alignment horizontal="left"/>
    </xf>
    <xf numFmtId="171" fontId="12" fillId="0" borderId="5" xfId="2" applyNumberFormat="1" applyFont="1" applyBorder="1" applyAlignment="1" applyProtection="1">
      <alignment horizontal="right" shrinkToFit="1"/>
      <protection hidden="1"/>
    </xf>
    <xf numFmtId="171" fontId="12" fillId="0" borderId="7" xfId="2" applyNumberFormat="1" applyFont="1" applyBorder="1" applyAlignment="1" applyProtection="1">
      <alignment horizontal="right" shrinkToFit="1"/>
      <protection hidden="1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8" fillId="0" borderId="0" xfId="0" applyFont="1" applyAlignment="1">
      <alignment horizontal="left" wrapText="1"/>
    </xf>
    <xf numFmtId="0" fontId="12" fillId="2" borderId="5" xfId="0" applyFont="1" applyFill="1" applyBorder="1" applyAlignment="1" applyProtection="1">
      <alignment horizontal="center"/>
    </xf>
    <xf numFmtId="0" fontId="12" fillId="2" borderId="2" xfId="0" applyFont="1" applyFill="1" applyBorder="1" applyAlignment="1" applyProtection="1">
      <alignment horizontal="center"/>
    </xf>
    <xf numFmtId="0" fontId="12" fillId="2" borderId="7" xfId="0" applyFont="1" applyFill="1" applyBorder="1" applyAlignment="1" applyProtection="1">
      <alignment horizontal="center"/>
    </xf>
    <xf numFmtId="171" fontId="22" fillId="0" borderId="5" xfId="2" applyNumberFormat="1" applyFont="1" applyBorder="1" applyAlignment="1" applyProtection="1">
      <alignment horizontal="right" shrinkToFit="1"/>
      <protection hidden="1"/>
    </xf>
    <xf numFmtId="171" fontId="22" fillId="0" borderId="7" xfId="2" applyNumberFormat="1" applyFont="1" applyBorder="1" applyAlignment="1" applyProtection="1">
      <alignment horizontal="right" shrinkToFit="1"/>
      <protection hidden="1"/>
    </xf>
    <xf numFmtId="0" fontId="3" fillId="6" borderId="7" xfId="0" applyFont="1" applyFill="1" applyBorder="1" applyAlignment="1" applyProtection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170" fontId="2" fillId="0" borderId="5" xfId="0" applyNumberFormat="1" applyFont="1" applyBorder="1" applyAlignment="1" applyProtection="1">
      <alignment horizontal="right" vertical="center" shrinkToFit="1"/>
      <protection hidden="1"/>
    </xf>
    <xf numFmtId="170" fontId="2" fillId="0" borderId="7" xfId="0" applyNumberFormat="1" applyFont="1" applyBorder="1" applyAlignment="1" applyProtection="1">
      <alignment horizontal="right" vertical="center" shrinkToFit="1"/>
      <protection hidden="1"/>
    </xf>
    <xf numFmtId="4" fontId="2" fillId="0" borderId="2" xfId="3" applyNumberFormat="1" applyFont="1" applyBorder="1" applyAlignment="1" applyProtection="1">
      <alignment horizontal="right" vertical="center"/>
      <protection locked="0"/>
    </xf>
    <xf numFmtId="4" fontId="2" fillId="0" borderId="7" xfId="3" applyNumberFormat="1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5" fillId="0" borderId="5" xfId="0" quotePrefix="1" applyFont="1" applyBorder="1" applyAlignment="1">
      <alignment horizontal="left" vertical="center"/>
    </xf>
    <xf numFmtId="0" fontId="5" fillId="0" borderId="2" xfId="0" quotePrefix="1" applyFont="1" applyBorder="1" applyAlignment="1">
      <alignment horizontal="left" vertical="center"/>
    </xf>
    <xf numFmtId="0" fontId="5" fillId="0" borderId="7" xfId="0" quotePrefix="1" applyFont="1" applyBorder="1" applyAlignment="1">
      <alignment horizontal="left" vertical="center"/>
    </xf>
    <xf numFmtId="4" fontId="22" fillId="0" borderId="5" xfId="0" applyNumberFormat="1" applyFont="1" applyBorder="1" applyAlignment="1" applyProtection="1">
      <alignment horizontal="right" vertical="center" shrinkToFit="1"/>
      <protection hidden="1"/>
    </xf>
    <xf numFmtId="4" fontId="22" fillId="0" borderId="2" xfId="0" applyNumberFormat="1" applyFont="1" applyBorder="1" applyAlignment="1" applyProtection="1">
      <alignment horizontal="right" vertical="center" shrinkToFit="1"/>
      <protection hidden="1"/>
    </xf>
    <xf numFmtId="4" fontId="12" fillId="0" borderId="2" xfId="3" applyNumberFormat="1" applyFont="1" applyBorder="1" applyAlignment="1" applyProtection="1">
      <alignment horizontal="right" vertical="center"/>
    </xf>
    <xf numFmtId="4" fontId="12" fillId="0" borderId="7" xfId="3" applyNumberFormat="1" applyFont="1" applyBorder="1" applyAlignment="1" applyProtection="1">
      <alignment horizontal="right" vertical="center"/>
    </xf>
    <xf numFmtId="4" fontId="12" fillId="0" borderId="5" xfId="0" applyNumberFormat="1" applyFont="1" applyBorder="1" applyAlignment="1" applyProtection="1">
      <alignment horizontal="right" vertical="center" shrinkToFit="1"/>
      <protection hidden="1"/>
    </xf>
    <xf numFmtId="4" fontId="12" fillId="0" borderId="2" xfId="0" applyNumberFormat="1" applyFont="1" applyBorder="1" applyAlignment="1" applyProtection="1">
      <alignment horizontal="right" vertical="center" shrinkToFit="1"/>
      <protection hidden="1"/>
    </xf>
    <xf numFmtId="0" fontId="12" fillId="0" borderId="5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left" vertical="center"/>
    </xf>
    <xf numFmtId="0" fontId="8" fillId="0" borderId="6" xfId="0" applyFont="1" applyBorder="1" applyAlignment="1">
      <alignment horizontal="right"/>
    </xf>
    <xf numFmtId="0" fontId="8" fillId="0" borderId="1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center"/>
    </xf>
    <xf numFmtId="173" fontId="84" fillId="0" borderId="4" xfId="0" applyNumberFormat="1" applyFont="1" applyBorder="1" applyAlignment="1" applyProtection="1">
      <alignment horizontal="left" vertical="center" shrinkToFit="1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4" borderId="5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left" vertical="center" shrinkToFit="1"/>
    </xf>
    <xf numFmtId="0" fontId="20" fillId="0" borderId="2" xfId="0" applyFont="1" applyBorder="1" applyAlignment="1" applyProtection="1">
      <alignment horizontal="left" vertical="center" shrinkToFit="1"/>
    </xf>
    <xf numFmtId="0" fontId="12" fillId="0" borderId="5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left" vertical="center" shrinkToFit="1"/>
    </xf>
    <xf numFmtId="0" fontId="12" fillId="0" borderId="2" xfId="0" applyFont="1" applyBorder="1" applyAlignment="1" applyProtection="1">
      <alignment horizontal="left" vertical="center" shrinkToFit="1"/>
    </xf>
    <xf numFmtId="0" fontId="3" fillId="6" borderId="5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0" fontId="5" fillId="0" borderId="5" xfId="0" quotePrefix="1" applyFont="1" applyBorder="1" applyAlignment="1" applyProtection="1">
      <alignment horizontal="left" vertical="center"/>
    </xf>
    <xf numFmtId="0" fontId="5" fillId="0" borderId="2" xfId="0" quotePrefix="1" applyFont="1" applyBorder="1" applyAlignment="1" applyProtection="1">
      <alignment horizontal="left" vertical="center"/>
    </xf>
    <xf numFmtId="0" fontId="5" fillId="0" borderId="7" xfId="0" quotePrefix="1" applyFont="1" applyBorder="1" applyAlignment="1" applyProtection="1">
      <alignment horizontal="left" vertical="center"/>
    </xf>
    <xf numFmtId="4" fontId="2" fillId="0" borderId="5" xfId="3" applyNumberFormat="1" applyFont="1" applyBorder="1" applyAlignment="1" applyProtection="1">
      <alignment horizontal="right" vertical="center" shrinkToFit="1"/>
      <protection hidden="1"/>
    </xf>
    <xf numFmtId="0" fontId="10" fillId="0" borderId="7" xfId="0" applyFont="1" applyBorder="1" applyAlignment="1" applyProtection="1">
      <alignment horizontal="right" vertical="center" shrinkToFit="1"/>
      <protection hidden="1"/>
    </xf>
    <xf numFmtId="0" fontId="2" fillId="2" borderId="2" xfId="0" applyFont="1" applyFill="1" applyBorder="1" applyAlignment="1" applyProtection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4" fontId="2" fillId="0" borderId="2" xfId="3" applyNumberFormat="1" applyFont="1" applyBorder="1" applyAlignment="1" applyProtection="1">
      <alignment horizontal="right" vertical="center" shrinkToFit="1"/>
      <protection hidden="1"/>
    </xf>
    <xf numFmtId="4" fontId="2" fillId="0" borderId="7" xfId="3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center" vertical="center"/>
    </xf>
    <xf numFmtId="0" fontId="5" fillId="6" borderId="7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9" fillId="4" borderId="6" xfId="0" applyFont="1" applyFill="1" applyBorder="1" applyAlignment="1">
      <alignment horizontal="left"/>
    </xf>
    <xf numFmtId="0" fontId="12" fillId="0" borderId="4" xfId="0" applyFont="1" applyBorder="1" applyAlignment="1" applyProtection="1">
      <alignment horizontal="left" vertical="center" shrinkToFit="1"/>
    </xf>
    <xf numFmtId="0" fontId="19" fillId="0" borderId="6" xfId="0" applyFont="1" applyBorder="1" applyAlignment="1">
      <alignment horizontal="left"/>
    </xf>
    <xf numFmtId="0" fontId="5" fillId="0" borderId="4" xfId="0" quotePrefix="1" applyFont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6" borderId="4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4" xfId="0" quotePrefix="1" applyFont="1" applyBorder="1" applyAlignment="1" applyProtection="1">
      <alignment horizontal="left" vertical="center"/>
      <protection locked="0" hidden="1"/>
    </xf>
    <xf numFmtId="0" fontId="3" fillId="0" borderId="0" xfId="0" applyFont="1" applyAlignment="1">
      <alignment vertical="center" wrapText="1"/>
    </xf>
    <xf numFmtId="0" fontId="88" fillId="0" borderId="0" xfId="0" applyFont="1" applyAlignment="1">
      <alignment vertical="center" shrinkToFit="1"/>
    </xf>
    <xf numFmtId="0" fontId="88" fillId="0" borderId="0" xfId="0" applyFont="1" applyAlignment="1">
      <alignment vertical="center" wrapText="1"/>
    </xf>
    <xf numFmtId="0" fontId="85" fillId="0" borderId="0" xfId="0" applyFont="1" applyBorder="1" applyAlignment="1" applyProtection="1">
      <alignment horizontal="left" vertical="top" wrapText="1"/>
      <protection hidden="1"/>
    </xf>
    <xf numFmtId="0" fontId="85" fillId="0" borderId="0" xfId="0" applyFont="1" applyBorder="1" applyAlignment="1" applyProtection="1">
      <alignment horizontal="left" wrapText="1"/>
      <protection hidden="1"/>
    </xf>
    <xf numFmtId="0" fontId="86" fillId="0" borderId="0" xfId="0" applyFont="1" applyBorder="1" applyAlignment="1" applyProtection="1">
      <alignment horizontal="center" vertical="center" wrapText="1" shrinkToFit="1"/>
      <protection hidden="1"/>
    </xf>
    <xf numFmtId="0" fontId="85" fillId="0" borderId="10" xfId="0" applyFont="1" applyBorder="1" applyAlignment="1" applyProtection="1">
      <alignment horizontal="left" vertical="center" wrapText="1" shrinkToFit="1"/>
      <protection hidden="1"/>
    </xf>
    <xf numFmtId="0" fontId="85" fillId="0" borderId="0" xfId="0" applyFont="1" applyBorder="1" applyAlignment="1" applyProtection="1">
      <alignment horizontal="left" vertical="center" wrapText="1" shrinkToFit="1"/>
      <protection hidden="1"/>
    </xf>
    <xf numFmtId="0" fontId="4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2" fillId="0" borderId="4" xfId="0" applyFont="1" applyBorder="1" applyAlignment="1">
      <alignment vertical="center" wrapText="1"/>
    </xf>
    <xf numFmtId="9" fontId="1" fillId="0" borderId="37" xfId="0" applyNumberFormat="1" applyFont="1" applyBorder="1" applyAlignment="1">
      <alignment horizontal="center" vertical="center" wrapText="1"/>
    </xf>
    <xf numFmtId="9" fontId="1" fillId="0" borderId="28" xfId="0" applyNumberFormat="1" applyFont="1" applyBorder="1" applyAlignment="1">
      <alignment horizontal="center" vertical="center" wrapText="1"/>
    </xf>
    <xf numFmtId="9" fontId="1" fillId="0" borderId="23" xfId="0" applyNumberFormat="1" applyFont="1" applyBorder="1" applyAlignment="1">
      <alignment horizontal="right" vertical="center" wrapText="1"/>
    </xf>
    <xf numFmtId="9" fontId="1" fillId="0" borderId="25" xfId="0" applyNumberFormat="1" applyFont="1" applyBorder="1" applyAlignment="1">
      <alignment horizontal="right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9" fontId="1" fillId="0" borderId="26" xfId="0" applyNumberFormat="1" applyFont="1" applyBorder="1" applyAlignment="1">
      <alignment horizontal="right" vertical="center" wrapText="1"/>
    </xf>
    <xf numFmtId="9" fontId="1" fillId="0" borderId="7" xfId="0" applyNumberFormat="1" applyFont="1" applyBorder="1" applyAlignment="1">
      <alignment horizontal="right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9" fontId="9" fillId="8" borderId="38" xfId="0" applyNumberFormat="1" applyFont="1" applyFill="1" applyBorder="1" applyAlignment="1">
      <alignment horizontal="center" vertical="center" wrapText="1"/>
    </xf>
    <xf numFmtId="9" fontId="9" fillId="8" borderId="4" xfId="0" applyNumberFormat="1" applyFont="1" applyFill="1" applyBorder="1" applyAlignment="1">
      <alignment horizontal="center" vertical="center" wrapText="1"/>
    </xf>
    <xf numFmtId="9" fontId="1" fillId="0" borderId="38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9" fontId="9" fillId="8" borderId="26" xfId="0" applyNumberFormat="1" applyFont="1" applyFill="1" applyBorder="1" applyAlignment="1">
      <alignment horizontal="right" vertical="center" wrapText="1"/>
    </xf>
    <xf numFmtId="9" fontId="9" fillId="8" borderId="7" xfId="0" applyNumberFormat="1" applyFont="1" applyFill="1" applyBorder="1" applyAlignment="1">
      <alignment horizontal="right" vertical="center" wrapText="1"/>
    </xf>
    <xf numFmtId="0" fontId="9" fillId="0" borderId="2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46" fillId="0" borderId="13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69" fillId="0" borderId="55" xfId="0" applyFont="1" applyBorder="1" applyAlignment="1">
      <alignment horizontal="center" vertical="center"/>
    </xf>
    <xf numFmtId="0" fontId="69" fillId="0" borderId="56" xfId="0" applyFont="1" applyBorder="1" applyAlignment="1">
      <alignment horizontal="center" vertical="center"/>
    </xf>
    <xf numFmtId="0" fontId="69" fillId="0" borderId="57" xfId="0" applyFont="1" applyBorder="1" applyAlignment="1">
      <alignment horizontal="center" vertical="center"/>
    </xf>
    <xf numFmtId="167" fontId="71" fillId="4" borderId="55" xfId="2" applyFont="1" applyFill="1" applyBorder="1" applyAlignment="1">
      <alignment horizontal="center" vertical="center" wrapText="1"/>
    </xf>
    <xf numFmtId="167" fontId="71" fillId="4" borderId="57" xfId="2" applyFont="1" applyFill="1" applyBorder="1" applyAlignment="1">
      <alignment horizontal="center" vertical="center" wrapText="1"/>
    </xf>
    <xf numFmtId="0" fontId="9" fillId="0" borderId="45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167" fontId="71" fillId="4" borderId="58" xfId="2" applyFont="1" applyFill="1" applyBorder="1" applyAlignment="1">
      <alignment horizontal="center" vertical="center" wrapText="1"/>
    </xf>
    <xf numFmtId="167" fontId="71" fillId="4" borderId="59" xfId="2" applyFont="1" applyFill="1" applyBorder="1" applyAlignment="1">
      <alignment horizontal="center" vertical="center" wrapText="1"/>
    </xf>
    <xf numFmtId="167" fontId="71" fillId="4" borderId="61" xfId="2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1" fillId="0" borderId="33" xfId="0" applyFont="1" applyBorder="1" applyAlignment="1">
      <alignment horizontal="left" vertical="center"/>
    </xf>
    <xf numFmtId="0" fontId="41" fillId="0" borderId="39" xfId="0" applyFont="1" applyBorder="1" applyAlignment="1">
      <alignment horizontal="left" vertical="center"/>
    </xf>
    <xf numFmtId="0" fontId="41" fillId="0" borderId="48" xfId="0" applyFont="1" applyBorder="1" applyAlignment="1">
      <alignment horizontal="left" vertical="center"/>
    </xf>
    <xf numFmtId="167" fontId="71" fillId="4" borderId="60" xfId="2" applyFont="1" applyFill="1" applyBorder="1" applyAlignment="1">
      <alignment horizontal="center" vertical="center" wrapText="1"/>
    </xf>
    <xf numFmtId="0" fontId="95" fillId="14" borderId="40" xfId="0" applyFont="1" applyFill="1" applyBorder="1" applyAlignment="1">
      <alignment horizontal="center" vertical="center" textRotation="255"/>
    </xf>
    <xf numFmtId="0" fontId="95" fillId="14" borderId="20" xfId="0" applyFont="1" applyFill="1" applyBorder="1" applyAlignment="1">
      <alignment horizontal="center" vertical="center" textRotation="255"/>
    </xf>
    <xf numFmtId="0" fontId="1" fillId="0" borderId="2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92" fillId="6" borderId="35" xfId="0" applyFont="1" applyFill="1" applyBorder="1" applyAlignment="1">
      <alignment horizontal="center" vertical="center" shrinkToFit="1"/>
    </xf>
    <xf numFmtId="0" fontId="92" fillId="6" borderId="36" xfId="0" applyFont="1" applyFill="1" applyBorder="1" applyAlignment="1">
      <alignment horizontal="center" vertical="center" shrinkToFit="1"/>
    </xf>
    <xf numFmtId="0" fontId="73" fillId="4" borderId="5" xfId="0" applyFont="1" applyFill="1" applyBorder="1" applyAlignment="1" applyProtection="1">
      <alignment vertical="center" wrapText="1"/>
      <protection hidden="1"/>
    </xf>
    <xf numFmtId="0" fontId="73" fillId="4" borderId="2" xfId="0" applyFont="1" applyFill="1" applyBorder="1" applyAlignment="1" applyProtection="1">
      <alignment vertical="center" wrapText="1"/>
      <protection hidden="1"/>
    </xf>
    <xf numFmtId="0" fontId="73" fillId="4" borderId="5" xfId="0" applyFont="1" applyFill="1" applyBorder="1" applyAlignment="1" applyProtection="1">
      <alignment horizontal="left" vertical="center"/>
      <protection hidden="1"/>
    </xf>
    <xf numFmtId="0" fontId="73" fillId="4" borderId="2" xfId="0" applyFont="1" applyFill="1" applyBorder="1" applyAlignment="1" applyProtection="1">
      <alignment horizontal="left" vertical="center"/>
      <protection hidden="1"/>
    </xf>
    <xf numFmtId="0" fontId="73" fillId="4" borderId="7" xfId="0" applyFont="1" applyFill="1" applyBorder="1" applyAlignment="1" applyProtection="1">
      <alignment horizontal="left" vertical="center"/>
      <protection hidden="1"/>
    </xf>
    <xf numFmtId="0" fontId="79" fillId="4" borderId="4" xfId="0" applyFont="1" applyFill="1" applyBorder="1" applyAlignment="1" applyProtection="1">
      <alignment horizontal="center" vertical="center"/>
      <protection hidden="1"/>
    </xf>
    <xf numFmtId="0" fontId="79" fillId="4" borderId="13" xfId="0" applyFont="1" applyFill="1" applyBorder="1" applyAlignment="1" applyProtection="1">
      <alignment horizontal="center" vertical="center"/>
      <protection hidden="1"/>
    </xf>
    <xf numFmtId="0" fontId="79" fillId="4" borderId="3" xfId="0" applyFont="1" applyFill="1" applyBorder="1" applyAlignment="1" applyProtection="1">
      <alignment horizontal="center" vertical="center"/>
      <protection hidden="1"/>
    </xf>
    <xf numFmtId="0" fontId="79" fillId="4" borderId="4" xfId="0" applyFont="1" applyFill="1" applyBorder="1" applyAlignment="1" applyProtection="1">
      <alignment vertical="center" textRotation="255"/>
      <protection hidden="1"/>
    </xf>
    <xf numFmtId="0" fontId="79" fillId="4" borderId="5" xfId="0" applyFont="1" applyFill="1" applyBorder="1" applyAlignment="1" applyProtection="1">
      <alignment vertical="center" wrapText="1"/>
      <protection hidden="1"/>
    </xf>
    <xf numFmtId="0" fontId="79" fillId="4" borderId="2" xfId="0" applyFont="1" applyFill="1" applyBorder="1" applyAlignment="1" applyProtection="1">
      <alignment vertical="center" wrapText="1"/>
      <protection hidden="1"/>
    </xf>
    <xf numFmtId="0" fontId="79" fillId="0" borderId="13" xfId="0" applyFont="1" applyBorder="1" applyAlignment="1" applyProtection="1">
      <alignment horizontal="center" vertical="center" wrapText="1"/>
      <protection hidden="1"/>
    </xf>
    <xf numFmtId="0" fontId="79" fillId="0" borderId="3" xfId="0" applyFont="1" applyBorder="1" applyAlignment="1" applyProtection="1">
      <alignment horizontal="center" vertical="center" wrapText="1"/>
      <protection hidden="1"/>
    </xf>
    <xf numFmtId="0" fontId="91" fillId="0" borderId="5" xfId="0" applyFont="1" applyBorder="1" applyAlignment="1" applyProtection="1">
      <alignment horizontal="center" vertical="center" wrapText="1"/>
      <protection locked="0"/>
    </xf>
    <xf numFmtId="0" fontId="91" fillId="0" borderId="7" xfId="0" applyFont="1" applyBorder="1" applyAlignment="1" applyProtection="1">
      <alignment horizontal="center" vertical="center" wrapText="1"/>
      <protection locked="0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97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gif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12" Type="http://schemas.openxmlformats.org/officeDocument/2006/relationships/image" Target="../media/image7.jpeg"/><Relationship Id="rId2" Type="http://schemas.openxmlformats.org/officeDocument/2006/relationships/image" Target="../media/image1.png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image" Target="../media/image6.png"/><Relationship Id="rId5" Type="http://schemas.openxmlformats.org/officeDocument/2006/relationships/image" Target="../media/image3.wmf"/><Relationship Id="rId10" Type="http://schemas.openxmlformats.org/officeDocument/2006/relationships/hyperlink" Target="#'1-MPN'!A1"/><Relationship Id="rId4" Type="http://schemas.openxmlformats.org/officeDocument/2006/relationships/image" Target="../media/image2.png"/><Relationship Id="rId9" Type="http://schemas.openxmlformats.org/officeDocument/2006/relationships/hyperlink" Target="#'1-MPN'!A184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hyperlink" Target="#'2-MPI'!A1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image" Target="../media/image8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10.jpe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hyperlink" Target="#'4-MCI'!A1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'4-MCI'!A189"/><Relationship Id="rId6" Type="http://schemas.openxmlformats.org/officeDocument/2006/relationships/image" Target="../media/image8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11.jpe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hyperlink" Target="#'6-STE'!A1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image" Target="../media/image8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10.jpe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12.jpeg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3" Type="http://schemas.openxmlformats.org/officeDocument/2006/relationships/hyperlink" Target="#'9b-BV-AP'!A1"/><Relationship Id="rId7" Type="http://schemas.openxmlformats.org/officeDocument/2006/relationships/image" Target="../media/image2.png"/><Relationship Id="rId2" Type="http://schemas.openxmlformats.org/officeDocument/2006/relationships/image" Target="../media/image5.gif"/><Relationship Id="rId1" Type="http://schemas.openxmlformats.org/officeDocument/2006/relationships/hyperlink" Target="#'8-DIP'!A1"/><Relationship Id="rId6" Type="http://schemas.openxmlformats.org/officeDocument/2006/relationships/hyperlink" Target="#'9a-BOLSAS - TT'!A1"/><Relationship Id="rId5" Type="http://schemas.openxmlformats.org/officeDocument/2006/relationships/image" Target="../media/image4.png"/><Relationship Id="rId4" Type="http://schemas.openxmlformats.org/officeDocument/2006/relationships/hyperlink" Target="#'9a-BOLSAS - TT'!A11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981075</xdr:colOff>
      <xdr:row>0</xdr:row>
      <xdr:rowOff>0</xdr:rowOff>
    </xdr:from>
    <xdr:to>
      <xdr:col>16</xdr:col>
      <xdr:colOff>0</xdr:colOff>
      <xdr:row>1</xdr:row>
      <xdr:rowOff>19050</xdr:rowOff>
    </xdr:to>
    <xdr:pic>
      <xdr:nvPicPr>
        <xdr:cNvPr id="17722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0"/>
          <a:ext cx="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twoCellAnchor editAs="oneCell">
    <xdr:from>
      <xdr:col>1</xdr:col>
      <xdr:colOff>0</xdr:colOff>
      <xdr:row>165</xdr:row>
      <xdr:rowOff>133350</xdr:rowOff>
    </xdr:from>
    <xdr:to>
      <xdr:col>6</xdr:col>
      <xdr:colOff>476250</xdr:colOff>
      <xdr:row>167</xdr:row>
      <xdr:rowOff>47625</xdr:rowOff>
    </xdr:to>
    <xdr:pic>
      <xdr:nvPicPr>
        <xdr:cNvPr id="17723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9357300"/>
          <a:ext cx="35623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361950</xdr:colOff>
      <xdr:row>4</xdr:row>
      <xdr:rowOff>114300</xdr:rowOff>
    </xdr:to>
    <xdr:pic>
      <xdr:nvPicPr>
        <xdr:cNvPr id="17724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00050"/>
          <a:ext cx="5305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17725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666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15</xdr:col>
      <xdr:colOff>0</xdr:colOff>
      <xdr:row>0</xdr:row>
      <xdr:rowOff>9525</xdr:rowOff>
    </xdr:from>
    <xdr:to>
      <xdr:col>15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165</xdr:row>
      <xdr:rowOff>133350</xdr:rowOff>
    </xdr:from>
    <xdr:to>
      <xdr:col>5</xdr:col>
      <xdr:colOff>190500</xdr:colOff>
      <xdr:row>167</xdr:row>
      <xdr:rowOff>19050</xdr:rowOff>
    </xdr:to>
    <xdr:pic>
      <xdr:nvPicPr>
        <xdr:cNvPr id="17727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39357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13</xdr:col>
      <xdr:colOff>552450</xdr:colOff>
      <xdr:row>0</xdr:row>
      <xdr:rowOff>276225</xdr:rowOff>
    </xdr:to>
    <xdr:pic>
      <xdr:nvPicPr>
        <xdr:cNvPr id="1772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38100</xdr:colOff>
      <xdr:row>0</xdr:row>
      <xdr:rowOff>342900</xdr:rowOff>
    </xdr:to>
    <xdr:pic>
      <xdr:nvPicPr>
        <xdr:cNvPr id="17729" name="Picture 10" descr="CLIQUE AQUI">
          <a:hlinkClick xmlns:r="http://schemas.openxmlformats.org/officeDocument/2006/relationships" r:id="rId9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667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57150</xdr:colOff>
      <xdr:row>165</xdr:row>
      <xdr:rowOff>66675</xdr:rowOff>
    </xdr:from>
    <xdr:to>
      <xdr:col>11</xdr:col>
      <xdr:colOff>733425</xdr:colOff>
      <xdr:row>166</xdr:row>
      <xdr:rowOff>142875</xdr:rowOff>
    </xdr:to>
    <xdr:pic>
      <xdr:nvPicPr>
        <xdr:cNvPr id="17730" name="Picture 13" descr="CLIQUE AQUI2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9290625"/>
          <a:ext cx="3810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12</xdr:row>
      <xdr:rowOff>95250</xdr:rowOff>
    </xdr:from>
    <xdr:to>
      <xdr:col>15</xdr:col>
      <xdr:colOff>0</xdr:colOff>
      <xdr:row>14</xdr:row>
      <xdr:rowOff>133349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3267075" y="2295525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20</xdr:col>
      <xdr:colOff>9525</xdr:colOff>
      <xdr:row>2</xdr:row>
      <xdr:rowOff>66675</xdr:rowOff>
    </xdr:from>
    <xdr:to>
      <xdr:col>29</xdr:col>
      <xdr:colOff>542925</xdr:colOff>
      <xdr:row>35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190</xdr:row>
          <xdr:rowOff>219075</xdr:rowOff>
        </xdr:from>
        <xdr:to>
          <xdr:col>1</xdr:col>
          <xdr:colOff>0</xdr:colOff>
          <xdr:row>191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0</xdr:colOff>
          <xdr:row>194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0</xdr:colOff>
          <xdr:row>194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190</xdr:row>
          <xdr:rowOff>219075</xdr:rowOff>
        </xdr:from>
        <xdr:to>
          <xdr:col>1</xdr:col>
          <xdr:colOff>0</xdr:colOff>
          <xdr:row>191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0</xdr:colOff>
          <xdr:row>194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0</xdr:colOff>
          <xdr:row>194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0</xdr:colOff>
          <xdr:row>194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0</xdr:rowOff>
        </xdr:from>
        <xdr:to>
          <xdr:col>1</xdr:col>
          <xdr:colOff>0</xdr:colOff>
          <xdr:row>194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228600</xdr:rowOff>
        </xdr:from>
        <xdr:to>
          <xdr:col>1</xdr:col>
          <xdr:colOff>0</xdr:colOff>
          <xdr:row>88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219075</xdr:rowOff>
        </xdr:from>
        <xdr:to>
          <xdr:col>1</xdr:col>
          <xdr:colOff>0</xdr:colOff>
          <xdr:row>117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219075</xdr:rowOff>
        </xdr:from>
        <xdr:to>
          <xdr:col>1</xdr:col>
          <xdr:colOff>0</xdr:colOff>
          <xdr:row>117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08" name="Check Box 1024" hidden="1">
              <a:extLst>
                <a:ext uri="{63B3BB69-23CF-44E3-9099-C40C66FF867C}">
                  <a14:compatExt spid="_x0000_s17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09" name="Check Box 1025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10" name="Check Box 1026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1" name="Check Box 1027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2" name="Check Box 1028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3" name="Check Box 1029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4" name="Check Box 1030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5" name="Check Box 1031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6" name="Check Box 1032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7" name="Check Box 1033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8" name="Check Box 1034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9" name="Check Box 1035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0" name="Check Box 1036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1" name="Check Box 1037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2" name="Check Box 1038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23" name="Check Box 1039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24" name="Check Box 1040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5" name="Check Box 1041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6" name="Check Box 1042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17427" name="Check Box 1043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7428" name="Check Box 1044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7429" name="Check Box 1045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7430" name="Check Box 1046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7431" name="Check Box 1047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7432" name="Check Box 1048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7433" name="Check Box 1049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7434" name="Check Box 1050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5" name="Check Box 1051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6" name="Check Box 1052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7" name="Check Box 1053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8" name="Check Box 1054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39" name="Check Box 1055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40" name="Check Box 1056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41" name="Check Box 1057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42" name="Check Box 1058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43" name="Check Box 1059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44" name="Check Box 1060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45" name="Check Box 1061" hidden="1">
              <a:extLst>
                <a:ext uri="{63B3BB69-23CF-44E3-9099-C40C66FF867C}">
                  <a14:compatExt spid="_x0000_s17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46" name="Check Box 1062" hidden="1">
              <a:extLst>
                <a:ext uri="{63B3BB69-23CF-44E3-9099-C40C66FF867C}">
                  <a14:compatExt spid="_x0000_s17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47" name="Check Box 1063" hidden="1">
              <a:extLst>
                <a:ext uri="{63B3BB69-23CF-44E3-9099-C40C66FF867C}">
                  <a14:compatExt spid="_x0000_s17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48" name="Check Box 1064" hidden="1">
              <a:extLst>
                <a:ext uri="{63B3BB69-23CF-44E3-9099-C40C66FF867C}">
                  <a14:compatExt spid="_x0000_s17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49" name="Check Box 1065" hidden="1">
              <a:extLst>
                <a:ext uri="{63B3BB69-23CF-44E3-9099-C40C66FF867C}">
                  <a14:compatExt spid="_x0000_s17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50" name="Check Box 1066" hidden="1">
              <a:extLst>
                <a:ext uri="{63B3BB69-23CF-44E3-9099-C40C66FF867C}">
                  <a14:compatExt spid="_x0000_s17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51" name="Check Box 1067" hidden="1">
              <a:extLst>
                <a:ext uri="{63B3BB69-23CF-44E3-9099-C40C66FF867C}">
                  <a14:compatExt spid="_x0000_s17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52" name="Check Box 1068" hidden="1">
              <a:extLst>
                <a:ext uri="{63B3BB69-23CF-44E3-9099-C40C66FF867C}">
                  <a14:compatExt spid="_x0000_s17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53" name="Check Box 1069" hidden="1">
              <a:extLst>
                <a:ext uri="{63B3BB69-23CF-44E3-9099-C40C66FF867C}">
                  <a14:compatExt spid="_x0000_s17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54" name="Check Box 1070" hidden="1">
              <a:extLst>
                <a:ext uri="{63B3BB69-23CF-44E3-9099-C40C66FF867C}">
                  <a14:compatExt spid="_x0000_s17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55" name="Check Box 1071" hidden="1">
              <a:extLst>
                <a:ext uri="{63B3BB69-23CF-44E3-9099-C40C66FF867C}">
                  <a14:compatExt spid="_x0000_s17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56" name="Check Box 1072" hidden="1">
              <a:extLst>
                <a:ext uri="{63B3BB69-23CF-44E3-9099-C40C66FF867C}">
                  <a14:compatExt spid="_x0000_s17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57" name="Check Box 1073" hidden="1">
              <a:extLst>
                <a:ext uri="{63B3BB69-23CF-44E3-9099-C40C66FF867C}">
                  <a14:compatExt spid="_x0000_s17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58" name="Check Box 1074" hidden="1">
              <a:extLst>
                <a:ext uri="{63B3BB69-23CF-44E3-9099-C40C66FF867C}">
                  <a14:compatExt spid="_x0000_s17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59" name="Check Box 1075" hidden="1">
              <a:extLst>
                <a:ext uri="{63B3BB69-23CF-44E3-9099-C40C66FF867C}">
                  <a14:compatExt spid="_x0000_s17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60" name="Check Box 1076" hidden="1">
              <a:extLst>
                <a:ext uri="{63B3BB69-23CF-44E3-9099-C40C66FF867C}">
                  <a14:compatExt spid="_x0000_s17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61" name="Check Box 1077" hidden="1">
              <a:extLst>
                <a:ext uri="{63B3BB69-23CF-44E3-9099-C40C66FF867C}">
                  <a14:compatExt spid="_x0000_s17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62" name="Check Box 1078" hidden="1">
              <a:extLst>
                <a:ext uri="{63B3BB69-23CF-44E3-9099-C40C66FF867C}">
                  <a14:compatExt spid="_x0000_s17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63" name="Check Box 1079" hidden="1">
              <a:extLst>
                <a:ext uri="{63B3BB69-23CF-44E3-9099-C40C66FF867C}">
                  <a14:compatExt spid="_x0000_s17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64" name="Check Box 1080" hidden="1">
              <a:extLst>
                <a:ext uri="{63B3BB69-23CF-44E3-9099-C40C66FF867C}">
                  <a14:compatExt spid="_x0000_s17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65" name="Check Box 1081" hidden="1">
              <a:extLst>
                <a:ext uri="{63B3BB69-23CF-44E3-9099-C40C66FF867C}">
                  <a14:compatExt spid="_x0000_s17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7466" name="Check Box 1082" hidden="1">
              <a:extLst>
                <a:ext uri="{63B3BB69-23CF-44E3-9099-C40C66FF867C}">
                  <a14:compatExt spid="_x0000_s17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67" name="Check Box 1083" hidden="1">
              <a:extLst>
                <a:ext uri="{63B3BB69-23CF-44E3-9099-C40C66FF867C}">
                  <a14:compatExt spid="_x0000_s17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68" name="Check Box 1084" hidden="1">
              <a:extLst>
                <a:ext uri="{63B3BB69-23CF-44E3-9099-C40C66FF867C}">
                  <a14:compatExt spid="_x0000_s17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69" name="Check Box 1085" hidden="1">
              <a:extLst>
                <a:ext uri="{63B3BB69-23CF-44E3-9099-C40C66FF867C}">
                  <a14:compatExt spid="_x0000_s17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70" name="Check Box 1086" hidden="1">
              <a:extLst>
                <a:ext uri="{63B3BB69-23CF-44E3-9099-C40C66FF867C}">
                  <a14:compatExt spid="_x0000_s17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71" name="Check Box 1087" hidden="1">
              <a:extLst>
                <a:ext uri="{63B3BB69-23CF-44E3-9099-C40C66FF867C}">
                  <a14:compatExt spid="_x0000_s17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7472" name="Check Box 1088" hidden="1">
              <a:extLst>
                <a:ext uri="{63B3BB69-23CF-44E3-9099-C40C66FF867C}">
                  <a14:compatExt spid="_x0000_s17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7473" name="Check Box 1089" hidden="1">
              <a:extLst>
                <a:ext uri="{63B3BB69-23CF-44E3-9099-C40C66FF867C}">
                  <a14:compatExt spid="_x0000_s17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7474" name="Check Box 1090" hidden="1">
              <a:extLst>
                <a:ext uri="{63B3BB69-23CF-44E3-9099-C40C66FF867C}">
                  <a14:compatExt spid="_x0000_s17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7475" name="Check Box 1091" hidden="1">
              <a:extLst>
                <a:ext uri="{63B3BB69-23CF-44E3-9099-C40C66FF867C}">
                  <a14:compatExt spid="_x0000_s17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7477" name="Check Box 1093" hidden="1">
              <a:extLst>
                <a:ext uri="{63B3BB69-23CF-44E3-9099-C40C66FF867C}">
                  <a14:compatExt spid="_x0000_s17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7478" name="Check Box 1094" hidden="1">
              <a:extLst>
                <a:ext uri="{63B3BB69-23CF-44E3-9099-C40C66FF867C}">
                  <a14:compatExt spid="_x0000_s17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7479" name="Check Box 1095" hidden="1">
              <a:extLst>
                <a:ext uri="{63B3BB69-23CF-44E3-9099-C40C66FF867C}">
                  <a14:compatExt spid="_x0000_s17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7480" name="Check Box 1096" hidden="1">
              <a:extLst>
                <a:ext uri="{63B3BB69-23CF-44E3-9099-C40C66FF867C}">
                  <a14:compatExt spid="_x0000_s17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81" name="Check Box 1097" hidden="1">
              <a:extLst>
                <a:ext uri="{63B3BB69-23CF-44E3-9099-C40C66FF867C}">
                  <a14:compatExt spid="_x0000_s17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82" name="Check Box 1098" hidden="1">
              <a:extLst>
                <a:ext uri="{63B3BB69-23CF-44E3-9099-C40C66FF867C}">
                  <a14:compatExt spid="_x0000_s17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83" name="Check Box 1099" hidden="1">
              <a:extLst>
                <a:ext uri="{63B3BB69-23CF-44E3-9099-C40C66FF867C}">
                  <a14:compatExt spid="_x0000_s17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84" name="Check Box 1100" hidden="1">
              <a:extLst>
                <a:ext uri="{63B3BB69-23CF-44E3-9099-C40C66FF867C}">
                  <a14:compatExt spid="_x0000_s17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7485" name="Check Box 1101" hidden="1">
              <a:extLst>
                <a:ext uri="{63B3BB69-23CF-44E3-9099-C40C66FF867C}">
                  <a14:compatExt spid="_x0000_s17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86" name="Check Box 1102" hidden="1">
              <a:extLst>
                <a:ext uri="{63B3BB69-23CF-44E3-9099-C40C66FF867C}">
                  <a14:compatExt spid="_x0000_s17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87" name="Check Box 1103" hidden="1">
              <a:extLst>
                <a:ext uri="{63B3BB69-23CF-44E3-9099-C40C66FF867C}">
                  <a14:compatExt spid="_x0000_s17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88" name="Check Box 1104" hidden="1">
              <a:extLst>
                <a:ext uri="{63B3BB69-23CF-44E3-9099-C40C66FF867C}">
                  <a14:compatExt spid="_x0000_s17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89" name="Check Box 1105" hidden="1">
              <a:extLst>
                <a:ext uri="{63B3BB69-23CF-44E3-9099-C40C66FF867C}">
                  <a14:compatExt spid="_x0000_s17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90" name="Check Box 1106" hidden="1">
              <a:extLst>
                <a:ext uri="{63B3BB69-23CF-44E3-9099-C40C66FF867C}">
                  <a14:compatExt spid="_x0000_s17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91" name="Check Box 1107" hidden="1">
              <a:extLst>
                <a:ext uri="{63B3BB69-23CF-44E3-9099-C40C66FF867C}">
                  <a14:compatExt spid="_x0000_s17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92" name="Check Box 1108" hidden="1">
              <a:extLst>
                <a:ext uri="{63B3BB69-23CF-44E3-9099-C40C66FF867C}">
                  <a14:compatExt spid="_x0000_s17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93" name="Check Box 1109" hidden="1">
              <a:extLst>
                <a:ext uri="{63B3BB69-23CF-44E3-9099-C40C66FF867C}">
                  <a14:compatExt spid="_x0000_s17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3" name="Check Box 1239" hidden="1">
              <a:extLst>
                <a:ext uri="{63B3BB69-23CF-44E3-9099-C40C66FF867C}">
                  <a14:compatExt spid="_x0000_s17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4" name="Check Box 1240" hidden="1">
              <a:extLst>
                <a:ext uri="{63B3BB69-23CF-44E3-9099-C40C66FF867C}">
                  <a14:compatExt spid="_x0000_s17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5" name="Check Box 1241" hidden="1">
              <a:extLst>
                <a:ext uri="{63B3BB69-23CF-44E3-9099-C40C66FF867C}">
                  <a14:compatExt spid="_x0000_s17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6" name="Check Box 1242" hidden="1">
              <a:extLst>
                <a:ext uri="{63B3BB69-23CF-44E3-9099-C40C66FF867C}">
                  <a14:compatExt spid="_x0000_s17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2" name="Check Box 1328" hidden="1">
              <a:extLst>
                <a:ext uri="{63B3BB69-23CF-44E3-9099-C40C66FF867C}">
                  <a14:compatExt spid="_x0000_s17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3" name="Check Box 1329" hidden="1">
              <a:extLst>
                <a:ext uri="{63B3BB69-23CF-44E3-9099-C40C66FF867C}">
                  <a14:compatExt spid="_x0000_s17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4" name="Check Box 1330" hidden="1">
              <a:extLst>
                <a:ext uri="{63B3BB69-23CF-44E3-9099-C40C66FF867C}">
                  <a14:compatExt spid="_x0000_s17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5" name="Check Box 1331" hidden="1">
              <a:extLst>
                <a:ext uri="{63B3BB69-23CF-44E3-9099-C40C66FF867C}">
                  <a14:compatExt spid="_x0000_s17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6" name="Check Box 1332" hidden="1">
              <a:extLst>
                <a:ext uri="{63B3BB69-23CF-44E3-9099-C40C66FF867C}">
                  <a14:compatExt spid="_x0000_s17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7" name="Check Box 1333" hidden="1">
              <a:extLst>
                <a:ext uri="{63B3BB69-23CF-44E3-9099-C40C66FF867C}">
                  <a14:compatExt spid="_x0000_s17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8" name="Check Box 1334" hidden="1">
              <a:extLst>
                <a:ext uri="{63B3BB69-23CF-44E3-9099-C40C66FF867C}">
                  <a14:compatExt spid="_x0000_s17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9" name="Check Box 1335" hidden="1">
              <a:extLst>
                <a:ext uri="{63B3BB69-23CF-44E3-9099-C40C66FF867C}">
                  <a14:compatExt spid="_x0000_s17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1335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361950</xdr:rowOff>
    </xdr:from>
    <xdr:to>
      <xdr:col>4</xdr:col>
      <xdr:colOff>161925</xdr:colOff>
      <xdr:row>5</xdr:row>
      <xdr:rowOff>9525</xdr:rowOff>
    </xdr:to>
    <xdr:pic>
      <xdr:nvPicPr>
        <xdr:cNvPr id="382" name="Imagem 381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61950"/>
          <a:ext cx="2085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18433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390525</xdr:colOff>
      <xdr:row>154</xdr:row>
      <xdr:rowOff>114300</xdr:rowOff>
    </xdr:from>
    <xdr:to>
      <xdr:col>13</xdr:col>
      <xdr:colOff>533400</xdr:colOff>
      <xdr:row>156</xdr:row>
      <xdr:rowOff>19050</xdr:rowOff>
    </xdr:to>
    <xdr:pic>
      <xdr:nvPicPr>
        <xdr:cNvPr id="1843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3628072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304800</xdr:colOff>
      <xdr:row>13</xdr:row>
      <xdr:rowOff>161925</xdr:rowOff>
    </xdr:from>
    <xdr:to>
      <xdr:col>7</xdr:col>
      <xdr:colOff>276225</xdr:colOff>
      <xdr:row>15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13</xdr:row>
      <xdr:rowOff>171450</xdr:rowOff>
    </xdr:from>
    <xdr:to>
      <xdr:col>13</xdr:col>
      <xdr:colOff>695325</xdr:colOff>
      <xdr:row>15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7</xdr:col>
      <xdr:colOff>409575</xdr:colOff>
      <xdr:row>9</xdr:row>
      <xdr:rowOff>9525</xdr:rowOff>
    </xdr:from>
    <xdr:to>
      <xdr:col>11</xdr:col>
      <xdr:colOff>609600</xdr:colOff>
      <xdr:row>9</xdr:row>
      <xdr:rowOff>228600</xdr:rowOff>
    </xdr:to>
    <xdr:grpSp>
      <xdr:nvGrpSpPr>
        <xdr:cNvPr id="18437" name="Grupo 11"/>
        <xdr:cNvGrpSpPr>
          <a:grpSpLocks/>
        </xdr:cNvGrpSpPr>
      </xdr:nvGrpSpPr>
      <xdr:grpSpPr bwMode="auto">
        <a:xfrm>
          <a:off x="3314700" y="1714500"/>
          <a:ext cx="2276475" cy="219075"/>
          <a:chOff x="3295650" y="2514600"/>
          <a:chExt cx="2343150" cy="219075"/>
        </a:xfrm>
      </xdr:grpSpPr>
      <xdr:pic>
        <xdr:nvPicPr>
          <xdr:cNvPr id="18439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44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123825</xdr:colOff>
      <xdr:row>0</xdr:row>
      <xdr:rowOff>342900</xdr:rowOff>
    </xdr:from>
    <xdr:to>
      <xdr:col>5</xdr:col>
      <xdr:colOff>352425</xdr:colOff>
      <xdr:row>4</xdr:row>
      <xdr:rowOff>152400</xdr:rowOff>
    </xdr:to>
    <xdr:pic>
      <xdr:nvPicPr>
        <xdr:cNvPr id="11" name="Imagem 10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42900"/>
          <a:ext cx="2085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19457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 editAs="oneCell">
    <xdr:from>
      <xdr:col>1</xdr:col>
      <xdr:colOff>142875</xdr:colOff>
      <xdr:row>1</xdr:row>
      <xdr:rowOff>38100</xdr:rowOff>
    </xdr:from>
    <xdr:to>
      <xdr:col>4</xdr:col>
      <xdr:colOff>180975</xdr:colOff>
      <xdr:row>5</xdr:row>
      <xdr:rowOff>0</xdr:rowOff>
    </xdr:to>
    <xdr:pic>
      <xdr:nvPicPr>
        <xdr:cNvPr id="19459" name="Imagem 6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38150"/>
          <a:ext cx="2085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20481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20482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3662362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0</xdr:rowOff>
    </xdr:to>
    <xdr:grpSp>
      <xdr:nvGrpSpPr>
        <xdr:cNvPr id="20483" name="Grupo 7"/>
        <xdr:cNvGrpSpPr>
          <a:grpSpLocks/>
        </xdr:cNvGrpSpPr>
      </xdr:nvGrpSpPr>
      <xdr:grpSpPr bwMode="auto">
        <a:xfrm>
          <a:off x="3505200" y="2933700"/>
          <a:ext cx="2276475" cy="219075"/>
          <a:chOff x="3295650" y="2514600"/>
          <a:chExt cx="2343150" cy="219075"/>
        </a:xfrm>
      </xdr:grpSpPr>
      <xdr:pic>
        <xdr:nvPicPr>
          <xdr:cNvPr id="20485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48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66675</xdr:colOff>
      <xdr:row>1</xdr:row>
      <xdr:rowOff>28575</xdr:rowOff>
    </xdr:from>
    <xdr:to>
      <xdr:col>4</xdr:col>
      <xdr:colOff>123825</xdr:colOff>
      <xdr:row>4</xdr:row>
      <xdr:rowOff>152400</xdr:rowOff>
    </xdr:to>
    <xdr:pic>
      <xdr:nvPicPr>
        <xdr:cNvPr id="20484" name="Imagem 10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28625"/>
          <a:ext cx="2085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2150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21506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40262175"/>
          <a:ext cx="431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76200</xdr:colOff>
      <xdr:row>1</xdr:row>
      <xdr:rowOff>9525</xdr:rowOff>
    </xdr:from>
    <xdr:to>
      <xdr:col>5</xdr:col>
      <xdr:colOff>47625</xdr:colOff>
      <xdr:row>4</xdr:row>
      <xdr:rowOff>142875</xdr:rowOff>
    </xdr:to>
    <xdr:pic>
      <xdr:nvPicPr>
        <xdr:cNvPr id="21507" name="Imagem 4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09575"/>
          <a:ext cx="20859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22529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810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22530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38004750"/>
          <a:ext cx="4238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247650</xdr:rowOff>
    </xdr:to>
    <xdr:grpSp>
      <xdr:nvGrpSpPr>
        <xdr:cNvPr id="22531" name="Grupo 9"/>
        <xdr:cNvGrpSpPr>
          <a:grpSpLocks/>
        </xdr:cNvGrpSpPr>
      </xdr:nvGrpSpPr>
      <xdr:grpSpPr bwMode="auto">
        <a:xfrm>
          <a:off x="3448050" y="3009900"/>
          <a:ext cx="2276475" cy="219075"/>
          <a:chOff x="3295650" y="2514600"/>
          <a:chExt cx="2343150" cy="219075"/>
        </a:xfrm>
      </xdr:grpSpPr>
      <xdr:pic>
        <xdr:nvPicPr>
          <xdr:cNvPr id="22533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53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47625</xdr:colOff>
      <xdr:row>0</xdr:row>
      <xdr:rowOff>390525</xdr:rowOff>
    </xdr:from>
    <xdr:to>
      <xdr:col>4</xdr:col>
      <xdr:colOff>228600</xdr:colOff>
      <xdr:row>4</xdr:row>
      <xdr:rowOff>114300</xdr:rowOff>
    </xdr:to>
    <xdr:pic>
      <xdr:nvPicPr>
        <xdr:cNvPr id="22532" name="Imagem 7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90525"/>
          <a:ext cx="2085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47625</xdr:rowOff>
    </xdr:from>
    <xdr:to>
      <xdr:col>15</xdr:col>
      <xdr:colOff>371475</xdr:colOff>
      <xdr:row>0</xdr:row>
      <xdr:rowOff>314325</xdr:rowOff>
    </xdr:to>
    <xdr:pic>
      <xdr:nvPicPr>
        <xdr:cNvPr id="23553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7625"/>
          <a:ext cx="75723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23554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004875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104775</xdr:colOff>
      <xdr:row>0</xdr:row>
      <xdr:rowOff>381000</xdr:rowOff>
    </xdr:from>
    <xdr:to>
      <xdr:col>5</xdr:col>
      <xdr:colOff>133350</xdr:colOff>
      <xdr:row>4</xdr:row>
      <xdr:rowOff>104775</xdr:rowOff>
    </xdr:to>
    <xdr:pic>
      <xdr:nvPicPr>
        <xdr:cNvPr id="23555" name="Imagem 4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1000"/>
          <a:ext cx="2085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2457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2457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8423850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28575</xdr:colOff>
      <xdr:row>0</xdr:row>
      <xdr:rowOff>381000</xdr:rowOff>
    </xdr:from>
    <xdr:to>
      <xdr:col>4</xdr:col>
      <xdr:colOff>219075</xdr:colOff>
      <xdr:row>4</xdr:row>
      <xdr:rowOff>104775</xdr:rowOff>
    </xdr:to>
    <xdr:pic>
      <xdr:nvPicPr>
        <xdr:cNvPr id="24579" name="Imagem 4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2076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276225</xdr:rowOff>
    </xdr:to>
    <xdr:pic>
      <xdr:nvPicPr>
        <xdr:cNvPr id="25601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276225</xdr:rowOff>
    </xdr:to>
    <xdr:pic>
      <xdr:nvPicPr>
        <xdr:cNvPr id="25602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61047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142875</xdr:colOff>
      <xdr:row>1</xdr:row>
      <xdr:rowOff>66675</xdr:rowOff>
    </xdr:from>
    <xdr:to>
      <xdr:col>11</xdr:col>
      <xdr:colOff>257175</xdr:colOff>
      <xdr:row>1</xdr:row>
      <xdr:rowOff>342900</xdr:rowOff>
    </xdr:to>
    <xdr:pic>
      <xdr:nvPicPr>
        <xdr:cNvPr id="25603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466725</xdr:colOff>
      <xdr:row>84</xdr:row>
      <xdr:rowOff>104775</xdr:rowOff>
    </xdr:from>
    <xdr:to>
      <xdr:col>8</xdr:col>
      <xdr:colOff>866775</xdr:colOff>
      <xdr:row>86</xdr:row>
      <xdr:rowOff>57150</xdr:rowOff>
    </xdr:to>
    <xdr:pic>
      <xdr:nvPicPr>
        <xdr:cNvPr id="25604" name="Picture 13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869025"/>
          <a:ext cx="32766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47625</xdr:colOff>
      <xdr:row>1</xdr:row>
      <xdr:rowOff>485775</xdr:rowOff>
    </xdr:from>
    <xdr:to>
      <xdr:col>5</xdr:col>
      <xdr:colOff>428625</xdr:colOff>
      <xdr:row>5</xdr:row>
      <xdr:rowOff>85725</xdr:rowOff>
    </xdr:to>
    <xdr:pic>
      <xdr:nvPicPr>
        <xdr:cNvPr id="25605" name="Imagem 1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90550"/>
          <a:ext cx="20859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0</xdr:rowOff>
    </xdr:from>
    <xdr:to>
      <xdr:col>3</xdr:col>
      <xdr:colOff>2114550</xdr:colOff>
      <xdr:row>2</xdr:row>
      <xdr:rowOff>200025</xdr:rowOff>
    </xdr:to>
    <xdr:pic>
      <xdr:nvPicPr>
        <xdr:cNvPr id="28675" name="Imagem 6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20859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3162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queryTable" Target="../queryTables/queryTable1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fapesp.br/3098" TargetMode="External"/><Relationship Id="rId1" Type="http://schemas.openxmlformats.org/officeDocument/2006/relationships/hyperlink" Target="http://www.fapesp.br/3098" TargetMode="External"/><Relationship Id="rId5" Type="http://schemas.openxmlformats.org/officeDocument/2006/relationships/queryTable" Target="../queryTables/queryTable2.xm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www.fapesp.br/4523" TargetMode="External"/><Relationship Id="rId1" Type="http://schemas.openxmlformats.org/officeDocument/2006/relationships/hyperlink" Target="http://www.fapesp.br/3162" TargetMode="Externa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tabColor rgb="FF92D050"/>
  </sheetPr>
  <dimension ref="A1:IP280"/>
  <sheetViews>
    <sheetView showGridLines="0" showRowColHeaders="0" zoomScaleNormal="100" zoomScaleSheetLayoutView="90" workbookViewId="0">
      <selection activeCell="M19" sqref="M19"/>
    </sheetView>
  </sheetViews>
  <sheetFormatPr defaultColWidth="0" defaultRowHeight="0" customHeight="1" zeroHeight="1"/>
  <cols>
    <col min="1" max="1" width="2.140625" style="328" customWidth="1"/>
    <col min="2" max="2" width="9" style="58" customWidth="1"/>
    <col min="3" max="3" width="7.5703125" style="74" customWidth="1"/>
    <col min="4" max="4" width="12.28515625" style="110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9.7109375" style="74" customWidth="1"/>
    <col min="12" max="12" width="13.7109375" style="74" customWidth="1"/>
    <col min="13" max="13" width="16.7109375" style="74" customWidth="1"/>
    <col min="14" max="14" width="18" style="58" customWidth="1"/>
    <col min="15" max="15" width="15" style="58" customWidth="1"/>
    <col min="16" max="16" width="1.7109375" style="25" customWidth="1"/>
    <col min="17" max="17" width="6.28515625" style="243" hidden="1" customWidth="1"/>
    <col min="18" max="18" width="119.7109375" style="65" hidden="1" customWidth="1"/>
    <col min="19" max="19" width="4.42578125" style="65" hidden="1" customWidth="1"/>
    <col min="20" max="20" width="3.28515625" style="65" hidden="1" customWidth="1"/>
    <col min="21" max="31" width="8.28515625" style="65" hidden="1" customWidth="1"/>
    <col min="32" max="32" width="55.7109375" style="65" hidden="1" customWidth="1"/>
    <col min="33" max="33" width="33.5703125" style="65" hidden="1" customWidth="1"/>
    <col min="34" max="34" width="40.7109375" style="65" hidden="1" customWidth="1"/>
    <col min="35" max="36" width="8.28515625" style="65" hidden="1" customWidth="1"/>
    <col min="37" max="42" width="2.42578125" style="65" hidden="1" customWidth="1"/>
    <col min="43" max="65" width="9.140625" style="25" hidden="1" customWidth="1"/>
    <col min="66" max="66" width="4" style="25" hidden="1" customWidth="1"/>
    <col min="67" max="67" width="3.85546875" style="25" hidden="1" customWidth="1"/>
    <col min="68" max="68" width="6.28515625" style="25" hidden="1" customWidth="1"/>
    <col min="69" max="16384" width="9.140625" style="25" hidden="1"/>
  </cols>
  <sheetData>
    <row r="1" spans="1:250" s="2" customFormat="1" ht="31.5" customHeight="1">
      <c r="A1" s="412"/>
      <c r="B1" s="57"/>
      <c r="C1" s="3"/>
      <c r="D1" s="109"/>
      <c r="H1" s="813"/>
      <c r="I1" s="813"/>
      <c r="K1" s="3"/>
      <c r="L1" s="3"/>
      <c r="M1" s="3"/>
      <c r="Q1" s="243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1:250" s="2" customFormat="1" ht="12.75" customHeight="1">
      <c r="A2" s="324"/>
      <c r="C2" s="3"/>
      <c r="D2" s="109"/>
      <c r="K2" s="3"/>
      <c r="L2" s="3"/>
      <c r="M2" s="3"/>
      <c r="Q2" s="243"/>
      <c r="R2" s="64"/>
      <c r="S2" s="64"/>
      <c r="T2" s="64"/>
      <c r="U2" s="64" t="s">
        <v>296</v>
      </c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</row>
    <row r="3" spans="1:250" s="2" customFormat="1" ht="12.75" customHeight="1">
      <c r="A3" s="324"/>
      <c r="C3" s="3"/>
      <c r="D3" s="109"/>
      <c r="K3" s="3"/>
      <c r="L3" s="3"/>
      <c r="M3" s="3"/>
      <c r="N3" s="781"/>
      <c r="O3" s="781"/>
      <c r="Q3" s="243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</row>
    <row r="4" spans="1:250" s="2" customFormat="1" ht="12.75" customHeight="1">
      <c r="A4" s="324"/>
      <c r="C4" s="3"/>
      <c r="D4" s="109"/>
      <c r="K4" s="3"/>
      <c r="L4" s="109"/>
      <c r="M4" s="3"/>
      <c r="Q4" s="243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</row>
    <row r="5" spans="1:250" s="2" customFormat="1" ht="12.75" customHeight="1">
      <c r="A5" s="324"/>
      <c r="C5" s="3"/>
      <c r="D5" s="109"/>
      <c r="H5" s="750"/>
      <c r="I5" s="750"/>
      <c r="J5" s="750"/>
      <c r="K5" s="3"/>
      <c r="L5" s="3"/>
      <c r="M5" s="3"/>
      <c r="N5" s="750"/>
      <c r="O5" s="750"/>
      <c r="Q5" s="243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</row>
    <row r="6" spans="1:250" s="2" customFormat="1" ht="8.1" customHeight="1">
      <c r="A6" s="324"/>
      <c r="C6" s="3"/>
      <c r="D6" s="109"/>
      <c r="H6" s="750"/>
      <c r="I6" s="750"/>
      <c r="J6" s="750"/>
      <c r="K6" s="3"/>
      <c r="L6" s="3"/>
      <c r="M6" s="3"/>
      <c r="N6" s="750"/>
      <c r="O6" s="750"/>
      <c r="Q6" s="243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</row>
    <row r="7" spans="1:250" s="2" customFormat="1" ht="25.5" customHeight="1">
      <c r="A7" s="328"/>
      <c r="B7" s="789" t="s">
        <v>361</v>
      </c>
      <c r="C7" s="789"/>
      <c r="D7" s="789"/>
      <c r="E7" s="789"/>
      <c r="F7" s="789"/>
      <c r="G7" s="789"/>
      <c r="H7" s="751"/>
      <c r="I7" s="751"/>
      <c r="J7" s="751"/>
      <c r="K7" s="751"/>
      <c r="L7" s="751"/>
      <c r="M7" s="790" t="s">
        <v>389</v>
      </c>
      <c r="N7" s="791"/>
      <c r="O7" s="792"/>
      <c r="P7" s="24"/>
      <c r="Q7" s="609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</row>
    <row r="8" spans="1:250" s="2" customFormat="1" ht="8.1" customHeight="1">
      <c r="A8" s="324"/>
      <c r="C8" s="3"/>
      <c r="D8" s="109"/>
      <c r="H8" s="750"/>
      <c r="I8" s="750"/>
      <c r="J8" s="750"/>
      <c r="K8" s="3"/>
      <c r="L8" s="3"/>
      <c r="M8" s="793"/>
      <c r="N8" s="794"/>
      <c r="O8" s="795"/>
      <c r="Q8" s="243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</row>
    <row r="9" spans="1:250" s="2" customFormat="1" ht="19.5" customHeight="1">
      <c r="A9" s="324"/>
      <c r="B9" s="743" t="s">
        <v>239</v>
      </c>
      <c r="C9" s="743"/>
      <c r="D9" s="743"/>
      <c r="E9" s="743"/>
      <c r="F9" s="743"/>
      <c r="G9" s="743"/>
      <c r="H9" s="752"/>
      <c r="I9" s="752"/>
      <c r="J9" s="752"/>
      <c r="K9" s="752"/>
      <c r="L9" s="752"/>
      <c r="M9" s="796"/>
      <c r="N9" s="797"/>
      <c r="O9" s="798"/>
      <c r="P9" s="10"/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379"/>
      <c r="AM9" s="379"/>
      <c r="AN9" s="379"/>
      <c r="AO9" s="379"/>
      <c r="AP9" s="379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</row>
    <row r="10" spans="1:250" s="2" customFormat="1" ht="5.25" customHeight="1">
      <c r="A10" s="324"/>
      <c r="B10" s="5"/>
      <c r="C10" s="7"/>
      <c r="D10" s="283"/>
      <c r="E10" s="8"/>
      <c r="F10" s="8"/>
      <c r="G10" s="8"/>
      <c r="H10" s="8"/>
      <c r="I10" s="8"/>
      <c r="J10" s="8"/>
      <c r="K10" s="8"/>
      <c r="L10" s="8"/>
      <c r="M10" s="8"/>
      <c r="N10" s="9"/>
      <c r="P10" s="10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K10" s="379"/>
      <c r="AL10" s="379"/>
      <c r="AM10" s="379"/>
      <c r="AN10" s="379"/>
      <c r="AO10" s="379"/>
      <c r="AP10" s="379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</row>
    <row r="11" spans="1:250" s="36" customFormat="1" ht="19.5" customHeight="1">
      <c r="A11" s="400"/>
      <c r="B11" s="5" t="s">
        <v>147</v>
      </c>
      <c r="C11" s="7"/>
      <c r="D11" s="283"/>
      <c r="E11" s="380"/>
      <c r="F11" s="799"/>
      <c r="G11" s="799"/>
      <c r="H11" s="799"/>
      <c r="I11" s="799"/>
      <c r="J11" s="799"/>
      <c r="K11" s="799"/>
      <c r="L11" s="799"/>
      <c r="M11" s="799"/>
      <c r="N11" s="799"/>
      <c r="O11" s="799"/>
      <c r="P11" s="400"/>
      <c r="Q11" s="7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  <c r="CE11" s="251"/>
      <c r="CF11" s="251"/>
      <c r="CG11" s="251"/>
      <c r="CH11" s="251"/>
      <c r="CI11" s="251"/>
      <c r="CJ11" s="251"/>
      <c r="CK11" s="251"/>
      <c r="CL11" s="251"/>
      <c r="CM11" s="251"/>
      <c r="CN11" s="251"/>
      <c r="CO11" s="251"/>
      <c r="CP11" s="251"/>
      <c r="CQ11" s="251"/>
      <c r="CR11" s="251"/>
      <c r="CS11" s="251"/>
      <c r="CT11" s="251"/>
      <c r="CU11" s="251"/>
      <c r="CV11" s="251"/>
      <c r="CW11" s="251"/>
      <c r="CX11" s="251"/>
      <c r="CY11" s="251"/>
      <c r="CZ11" s="251"/>
      <c r="DA11" s="251"/>
      <c r="DB11" s="251"/>
      <c r="DC11" s="251"/>
      <c r="DD11" s="251"/>
      <c r="DE11" s="251"/>
      <c r="DF11" s="251"/>
      <c r="DG11" s="251"/>
      <c r="DH11" s="251"/>
      <c r="DI11" s="251"/>
      <c r="DJ11" s="251"/>
      <c r="DK11" s="251"/>
      <c r="DL11" s="251"/>
      <c r="DM11" s="251"/>
      <c r="DN11" s="251"/>
      <c r="DO11" s="251"/>
      <c r="DP11" s="251"/>
      <c r="DQ11" s="251"/>
      <c r="DR11" s="251"/>
      <c r="DS11" s="251"/>
      <c r="DT11" s="251"/>
      <c r="DU11" s="251"/>
      <c r="DV11" s="251"/>
      <c r="DW11" s="251"/>
      <c r="DX11" s="251"/>
      <c r="DY11" s="251"/>
      <c r="DZ11" s="251"/>
      <c r="EA11" s="251"/>
      <c r="EB11" s="251"/>
      <c r="EC11" s="251"/>
      <c r="ED11" s="251"/>
      <c r="EE11" s="251"/>
      <c r="EF11" s="251"/>
      <c r="EG11" s="251"/>
      <c r="EH11" s="251"/>
      <c r="EI11" s="251"/>
      <c r="EJ11" s="251"/>
      <c r="EK11" s="251"/>
      <c r="EL11" s="251"/>
      <c r="EM11" s="251"/>
      <c r="EN11" s="251"/>
      <c r="EO11" s="251"/>
      <c r="EP11" s="251"/>
      <c r="EQ11" s="251"/>
      <c r="ER11" s="251"/>
      <c r="ES11" s="251"/>
      <c r="ET11" s="251"/>
      <c r="EU11" s="251"/>
      <c r="EV11" s="251"/>
      <c r="EW11" s="251"/>
      <c r="EX11" s="251"/>
      <c r="EY11" s="251"/>
      <c r="EZ11" s="251"/>
      <c r="FA11" s="251"/>
      <c r="FB11" s="251"/>
      <c r="FC11" s="251"/>
      <c r="FD11" s="251"/>
      <c r="FE11" s="251"/>
      <c r="FF11" s="251"/>
      <c r="FG11" s="251"/>
      <c r="FH11" s="251"/>
      <c r="FI11" s="251"/>
      <c r="FJ11" s="251"/>
      <c r="FK11" s="251"/>
      <c r="FL11" s="251"/>
      <c r="FM11" s="251"/>
      <c r="FN11" s="251"/>
      <c r="FO11" s="251"/>
      <c r="FP11" s="251"/>
      <c r="FQ11" s="251"/>
      <c r="FR11" s="251"/>
      <c r="FS11" s="251"/>
      <c r="FT11" s="251"/>
      <c r="FU11" s="251"/>
      <c r="FV11" s="251"/>
      <c r="FW11" s="251"/>
      <c r="FX11" s="251"/>
      <c r="FY11" s="251"/>
      <c r="FZ11" s="251"/>
      <c r="GA11" s="251"/>
      <c r="GB11" s="251"/>
      <c r="GC11" s="251"/>
      <c r="GD11" s="251"/>
      <c r="GE11" s="251"/>
      <c r="GF11" s="251"/>
      <c r="GG11" s="251"/>
      <c r="GH11" s="251"/>
      <c r="GI11" s="251"/>
      <c r="GJ11" s="251"/>
      <c r="GK11" s="251"/>
      <c r="GL11" s="251"/>
      <c r="GM11" s="251"/>
      <c r="GN11" s="251"/>
      <c r="GO11" s="251"/>
      <c r="GP11" s="251"/>
      <c r="GQ11" s="251"/>
      <c r="GR11" s="251"/>
      <c r="GS11" s="251"/>
      <c r="GT11" s="251"/>
      <c r="GU11" s="251"/>
      <c r="GV11" s="251"/>
      <c r="GW11" s="251"/>
      <c r="GX11" s="251"/>
      <c r="GY11" s="251"/>
      <c r="GZ11" s="251"/>
      <c r="HA11" s="251"/>
      <c r="HB11" s="251"/>
      <c r="HC11" s="251"/>
      <c r="HD11" s="251"/>
      <c r="HE11" s="251"/>
      <c r="HF11" s="251"/>
      <c r="HG11" s="251"/>
      <c r="HH11" s="251"/>
      <c r="HI11" s="251"/>
      <c r="HJ11" s="251"/>
      <c r="HK11" s="251"/>
      <c r="HL11" s="251"/>
      <c r="HM11" s="251"/>
      <c r="HN11" s="251"/>
      <c r="HO11" s="251"/>
      <c r="HP11" s="251"/>
      <c r="HQ11" s="251"/>
      <c r="HR11" s="251"/>
      <c r="HS11" s="251"/>
      <c r="HT11" s="251"/>
      <c r="HU11" s="251"/>
      <c r="HV11" s="251"/>
      <c r="HW11" s="251"/>
      <c r="HX11" s="251"/>
      <c r="HY11" s="251"/>
      <c r="HZ11" s="251"/>
      <c r="IA11" s="251"/>
      <c r="IB11" s="251"/>
      <c r="IC11" s="251"/>
      <c r="ID11" s="251"/>
      <c r="IE11" s="251"/>
      <c r="IF11" s="251"/>
      <c r="IG11" s="251"/>
      <c r="IH11" s="251"/>
      <c r="II11" s="251"/>
      <c r="IJ11" s="251"/>
      <c r="IK11" s="251"/>
      <c r="IL11" s="251"/>
      <c r="IM11" s="251"/>
      <c r="IN11" s="251"/>
      <c r="IO11" s="251"/>
      <c r="IP11" s="251"/>
    </row>
    <row r="12" spans="1:250" s="2" customFormat="1" ht="6" customHeight="1">
      <c r="A12" s="328"/>
      <c r="B12" s="5"/>
      <c r="C12" s="7"/>
      <c r="D12" s="283"/>
      <c r="E12" s="36"/>
      <c r="F12" s="36"/>
      <c r="G12" s="36"/>
      <c r="H12" s="36"/>
      <c r="I12" s="36"/>
      <c r="J12" s="36"/>
      <c r="K12" s="35"/>
      <c r="L12" s="35"/>
      <c r="M12" s="35"/>
      <c r="N12" s="189"/>
      <c r="O12" s="189"/>
      <c r="P12" s="24"/>
      <c r="Q12" s="609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</row>
    <row r="13" spans="1:250" s="2" customFormat="1" ht="19.5" customHeight="1">
      <c r="A13" s="328"/>
      <c r="B13" s="810" t="s">
        <v>0</v>
      </c>
      <c r="C13" s="811"/>
      <c r="D13" s="800"/>
      <c r="E13" s="800"/>
      <c r="F13" s="800"/>
      <c r="G13" s="36"/>
      <c r="H13" s="36"/>
      <c r="I13" s="36"/>
      <c r="J13" s="36"/>
      <c r="K13" s="35"/>
      <c r="L13" s="35"/>
      <c r="M13" s="35"/>
      <c r="N13" s="189"/>
      <c r="O13" s="189"/>
      <c r="P13" s="24"/>
      <c r="Q13" s="609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</row>
    <row r="14" spans="1:250" s="2" customFormat="1" ht="7.5" customHeight="1">
      <c r="A14" s="328"/>
      <c r="B14" s="5"/>
      <c r="C14" s="7"/>
      <c r="D14" s="283"/>
      <c r="E14" s="36"/>
      <c r="F14" s="36"/>
      <c r="G14" s="36"/>
      <c r="H14" s="36"/>
      <c r="I14" s="36"/>
      <c r="J14" s="36"/>
      <c r="K14" s="35"/>
      <c r="L14" s="35"/>
      <c r="M14" s="35"/>
      <c r="N14" s="189"/>
      <c r="O14" s="189"/>
      <c r="P14" s="24"/>
      <c r="Q14" s="610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</row>
    <row r="15" spans="1:250" s="16" customFormat="1" ht="19.5" customHeight="1">
      <c r="A15" s="325"/>
      <c r="B15" s="812" t="s">
        <v>140</v>
      </c>
      <c r="C15" s="812"/>
      <c r="D15" s="801" t="str">
        <f>IF(SUM(N19:N63,N70:N116)=0,"",SUM(N19:N63,N70:N116))</f>
        <v/>
      </c>
      <c r="E15" s="801"/>
      <c r="F15" s="801"/>
      <c r="G15" s="231"/>
      <c r="H15" s="188"/>
      <c r="I15" s="188"/>
      <c r="J15" s="188"/>
      <c r="K15" s="202"/>
      <c r="L15" s="202"/>
      <c r="M15" s="202"/>
      <c r="P15" s="1"/>
      <c r="Q15" s="202"/>
      <c r="R15" s="598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s="16" customFormat="1" ht="5.25" customHeight="1">
      <c r="A16" s="325"/>
      <c r="B16" s="203"/>
      <c r="C16" s="17"/>
      <c r="D16" s="492"/>
      <c r="E16" s="19"/>
      <c r="F16" s="19"/>
      <c r="G16" s="19"/>
      <c r="H16" s="19"/>
      <c r="I16" s="19"/>
      <c r="J16" s="19"/>
      <c r="K16" s="17"/>
      <c r="L16" s="17"/>
      <c r="M16" s="17"/>
      <c r="N16" s="19"/>
      <c r="O16" s="19"/>
      <c r="P16" s="1"/>
      <c r="Q16" s="611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ht="15.75" customHeight="1">
      <c r="A17" s="325"/>
      <c r="B17" s="785" t="s">
        <v>1</v>
      </c>
      <c r="C17" s="787" t="s">
        <v>7</v>
      </c>
      <c r="D17" s="802" t="s">
        <v>8</v>
      </c>
      <c r="E17" s="803"/>
      <c r="F17" s="803"/>
      <c r="G17" s="803"/>
      <c r="H17" s="803"/>
      <c r="I17" s="803"/>
      <c r="J17" s="803"/>
      <c r="K17" s="804"/>
      <c r="L17" s="782" t="s">
        <v>171</v>
      </c>
      <c r="M17" s="783" t="s">
        <v>3</v>
      </c>
      <c r="N17" s="808" t="s">
        <v>4</v>
      </c>
      <c r="O17" s="787" t="s">
        <v>2</v>
      </c>
      <c r="P17" s="2"/>
      <c r="R17" s="252" t="s">
        <v>148</v>
      </c>
      <c r="S17" s="64"/>
      <c r="Y17" s="64"/>
      <c r="Z17" s="64"/>
      <c r="AA17" s="64"/>
      <c r="AB17" s="64"/>
      <c r="AC17" s="64"/>
      <c r="AD17" s="64"/>
      <c r="AE17" s="64"/>
      <c r="AF17" s="604" t="s">
        <v>303</v>
      </c>
      <c r="AG17" s="605" t="s">
        <v>317</v>
      </c>
      <c r="AH17" s="64"/>
      <c r="AI17" s="64"/>
      <c r="AJ17" s="64"/>
      <c r="AK17" s="64"/>
      <c r="AL17" s="64"/>
      <c r="AM17" s="64"/>
      <c r="AN17" s="64"/>
      <c r="AO17" s="64"/>
      <c r="AP17" s="64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</row>
    <row r="18" spans="1:250" s="65" customFormat="1" ht="15.75" customHeight="1">
      <c r="A18" s="326"/>
      <c r="B18" s="786"/>
      <c r="C18" s="788"/>
      <c r="D18" s="805"/>
      <c r="E18" s="806"/>
      <c r="F18" s="806"/>
      <c r="G18" s="806"/>
      <c r="H18" s="806"/>
      <c r="I18" s="806"/>
      <c r="J18" s="806"/>
      <c r="K18" s="807"/>
      <c r="L18" s="782"/>
      <c r="M18" s="784"/>
      <c r="N18" s="809"/>
      <c r="O18" s="784"/>
      <c r="P18" s="64"/>
      <c r="Q18" s="610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599" t="s">
        <v>304</v>
      </c>
      <c r="AG18" s="603">
        <v>502.8</v>
      </c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</row>
    <row r="19" spans="1:250" ht="23.45" customHeight="1">
      <c r="A19" s="327"/>
      <c r="B19" s="653"/>
      <c r="C19" s="32"/>
      <c r="D19" s="757"/>
      <c r="E19" s="758"/>
      <c r="F19" s="758"/>
      <c r="G19" s="758"/>
      <c r="H19" s="758"/>
      <c r="I19" s="758"/>
      <c r="J19" s="758"/>
      <c r="K19" s="759"/>
      <c r="L19" s="33"/>
      <c r="M19" s="147"/>
      <c r="N19" s="228" t="str">
        <f t="shared" ref="N19:N63" si="0">IF(C19=0,"",C19*M19)</f>
        <v/>
      </c>
      <c r="O19" s="53"/>
      <c r="P19" s="401"/>
      <c r="R19" s="361" t="s">
        <v>192</v>
      </c>
      <c r="S19" s="402"/>
      <c r="T19" s="402"/>
      <c r="U19" s="402"/>
      <c r="V19" s="402"/>
      <c r="W19" s="402"/>
      <c r="X19" s="402"/>
      <c r="Y19" s="402"/>
      <c r="Z19" s="402"/>
      <c r="AA19" s="402"/>
      <c r="AB19" s="403"/>
      <c r="AC19" s="403"/>
      <c r="AD19" s="403"/>
      <c r="AE19" s="403"/>
      <c r="AF19" s="599" t="s">
        <v>305</v>
      </c>
      <c r="AG19" s="603">
        <v>1477.2</v>
      </c>
      <c r="AH19" s="403"/>
      <c r="AI19" s="403"/>
      <c r="AJ19" s="403"/>
      <c r="AK19" s="403"/>
      <c r="AL19" s="403"/>
      <c r="AM19" s="403"/>
      <c r="AN19" s="403"/>
      <c r="AO19" s="403"/>
      <c r="AP19" s="403"/>
      <c r="AQ19" s="401"/>
      <c r="AR19" s="401"/>
      <c r="AS19" s="401"/>
      <c r="AT19" s="401"/>
      <c r="AU19" s="401"/>
      <c r="AV19" s="401"/>
      <c r="AW19" s="401"/>
      <c r="AX19" s="401"/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401"/>
      <c r="BJ19" s="401"/>
      <c r="BK19" s="401"/>
      <c r="BL19" s="401"/>
      <c r="BM19" s="401"/>
      <c r="BN19" s="401"/>
      <c r="BO19" s="401"/>
      <c r="BP19" s="401"/>
      <c r="BQ19" s="401"/>
      <c r="BR19" s="401"/>
      <c r="BS19" s="401"/>
      <c r="BT19" s="401"/>
      <c r="BU19" s="401"/>
      <c r="BV19" s="401"/>
      <c r="BW19" s="401"/>
      <c r="BX19" s="401"/>
      <c r="BY19" s="401"/>
      <c r="BZ19" s="401"/>
      <c r="CA19" s="401"/>
      <c r="CB19" s="401"/>
      <c r="CC19" s="401"/>
      <c r="CD19" s="401"/>
      <c r="CE19" s="401"/>
      <c r="CF19" s="401"/>
      <c r="CG19" s="401"/>
      <c r="CH19" s="401"/>
      <c r="CI19" s="401"/>
      <c r="CJ19" s="401"/>
      <c r="CK19" s="401"/>
      <c r="CL19" s="401"/>
      <c r="CM19" s="401"/>
      <c r="CN19" s="401"/>
      <c r="CO19" s="401"/>
      <c r="CP19" s="401"/>
      <c r="CQ19" s="401"/>
      <c r="CR19" s="401"/>
      <c r="CS19" s="401"/>
      <c r="CT19" s="401"/>
      <c r="CU19" s="401"/>
      <c r="CV19" s="401"/>
      <c r="CW19" s="401"/>
      <c r="CX19" s="401"/>
      <c r="CY19" s="401"/>
      <c r="CZ19" s="401"/>
      <c r="DA19" s="401"/>
      <c r="DB19" s="401"/>
      <c r="DC19" s="401"/>
      <c r="DD19" s="401"/>
      <c r="DE19" s="401"/>
      <c r="DF19" s="401"/>
      <c r="DG19" s="401"/>
      <c r="DH19" s="401"/>
      <c r="DI19" s="401"/>
      <c r="DJ19" s="401"/>
      <c r="DK19" s="401"/>
      <c r="DL19" s="401"/>
      <c r="DM19" s="401"/>
      <c r="DN19" s="401"/>
      <c r="DO19" s="401"/>
      <c r="DP19" s="401"/>
      <c r="DQ19" s="401"/>
      <c r="DR19" s="401"/>
      <c r="DS19" s="401"/>
      <c r="DT19" s="401"/>
      <c r="DU19" s="401"/>
      <c r="DV19" s="401"/>
      <c r="DW19" s="401"/>
      <c r="DX19" s="401"/>
      <c r="DY19" s="401"/>
      <c r="DZ19" s="401"/>
      <c r="EA19" s="401"/>
      <c r="EB19" s="401"/>
      <c r="EC19" s="401"/>
      <c r="ED19" s="401"/>
      <c r="EE19" s="401"/>
      <c r="EF19" s="401"/>
      <c r="EG19" s="401"/>
      <c r="EH19" s="401"/>
      <c r="EI19" s="401"/>
      <c r="EJ19" s="401"/>
      <c r="EK19" s="401"/>
      <c r="EL19" s="401"/>
      <c r="EM19" s="401"/>
      <c r="EN19" s="401"/>
      <c r="EO19" s="401"/>
      <c r="EP19" s="401"/>
      <c r="EQ19" s="401"/>
      <c r="ER19" s="401"/>
      <c r="ES19" s="401"/>
      <c r="ET19" s="401"/>
      <c r="EU19" s="401"/>
      <c r="EV19" s="401"/>
      <c r="EW19" s="401"/>
      <c r="EX19" s="401"/>
      <c r="EY19" s="401"/>
      <c r="EZ19" s="401"/>
      <c r="FA19" s="401"/>
      <c r="FB19" s="401"/>
      <c r="FC19" s="401"/>
      <c r="FD19" s="401"/>
      <c r="FE19" s="401"/>
      <c r="FF19" s="401"/>
      <c r="FG19" s="401"/>
      <c r="FH19" s="401"/>
      <c r="FI19" s="401"/>
      <c r="FJ19" s="401"/>
      <c r="FK19" s="401"/>
      <c r="FL19" s="401"/>
      <c r="FM19" s="401"/>
      <c r="FN19" s="401"/>
      <c r="FO19" s="401"/>
      <c r="FP19" s="401"/>
      <c r="FQ19" s="401"/>
      <c r="FR19" s="401"/>
      <c r="FS19" s="401"/>
      <c r="FT19" s="401"/>
      <c r="FU19" s="401"/>
      <c r="FV19" s="401"/>
      <c r="FW19" s="401"/>
      <c r="FX19" s="401"/>
      <c r="FY19" s="401"/>
      <c r="FZ19" s="401"/>
      <c r="GA19" s="401"/>
      <c r="GB19" s="401"/>
      <c r="GC19" s="401"/>
      <c r="GD19" s="401"/>
      <c r="GE19" s="401"/>
      <c r="GF19" s="401"/>
      <c r="GG19" s="401"/>
      <c r="GH19" s="401"/>
      <c r="GI19" s="401"/>
      <c r="GJ19" s="401"/>
      <c r="GK19" s="401"/>
      <c r="GL19" s="401"/>
      <c r="GM19" s="401"/>
      <c r="GN19" s="401"/>
      <c r="GO19" s="401"/>
      <c r="GP19" s="401"/>
      <c r="GQ19" s="401"/>
      <c r="GR19" s="401"/>
      <c r="GS19" s="401"/>
      <c r="GT19" s="401"/>
      <c r="GU19" s="401"/>
      <c r="GV19" s="401"/>
      <c r="GW19" s="401"/>
      <c r="GX19" s="401"/>
      <c r="GY19" s="401"/>
      <c r="GZ19" s="401"/>
      <c r="HA19" s="401"/>
      <c r="HB19" s="401"/>
      <c r="HC19" s="401"/>
      <c r="HD19" s="401"/>
      <c r="HE19" s="401"/>
      <c r="HF19" s="401"/>
      <c r="HG19" s="401"/>
      <c r="HH19" s="401"/>
      <c r="HI19" s="401"/>
      <c r="HJ19" s="401"/>
      <c r="HK19" s="401"/>
      <c r="HL19" s="401"/>
      <c r="HM19" s="401"/>
      <c r="HN19" s="401"/>
      <c r="HO19" s="401"/>
      <c r="HP19" s="401"/>
      <c r="HQ19" s="401"/>
      <c r="HR19" s="401"/>
      <c r="HS19" s="401"/>
      <c r="HT19" s="401"/>
      <c r="HU19" s="401"/>
      <c r="HV19" s="401"/>
      <c r="HW19" s="401"/>
      <c r="HX19" s="401"/>
      <c r="HY19" s="401"/>
      <c r="HZ19" s="401"/>
      <c r="IA19" s="401"/>
      <c r="IB19" s="401"/>
      <c r="IC19" s="401"/>
      <c r="ID19" s="401"/>
      <c r="IE19" s="401"/>
      <c r="IF19" s="401"/>
      <c r="IG19" s="401"/>
      <c r="IH19" s="401"/>
      <c r="II19" s="401"/>
      <c r="IJ19" s="401"/>
      <c r="IK19" s="401"/>
      <c r="IL19" s="401"/>
      <c r="IM19" s="401"/>
      <c r="IN19" s="401"/>
      <c r="IO19" s="401"/>
      <c r="IP19" s="401"/>
    </row>
    <row r="20" spans="1:250" ht="23.45" customHeight="1">
      <c r="A20" s="327"/>
      <c r="B20" s="317"/>
      <c r="C20" s="32"/>
      <c r="D20" s="757"/>
      <c r="E20" s="758"/>
      <c r="F20" s="758"/>
      <c r="G20" s="758"/>
      <c r="H20" s="758"/>
      <c r="I20" s="758"/>
      <c r="J20" s="758"/>
      <c r="K20" s="759"/>
      <c r="L20" s="33"/>
      <c r="M20" s="147"/>
      <c r="N20" s="228" t="str">
        <f t="shared" si="0"/>
        <v/>
      </c>
      <c r="O20" s="53"/>
      <c r="P20" s="401"/>
      <c r="R20" s="360" t="s">
        <v>357</v>
      </c>
      <c r="S20" s="402"/>
      <c r="X20" s="402"/>
      <c r="Y20" s="402"/>
      <c r="Z20" s="402"/>
      <c r="AA20" s="402"/>
      <c r="AB20" s="403"/>
      <c r="AC20" s="403"/>
      <c r="AD20" s="403"/>
      <c r="AE20" s="403"/>
      <c r="AF20" s="599" t="s">
        <v>306</v>
      </c>
      <c r="AG20" s="603">
        <v>1568.4</v>
      </c>
      <c r="AH20" s="403"/>
      <c r="AI20" s="403"/>
      <c r="AJ20" s="403"/>
      <c r="AK20" s="403"/>
      <c r="AL20" s="403"/>
      <c r="AM20" s="403"/>
      <c r="AN20" s="403"/>
      <c r="AO20" s="403"/>
      <c r="AP20" s="403"/>
      <c r="AQ20" s="401"/>
      <c r="AR20" s="401"/>
      <c r="AS20" s="401"/>
      <c r="AT20" s="401"/>
      <c r="AU20" s="401"/>
      <c r="AV20" s="401"/>
      <c r="AW20" s="401"/>
      <c r="AX20" s="401"/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401"/>
      <c r="BJ20" s="401"/>
      <c r="BK20" s="401"/>
      <c r="BL20" s="401"/>
      <c r="BM20" s="401"/>
      <c r="BN20" s="401"/>
      <c r="BO20" s="401"/>
      <c r="BP20" s="401"/>
      <c r="BQ20" s="401"/>
      <c r="BR20" s="401"/>
      <c r="BS20" s="401"/>
      <c r="BT20" s="401"/>
      <c r="BU20" s="401"/>
      <c r="BV20" s="401"/>
      <c r="BW20" s="401"/>
      <c r="BX20" s="401"/>
      <c r="BY20" s="401"/>
      <c r="BZ20" s="401"/>
      <c r="CA20" s="401"/>
      <c r="CB20" s="401"/>
      <c r="CC20" s="401"/>
      <c r="CD20" s="401"/>
      <c r="CE20" s="401"/>
      <c r="CF20" s="401"/>
      <c r="CG20" s="401"/>
      <c r="CH20" s="401"/>
      <c r="CI20" s="401"/>
      <c r="CJ20" s="401"/>
      <c r="CK20" s="401"/>
      <c r="CL20" s="401"/>
      <c r="CM20" s="401"/>
      <c r="CN20" s="401"/>
      <c r="CO20" s="401"/>
      <c r="CP20" s="401"/>
      <c r="CQ20" s="401"/>
      <c r="CR20" s="401"/>
      <c r="CS20" s="401"/>
      <c r="CT20" s="401"/>
      <c r="CU20" s="401"/>
      <c r="CV20" s="401"/>
      <c r="CW20" s="401"/>
      <c r="CX20" s="401"/>
      <c r="CY20" s="401"/>
      <c r="CZ20" s="401"/>
      <c r="DA20" s="401"/>
      <c r="DB20" s="401"/>
      <c r="DC20" s="401"/>
      <c r="DD20" s="401"/>
      <c r="DE20" s="401"/>
      <c r="DF20" s="401"/>
      <c r="DG20" s="401"/>
      <c r="DH20" s="401"/>
      <c r="DI20" s="401"/>
      <c r="DJ20" s="401"/>
      <c r="DK20" s="401"/>
      <c r="DL20" s="401"/>
      <c r="DM20" s="401"/>
      <c r="DN20" s="401"/>
      <c r="DO20" s="401"/>
      <c r="DP20" s="401"/>
      <c r="DQ20" s="401"/>
      <c r="DR20" s="401"/>
      <c r="DS20" s="401"/>
      <c r="DT20" s="401"/>
      <c r="DU20" s="401"/>
      <c r="DV20" s="401"/>
      <c r="DW20" s="401"/>
      <c r="DX20" s="401"/>
      <c r="DY20" s="401"/>
      <c r="DZ20" s="401"/>
      <c r="EA20" s="401"/>
      <c r="EB20" s="401"/>
      <c r="EC20" s="401"/>
      <c r="ED20" s="401"/>
      <c r="EE20" s="401"/>
      <c r="EF20" s="401"/>
      <c r="EG20" s="401"/>
      <c r="EH20" s="401"/>
      <c r="EI20" s="401"/>
      <c r="EJ20" s="401"/>
      <c r="EK20" s="401"/>
      <c r="EL20" s="401"/>
      <c r="EM20" s="401"/>
      <c r="EN20" s="401"/>
      <c r="EO20" s="401"/>
      <c r="EP20" s="401"/>
      <c r="EQ20" s="401"/>
      <c r="ER20" s="401"/>
      <c r="ES20" s="401"/>
      <c r="ET20" s="401"/>
      <c r="EU20" s="401"/>
      <c r="EV20" s="401"/>
      <c r="EW20" s="401"/>
      <c r="EX20" s="401"/>
      <c r="EY20" s="401"/>
      <c r="EZ20" s="401"/>
      <c r="FA20" s="401"/>
      <c r="FB20" s="401"/>
      <c r="FC20" s="401"/>
      <c r="FD20" s="401"/>
      <c r="FE20" s="401"/>
      <c r="FF20" s="401"/>
      <c r="FG20" s="401"/>
      <c r="FH20" s="401"/>
      <c r="FI20" s="401"/>
      <c r="FJ20" s="401"/>
      <c r="FK20" s="401"/>
      <c r="FL20" s="401"/>
      <c r="FM20" s="401"/>
      <c r="FN20" s="401"/>
      <c r="FO20" s="401"/>
      <c r="FP20" s="401"/>
      <c r="FQ20" s="401"/>
      <c r="FR20" s="401"/>
      <c r="FS20" s="401"/>
      <c r="FT20" s="401"/>
      <c r="FU20" s="401"/>
      <c r="FV20" s="401"/>
      <c r="FW20" s="401"/>
      <c r="FX20" s="401"/>
      <c r="FY20" s="401"/>
      <c r="FZ20" s="401"/>
      <c r="GA20" s="401"/>
      <c r="GB20" s="401"/>
      <c r="GC20" s="401"/>
      <c r="GD20" s="401"/>
      <c r="GE20" s="401"/>
      <c r="GF20" s="401"/>
      <c r="GG20" s="401"/>
      <c r="GH20" s="401"/>
      <c r="GI20" s="401"/>
      <c r="GJ20" s="401"/>
      <c r="GK20" s="401"/>
      <c r="GL20" s="401"/>
      <c r="GM20" s="401"/>
      <c r="GN20" s="401"/>
      <c r="GO20" s="401"/>
      <c r="GP20" s="401"/>
      <c r="GQ20" s="401"/>
      <c r="GR20" s="401"/>
      <c r="GS20" s="401"/>
      <c r="GT20" s="401"/>
      <c r="GU20" s="401"/>
      <c r="GV20" s="401"/>
      <c r="GW20" s="401"/>
      <c r="GX20" s="401"/>
      <c r="GY20" s="401"/>
      <c r="GZ20" s="401"/>
      <c r="HA20" s="401"/>
      <c r="HB20" s="401"/>
      <c r="HC20" s="401"/>
      <c r="HD20" s="401"/>
      <c r="HE20" s="401"/>
      <c r="HF20" s="401"/>
      <c r="HG20" s="401"/>
      <c r="HH20" s="401"/>
      <c r="HI20" s="401"/>
      <c r="HJ20" s="401"/>
      <c r="HK20" s="401"/>
      <c r="HL20" s="401"/>
      <c r="HM20" s="401"/>
      <c r="HN20" s="401"/>
      <c r="HO20" s="401"/>
      <c r="HP20" s="401"/>
      <c r="HQ20" s="401"/>
      <c r="HR20" s="401"/>
      <c r="HS20" s="401"/>
      <c r="HT20" s="401"/>
      <c r="HU20" s="401"/>
      <c r="HV20" s="401"/>
      <c r="HW20" s="401"/>
      <c r="HX20" s="401"/>
      <c r="HY20" s="401"/>
      <c r="HZ20" s="401"/>
      <c r="IA20" s="401"/>
      <c r="IB20" s="401"/>
      <c r="IC20" s="401"/>
      <c r="ID20" s="401"/>
      <c r="IE20" s="401"/>
      <c r="IF20" s="401"/>
      <c r="IG20" s="401"/>
      <c r="IH20" s="401"/>
      <c r="II20" s="401"/>
      <c r="IJ20" s="401"/>
      <c r="IK20" s="401"/>
      <c r="IL20" s="401"/>
      <c r="IM20" s="401"/>
      <c r="IN20" s="401"/>
      <c r="IO20" s="401"/>
      <c r="IP20" s="401"/>
    </row>
    <row r="21" spans="1:250" ht="23.45" customHeight="1">
      <c r="A21" s="327"/>
      <c r="B21" s="317"/>
      <c r="C21" s="32"/>
      <c r="D21" s="757"/>
      <c r="E21" s="758"/>
      <c r="F21" s="758"/>
      <c r="G21" s="758"/>
      <c r="H21" s="758"/>
      <c r="I21" s="758"/>
      <c r="J21" s="758"/>
      <c r="K21" s="759"/>
      <c r="L21" s="33"/>
      <c r="M21" s="147"/>
      <c r="N21" s="228" t="str">
        <f t="shared" si="0"/>
        <v/>
      </c>
      <c r="O21" s="53"/>
      <c r="P21" s="401"/>
      <c r="R21" s="356" t="s">
        <v>358</v>
      </c>
      <c r="S21" s="402"/>
      <c r="T21" s="402"/>
      <c r="U21" s="402"/>
      <c r="V21" s="402"/>
      <c r="W21" s="402"/>
      <c r="X21" s="402"/>
      <c r="Y21" s="402"/>
      <c r="Z21" s="402"/>
      <c r="AA21" s="402"/>
      <c r="AB21" s="403"/>
      <c r="AC21" s="403"/>
      <c r="AD21" s="403"/>
      <c r="AE21" s="403"/>
      <c r="AF21" s="599" t="s">
        <v>307</v>
      </c>
      <c r="AG21" s="603">
        <v>2177.6999999999998</v>
      </c>
      <c r="AH21" s="403"/>
      <c r="AI21" s="403"/>
      <c r="AJ21" s="403"/>
      <c r="AK21" s="403"/>
      <c r="AL21" s="403"/>
      <c r="AM21" s="403"/>
      <c r="AN21" s="403"/>
      <c r="AO21" s="403"/>
      <c r="AP21" s="403"/>
      <c r="AQ21" s="401"/>
      <c r="AR21" s="401"/>
      <c r="AS21" s="401"/>
      <c r="AT21" s="401"/>
      <c r="AU21" s="401"/>
      <c r="AV21" s="401"/>
      <c r="AW21" s="401"/>
      <c r="AX21" s="401"/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401"/>
      <c r="BJ21" s="401"/>
      <c r="BK21" s="401"/>
      <c r="BL21" s="401"/>
      <c r="BM21" s="401"/>
      <c r="BN21" s="401"/>
      <c r="BO21" s="401"/>
      <c r="BP21" s="401"/>
      <c r="BQ21" s="401"/>
      <c r="BR21" s="401"/>
      <c r="BS21" s="401"/>
      <c r="BT21" s="401"/>
      <c r="BU21" s="401"/>
      <c r="BV21" s="401"/>
      <c r="BW21" s="401"/>
      <c r="BX21" s="401"/>
      <c r="BY21" s="401"/>
      <c r="BZ21" s="401"/>
      <c r="CA21" s="401"/>
      <c r="CB21" s="401"/>
      <c r="CC21" s="401"/>
      <c r="CD21" s="401"/>
      <c r="CE21" s="401"/>
      <c r="CF21" s="401"/>
      <c r="CG21" s="401"/>
      <c r="CH21" s="401"/>
      <c r="CI21" s="401"/>
      <c r="CJ21" s="401"/>
      <c r="CK21" s="401"/>
      <c r="CL21" s="401"/>
      <c r="CM21" s="401"/>
      <c r="CN21" s="401"/>
      <c r="CO21" s="401"/>
      <c r="CP21" s="401"/>
      <c r="CQ21" s="401"/>
      <c r="CR21" s="401"/>
      <c r="CS21" s="401"/>
      <c r="CT21" s="401"/>
      <c r="CU21" s="401"/>
      <c r="CV21" s="401"/>
      <c r="CW21" s="401"/>
      <c r="CX21" s="401"/>
      <c r="CY21" s="401"/>
      <c r="CZ21" s="401"/>
      <c r="DA21" s="401"/>
      <c r="DB21" s="401"/>
      <c r="DC21" s="401"/>
      <c r="DD21" s="401"/>
      <c r="DE21" s="401"/>
      <c r="DF21" s="401"/>
      <c r="DG21" s="401"/>
      <c r="DH21" s="401"/>
      <c r="DI21" s="401"/>
      <c r="DJ21" s="401"/>
      <c r="DK21" s="401"/>
      <c r="DL21" s="401"/>
      <c r="DM21" s="401"/>
      <c r="DN21" s="401"/>
      <c r="DO21" s="401"/>
      <c r="DP21" s="401"/>
      <c r="DQ21" s="401"/>
      <c r="DR21" s="401"/>
      <c r="DS21" s="401"/>
      <c r="DT21" s="401"/>
      <c r="DU21" s="401"/>
      <c r="DV21" s="401"/>
      <c r="DW21" s="401"/>
      <c r="DX21" s="401"/>
      <c r="DY21" s="401"/>
      <c r="DZ21" s="401"/>
      <c r="EA21" s="401"/>
      <c r="EB21" s="401"/>
      <c r="EC21" s="401"/>
      <c r="ED21" s="401"/>
      <c r="EE21" s="401"/>
      <c r="EF21" s="401"/>
      <c r="EG21" s="401"/>
      <c r="EH21" s="401"/>
      <c r="EI21" s="401"/>
      <c r="EJ21" s="401"/>
      <c r="EK21" s="401"/>
      <c r="EL21" s="401"/>
      <c r="EM21" s="401"/>
      <c r="EN21" s="401"/>
      <c r="EO21" s="401"/>
      <c r="EP21" s="401"/>
      <c r="EQ21" s="401"/>
      <c r="ER21" s="401"/>
      <c r="ES21" s="401"/>
      <c r="ET21" s="401"/>
      <c r="EU21" s="401"/>
      <c r="EV21" s="401"/>
      <c r="EW21" s="401"/>
      <c r="EX21" s="401"/>
      <c r="EY21" s="401"/>
      <c r="EZ21" s="401"/>
      <c r="FA21" s="401"/>
      <c r="FB21" s="401"/>
      <c r="FC21" s="401"/>
      <c r="FD21" s="401"/>
      <c r="FE21" s="401"/>
      <c r="FF21" s="401"/>
      <c r="FG21" s="401"/>
      <c r="FH21" s="401"/>
      <c r="FI21" s="401"/>
      <c r="FJ21" s="401"/>
      <c r="FK21" s="401"/>
      <c r="FL21" s="401"/>
      <c r="FM21" s="401"/>
      <c r="FN21" s="401"/>
      <c r="FO21" s="401"/>
      <c r="FP21" s="401"/>
      <c r="FQ21" s="401"/>
      <c r="FR21" s="401"/>
      <c r="FS21" s="401"/>
      <c r="FT21" s="401"/>
      <c r="FU21" s="401"/>
      <c r="FV21" s="401"/>
      <c r="FW21" s="401"/>
      <c r="FX21" s="401"/>
      <c r="FY21" s="401"/>
      <c r="FZ21" s="401"/>
      <c r="GA21" s="401"/>
      <c r="GB21" s="401"/>
      <c r="GC21" s="401"/>
      <c r="GD21" s="401"/>
      <c r="GE21" s="401"/>
      <c r="GF21" s="401"/>
      <c r="GG21" s="401"/>
      <c r="GH21" s="401"/>
      <c r="GI21" s="401"/>
      <c r="GJ21" s="401"/>
      <c r="GK21" s="401"/>
      <c r="GL21" s="401"/>
      <c r="GM21" s="401"/>
      <c r="GN21" s="401"/>
      <c r="GO21" s="401"/>
      <c r="GP21" s="401"/>
      <c r="GQ21" s="401"/>
      <c r="GR21" s="401"/>
      <c r="GS21" s="401"/>
      <c r="GT21" s="401"/>
      <c r="GU21" s="401"/>
      <c r="GV21" s="401"/>
      <c r="GW21" s="401"/>
      <c r="GX21" s="401"/>
      <c r="GY21" s="401"/>
      <c r="GZ21" s="401"/>
      <c r="HA21" s="401"/>
      <c r="HB21" s="401"/>
      <c r="HC21" s="401"/>
      <c r="HD21" s="401"/>
      <c r="HE21" s="401"/>
      <c r="HF21" s="401"/>
      <c r="HG21" s="401"/>
      <c r="HH21" s="401"/>
      <c r="HI21" s="401"/>
      <c r="HJ21" s="401"/>
      <c r="HK21" s="401"/>
      <c r="HL21" s="401"/>
      <c r="HM21" s="401"/>
      <c r="HN21" s="401"/>
      <c r="HO21" s="401"/>
      <c r="HP21" s="401"/>
      <c r="HQ21" s="401"/>
      <c r="HR21" s="401"/>
      <c r="HS21" s="401"/>
      <c r="HT21" s="401"/>
      <c r="HU21" s="401"/>
      <c r="HV21" s="401"/>
      <c r="HW21" s="401"/>
      <c r="HX21" s="401"/>
      <c r="HY21" s="401"/>
      <c r="HZ21" s="401"/>
      <c r="IA21" s="401"/>
      <c r="IB21" s="401"/>
      <c r="IC21" s="401"/>
      <c r="ID21" s="401"/>
      <c r="IE21" s="401"/>
      <c r="IF21" s="401"/>
      <c r="IG21" s="401"/>
      <c r="IH21" s="401"/>
      <c r="II21" s="401"/>
      <c r="IJ21" s="401"/>
      <c r="IK21" s="401"/>
      <c r="IL21" s="401"/>
      <c r="IM21" s="401"/>
      <c r="IN21" s="401"/>
      <c r="IO21" s="401"/>
      <c r="IP21" s="401"/>
    </row>
    <row r="22" spans="1:250" ht="23.45" customHeight="1">
      <c r="A22" s="327"/>
      <c r="B22" s="317"/>
      <c r="C22" s="32"/>
      <c r="D22" s="757"/>
      <c r="E22" s="758"/>
      <c r="F22" s="758"/>
      <c r="G22" s="758"/>
      <c r="H22" s="758"/>
      <c r="I22" s="758"/>
      <c r="J22" s="758"/>
      <c r="K22" s="759"/>
      <c r="L22" s="33"/>
      <c r="M22" s="147"/>
      <c r="N22" s="228" t="str">
        <f t="shared" si="0"/>
        <v/>
      </c>
      <c r="O22" s="53"/>
      <c r="P22" s="401"/>
      <c r="R22" s="71"/>
      <c r="S22" s="402"/>
      <c r="T22" s="402"/>
      <c r="U22" s="402"/>
      <c r="V22" s="402"/>
      <c r="W22" s="402"/>
      <c r="X22" s="402"/>
      <c r="Y22" s="402"/>
      <c r="Z22" s="402"/>
      <c r="AA22" s="402"/>
      <c r="AB22" s="403"/>
      <c r="AC22" s="403"/>
      <c r="AD22" s="403"/>
      <c r="AE22" s="403"/>
      <c r="AF22" s="599" t="s">
        <v>308</v>
      </c>
      <c r="AG22" s="603">
        <v>2695.2</v>
      </c>
      <c r="AH22" s="403"/>
      <c r="AI22" s="403"/>
      <c r="AJ22" s="403"/>
      <c r="AK22" s="403"/>
      <c r="AL22" s="403"/>
      <c r="AM22" s="403"/>
      <c r="AN22" s="403"/>
      <c r="AO22" s="403"/>
      <c r="AP22" s="403"/>
      <c r="AQ22" s="401"/>
      <c r="AR22" s="401"/>
      <c r="AS22" s="401"/>
      <c r="AT22" s="401"/>
      <c r="AU22" s="401"/>
      <c r="AV22" s="401"/>
      <c r="AW22" s="401"/>
      <c r="AX22" s="401"/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401"/>
      <c r="BJ22" s="401"/>
      <c r="BK22" s="401"/>
      <c r="BL22" s="401"/>
      <c r="BM22" s="401"/>
      <c r="BN22" s="401"/>
      <c r="BO22" s="401"/>
      <c r="BP22" s="401"/>
      <c r="BQ22" s="401"/>
      <c r="BR22" s="401"/>
      <c r="BS22" s="401"/>
      <c r="BT22" s="401"/>
      <c r="BU22" s="401"/>
      <c r="BV22" s="401"/>
      <c r="BW22" s="401"/>
      <c r="BX22" s="401"/>
      <c r="BY22" s="401"/>
      <c r="BZ22" s="401"/>
      <c r="CA22" s="401"/>
      <c r="CB22" s="401"/>
      <c r="CC22" s="401"/>
      <c r="CD22" s="401"/>
      <c r="CE22" s="401"/>
      <c r="CF22" s="401"/>
      <c r="CG22" s="401"/>
      <c r="CH22" s="401"/>
      <c r="CI22" s="401"/>
      <c r="CJ22" s="401"/>
      <c r="CK22" s="401"/>
      <c r="CL22" s="401"/>
      <c r="CM22" s="401"/>
      <c r="CN22" s="401"/>
      <c r="CO22" s="401"/>
      <c r="CP22" s="401"/>
      <c r="CQ22" s="401"/>
      <c r="CR22" s="401"/>
      <c r="CS22" s="401"/>
      <c r="CT22" s="401"/>
      <c r="CU22" s="401"/>
      <c r="CV22" s="401"/>
      <c r="CW22" s="401"/>
      <c r="CX22" s="401"/>
      <c r="CY22" s="401"/>
      <c r="CZ22" s="401"/>
      <c r="DA22" s="401"/>
      <c r="DB22" s="401"/>
      <c r="DC22" s="401"/>
      <c r="DD22" s="401"/>
      <c r="DE22" s="401"/>
      <c r="DF22" s="401"/>
      <c r="DG22" s="401"/>
      <c r="DH22" s="401"/>
      <c r="DI22" s="401"/>
      <c r="DJ22" s="401"/>
      <c r="DK22" s="401"/>
      <c r="DL22" s="401"/>
      <c r="DM22" s="401"/>
      <c r="DN22" s="401"/>
      <c r="DO22" s="401"/>
      <c r="DP22" s="401"/>
      <c r="DQ22" s="401"/>
      <c r="DR22" s="401"/>
      <c r="DS22" s="401"/>
      <c r="DT22" s="401"/>
      <c r="DU22" s="401"/>
      <c r="DV22" s="401"/>
      <c r="DW22" s="401"/>
      <c r="DX22" s="401"/>
      <c r="DY22" s="401"/>
      <c r="DZ22" s="401"/>
      <c r="EA22" s="401"/>
      <c r="EB22" s="401"/>
      <c r="EC22" s="401"/>
      <c r="ED22" s="401"/>
      <c r="EE22" s="401"/>
      <c r="EF22" s="401"/>
      <c r="EG22" s="401"/>
      <c r="EH22" s="401"/>
      <c r="EI22" s="401"/>
      <c r="EJ22" s="401"/>
      <c r="EK22" s="401"/>
      <c r="EL22" s="401"/>
      <c r="EM22" s="401"/>
      <c r="EN22" s="401"/>
      <c r="EO22" s="401"/>
      <c r="EP22" s="401"/>
      <c r="EQ22" s="401"/>
      <c r="ER22" s="401"/>
      <c r="ES22" s="401"/>
      <c r="ET22" s="401"/>
      <c r="EU22" s="401"/>
      <c r="EV22" s="401"/>
      <c r="EW22" s="401"/>
      <c r="EX22" s="401"/>
      <c r="EY22" s="401"/>
      <c r="EZ22" s="401"/>
      <c r="FA22" s="401"/>
      <c r="FB22" s="401"/>
      <c r="FC22" s="401"/>
      <c r="FD22" s="401"/>
      <c r="FE22" s="401"/>
      <c r="FF22" s="401"/>
      <c r="FG22" s="401"/>
      <c r="FH22" s="401"/>
      <c r="FI22" s="401"/>
      <c r="FJ22" s="401"/>
      <c r="FK22" s="401"/>
      <c r="FL22" s="401"/>
      <c r="FM22" s="401"/>
      <c r="FN22" s="401"/>
      <c r="FO22" s="401"/>
      <c r="FP22" s="401"/>
      <c r="FQ22" s="401"/>
      <c r="FR22" s="401"/>
      <c r="FS22" s="401"/>
      <c r="FT22" s="401"/>
      <c r="FU22" s="401"/>
      <c r="FV22" s="401"/>
      <c r="FW22" s="401"/>
      <c r="FX22" s="401"/>
      <c r="FY22" s="401"/>
      <c r="FZ22" s="401"/>
      <c r="GA22" s="401"/>
      <c r="GB22" s="401"/>
      <c r="GC22" s="401"/>
      <c r="GD22" s="401"/>
      <c r="GE22" s="401"/>
      <c r="GF22" s="401"/>
      <c r="GG22" s="401"/>
      <c r="GH22" s="401"/>
      <c r="GI22" s="401"/>
      <c r="GJ22" s="401"/>
      <c r="GK22" s="401"/>
      <c r="GL22" s="401"/>
      <c r="GM22" s="401"/>
      <c r="GN22" s="401"/>
      <c r="GO22" s="401"/>
      <c r="GP22" s="401"/>
      <c r="GQ22" s="401"/>
      <c r="GR22" s="401"/>
      <c r="GS22" s="401"/>
      <c r="GT22" s="401"/>
      <c r="GU22" s="401"/>
      <c r="GV22" s="401"/>
      <c r="GW22" s="401"/>
      <c r="GX22" s="401"/>
      <c r="GY22" s="401"/>
      <c r="GZ22" s="401"/>
      <c r="HA22" s="401"/>
      <c r="HB22" s="401"/>
      <c r="HC22" s="401"/>
      <c r="HD22" s="401"/>
      <c r="HE22" s="401"/>
      <c r="HF22" s="401"/>
      <c r="HG22" s="401"/>
      <c r="HH22" s="401"/>
      <c r="HI22" s="401"/>
      <c r="HJ22" s="401"/>
      <c r="HK22" s="401"/>
      <c r="HL22" s="401"/>
      <c r="HM22" s="401"/>
      <c r="HN22" s="401"/>
      <c r="HO22" s="401"/>
      <c r="HP22" s="401"/>
      <c r="HQ22" s="401"/>
      <c r="HR22" s="401"/>
      <c r="HS22" s="401"/>
      <c r="HT22" s="401"/>
      <c r="HU22" s="401"/>
      <c r="HV22" s="401"/>
      <c r="HW22" s="401"/>
      <c r="HX22" s="401"/>
      <c r="HY22" s="401"/>
      <c r="HZ22" s="401"/>
      <c r="IA22" s="401"/>
      <c r="IB22" s="401"/>
      <c r="IC22" s="401"/>
      <c r="ID22" s="401"/>
      <c r="IE22" s="401"/>
      <c r="IF22" s="401"/>
      <c r="IG22" s="401"/>
      <c r="IH22" s="401"/>
      <c r="II22" s="401"/>
      <c r="IJ22" s="401"/>
      <c r="IK22" s="401"/>
      <c r="IL22" s="401"/>
      <c r="IM22" s="401"/>
      <c r="IN22" s="401"/>
      <c r="IO22" s="401"/>
      <c r="IP22" s="401"/>
    </row>
    <row r="23" spans="1:250" ht="23.45" customHeight="1">
      <c r="A23" s="327"/>
      <c r="B23" s="317"/>
      <c r="C23" s="32"/>
      <c r="D23" s="757"/>
      <c r="E23" s="758"/>
      <c r="F23" s="758"/>
      <c r="G23" s="758"/>
      <c r="H23" s="758"/>
      <c r="I23" s="758"/>
      <c r="J23" s="758"/>
      <c r="K23" s="759"/>
      <c r="L23" s="33"/>
      <c r="M23" s="147"/>
      <c r="N23" s="228" t="str">
        <f t="shared" si="0"/>
        <v/>
      </c>
      <c r="O23" s="53"/>
      <c r="P23" s="401"/>
      <c r="R23" s="514" t="s">
        <v>250</v>
      </c>
      <c r="S23" s="249"/>
      <c r="T23" s="64"/>
      <c r="U23" s="64"/>
      <c r="V23" s="64"/>
      <c r="W23" s="402"/>
      <c r="X23" s="402"/>
      <c r="Y23" s="402"/>
      <c r="Z23" s="402"/>
      <c r="AA23" s="402"/>
      <c r="AB23" s="403"/>
      <c r="AC23" s="403"/>
      <c r="AD23" s="403"/>
      <c r="AE23" s="403"/>
      <c r="AF23" s="599" t="s">
        <v>309</v>
      </c>
      <c r="AG23" s="603">
        <v>5333.4</v>
      </c>
      <c r="AH23" s="403"/>
      <c r="AI23" s="403"/>
      <c r="AJ23" s="403"/>
      <c r="AK23" s="403"/>
      <c r="AL23" s="403"/>
      <c r="AM23" s="403"/>
      <c r="AN23" s="403"/>
      <c r="AO23" s="403"/>
      <c r="AP23" s="403"/>
      <c r="AQ23" s="401"/>
      <c r="AR23" s="401"/>
      <c r="AS23" s="401"/>
      <c r="AT23" s="401"/>
      <c r="AU23" s="401"/>
      <c r="AV23" s="401"/>
      <c r="AW23" s="401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401"/>
      <c r="BJ23" s="401"/>
      <c r="BK23" s="401"/>
      <c r="BL23" s="401"/>
      <c r="BM23" s="401"/>
      <c r="BN23" s="401"/>
      <c r="BO23" s="401"/>
      <c r="BP23" s="401"/>
      <c r="BQ23" s="401"/>
      <c r="BR23" s="401"/>
      <c r="BS23" s="401"/>
      <c r="BT23" s="401"/>
      <c r="BU23" s="401"/>
      <c r="BV23" s="401"/>
      <c r="BW23" s="401"/>
      <c r="BX23" s="401"/>
      <c r="BY23" s="401"/>
      <c r="BZ23" s="401"/>
      <c r="CA23" s="401"/>
      <c r="CB23" s="401"/>
      <c r="CC23" s="401"/>
      <c r="CD23" s="401"/>
      <c r="CE23" s="401"/>
      <c r="CF23" s="401"/>
      <c r="CG23" s="401"/>
      <c r="CH23" s="401"/>
      <c r="CI23" s="401"/>
      <c r="CJ23" s="401"/>
      <c r="CK23" s="401"/>
      <c r="CL23" s="401"/>
      <c r="CM23" s="401"/>
      <c r="CN23" s="401"/>
      <c r="CO23" s="401"/>
      <c r="CP23" s="401"/>
      <c r="CQ23" s="401"/>
      <c r="CR23" s="401"/>
      <c r="CS23" s="401"/>
      <c r="CT23" s="401"/>
      <c r="CU23" s="401"/>
      <c r="CV23" s="401"/>
      <c r="CW23" s="401"/>
      <c r="CX23" s="401"/>
      <c r="CY23" s="401"/>
      <c r="CZ23" s="401"/>
      <c r="DA23" s="401"/>
      <c r="DB23" s="401"/>
      <c r="DC23" s="401"/>
      <c r="DD23" s="401"/>
      <c r="DE23" s="401"/>
      <c r="DF23" s="401"/>
      <c r="DG23" s="401"/>
      <c r="DH23" s="401"/>
      <c r="DI23" s="401"/>
      <c r="DJ23" s="401"/>
      <c r="DK23" s="401"/>
      <c r="DL23" s="401"/>
      <c r="DM23" s="401"/>
      <c r="DN23" s="401"/>
      <c r="DO23" s="401"/>
      <c r="DP23" s="401"/>
      <c r="DQ23" s="401"/>
      <c r="DR23" s="401"/>
      <c r="DS23" s="401"/>
      <c r="DT23" s="401"/>
      <c r="DU23" s="401"/>
      <c r="DV23" s="401"/>
      <c r="DW23" s="401"/>
      <c r="DX23" s="401"/>
      <c r="DY23" s="401"/>
      <c r="DZ23" s="401"/>
      <c r="EA23" s="401"/>
      <c r="EB23" s="401"/>
      <c r="EC23" s="401"/>
      <c r="ED23" s="401"/>
      <c r="EE23" s="401"/>
      <c r="EF23" s="401"/>
      <c r="EG23" s="401"/>
      <c r="EH23" s="401"/>
      <c r="EI23" s="401"/>
      <c r="EJ23" s="401"/>
      <c r="EK23" s="401"/>
      <c r="EL23" s="401"/>
      <c r="EM23" s="401"/>
      <c r="EN23" s="401"/>
      <c r="EO23" s="401"/>
      <c r="EP23" s="401"/>
      <c r="EQ23" s="401"/>
      <c r="ER23" s="401"/>
      <c r="ES23" s="401"/>
      <c r="ET23" s="401"/>
      <c r="EU23" s="401"/>
      <c r="EV23" s="401"/>
      <c r="EW23" s="401"/>
      <c r="EX23" s="401"/>
      <c r="EY23" s="401"/>
      <c r="EZ23" s="401"/>
      <c r="FA23" s="401"/>
      <c r="FB23" s="401"/>
      <c r="FC23" s="401"/>
      <c r="FD23" s="401"/>
      <c r="FE23" s="401"/>
      <c r="FF23" s="401"/>
      <c r="FG23" s="401"/>
      <c r="FH23" s="401"/>
      <c r="FI23" s="401"/>
      <c r="FJ23" s="401"/>
      <c r="FK23" s="401"/>
      <c r="FL23" s="401"/>
      <c r="FM23" s="401"/>
      <c r="FN23" s="401"/>
      <c r="FO23" s="401"/>
      <c r="FP23" s="401"/>
      <c r="FQ23" s="401"/>
      <c r="FR23" s="401"/>
      <c r="FS23" s="401"/>
      <c r="FT23" s="401"/>
      <c r="FU23" s="401"/>
      <c r="FV23" s="401"/>
      <c r="FW23" s="401"/>
      <c r="FX23" s="401"/>
      <c r="FY23" s="401"/>
      <c r="FZ23" s="401"/>
      <c r="GA23" s="401"/>
      <c r="GB23" s="401"/>
      <c r="GC23" s="401"/>
      <c r="GD23" s="401"/>
      <c r="GE23" s="401"/>
      <c r="GF23" s="401"/>
      <c r="GG23" s="401"/>
      <c r="GH23" s="401"/>
      <c r="GI23" s="401"/>
      <c r="GJ23" s="401"/>
      <c r="GK23" s="401"/>
      <c r="GL23" s="401"/>
      <c r="GM23" s="401"/>
      <c r="GN23" s="401"/>
      <c r="GO23" s="401"/>
      <c r="GP23" s="401"/>
      <c r="GQ23" s="401"/>
      <c r="GR23" s="401"/>
      <c r="GS23" s="401"/>
      <c r="GT23" s="401"/>
      <c r="GU23" s="401"/>
      <c r="GV23" s="401"/>
      <c r="GW23" s="401"/>
      <c r="GX23" s="401"/>
      <c r="GY23" s="401"/>
      <c r="GZ23" s="401"/>
      <c r="HA23" s="401"/>
      <c r="HB23" s="401"/>
      <c r="HC23" s="401"/>
      <c r="HD23" s="401"/>
      <c r="HE23" s="401"/>
      <c r="HF23" s="401"/>
      <c r="HG23" s="401"/>
      <c r="HH23" s="401"/>
      <c r="HI23" s="401"/>
      <c r="HJ23" s="401"/>
      <c r="HK23" s="401"/>
      <c r="HL23" s="401"/>
      <c r="HM23" s="401"/>
      <c r="HN23" s="401"/>
      <c r="HO23" s="401"/>
      <c r="HP23" s="401"/>
      <c r="HQ23" s="401"/>
      <c r="HR23" s="401"/>
      <c r="HS23" s="401"/>
      <c r="HT23" s="401"/>
      <c r="HU23" s="401"/>
      <c r="HV23" s="401"/>
      <c r="HW23" s="401"/>
      <c r="HX23" s="401"/>
      <c r="HY23" s="401"/>
      <c r="HZ23" s="401"/>
      <c r="IA23" s="401"/>
      <c r="IB23" s="401"/>
      <c r="IC23" s="401"/>
      <c r="ID23" s="401"/>
      <c r="IE23" s="401"/>
      <c r="IF23" s="401"/>
      <c r="IG23" s="401"/>
      <c r="IH23" s="401"/>
      <c r="II23" s="401"/>
      <c r="IJ23" s="401"/>
      <c r="IK23" s="401"/>
      <c r="IL23" s="401"/>
      <c r="IM23" s="401"/>
      <c r="IN23" s="401"/>
      <c r="IO23" s="401"/>
      <c r="IP23" s="401"/>
    </row>
    <row r="24" spans="1:250" ht="23.45" customHeight="1">
      <c r="A24" s="327"/>
      <c r="B24" s="317"/>
      <c r="C24" s="32"/>
      <c r="D24" s="757"/>
      <c r="E24" s="758"/>
      <c r="F24" s="758"/>
      <c r="G24" s="758"/>
      <c r="H24" s="758"/>
      <c r="I24" s="758"/>
      <c r="J24" s="758"/>
      <c r="K24" s="759"/>
      <c r="L24" s="33"/>
      <c r="M24" s="147"/>
      <c r="N24" s="228" t="str">
        <f t="shared" si="0"/>
        <v/>
      </c>
      <c r="O24" s="53"/>
      <c r="P24" s="401"/>
      <c r="S24" s="402"/>
      <c r="T24" s="402"/>
      <c r="U24" s="402"/>
      <c r="V24" s="402"/>
      <c r="W24" s="402"/>
      <c r="X24" s="402"/>
      <c r="Y24" s="402"/>
      <c r="Z24" s="402"/>
      <c r="AA24" s="402"/>
      <c r="AB24" s="403"/>
      <c r="AC24" s="403"/>
      <c r="AD24" s="403"/>
      <c r="AE24" s="403"/>
      <c r="AF24" s="599" t="s">
        <v>310</v>
      </c>
      <c r="AG24" s="591"/>
      <c r="AH24" s="403"/>
      <c r="AI24" s="403"/>
      <c r="AJ24" s="403"/>
      <c r="AK24" s="403"/>
      <c r="AL24" s="403"/>
      <c r="AM24" s="403"/>
      <c r="AN24" s="403"/>
      <c r="AO24" s="403"/>
      <c r="AP24" s="403"/>
      <c r="AQ24" s="401"/>
      <c r="AR24" s="401"/>
      <c r="AS24" s="401"/>
      <c r="AT24" s="401"/>
      <c r="AU24" s="401"/>
      <c r="AV24" s="401"/>
      <c r="AW24" s="401"/>
      <c r="AX24" s="401"/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401"/>
      <c r="BJ24" s="401"/>
      <c r="BK24" s="401"/>
      <c r="BL24" s="401"/>
      <c r="BM24" s="401"/>
      <c r="BN24" s="401"/>
      <c r="BO24" s="401"/>
      <c r="BP24" s="401"/>
      <c r="BQ24" s="401"/>
      <c r="BR24" s="401"/>
      <c r="BS24" s="401"/>
      <c r="BT24" s="401"/>
      <c r="BU24" s="401"/>
      <c r="BV24" s="401"/>
      <c r="BW24" s="401"/>
      <c r="BX24" s="401"/>
      <c r="BY24" s="401"/>
      <c r="BZ24" s="401"/>
      <c r="CA24" s="401"/>
      <c r="CB24" s="401"/>
      <c r="CC24" s="401"/>
      <c r="CD24" s="401"/>
      <c r="CE24" s="401"/>
      <c r="CF24" s="401"/>
      <c r="CG24" s="401"/>
      <c r="CH24" s="401"/>
      <c r="CI24" s="401"/>
      <c r="CJ24" s="401"/>
      <c r="CK24" s="401"/>
      <c r="CL24" s="401"/>
      <c r="CM24" s="401"/>
      <c r="CN24" s="401"/>
      <c r="CO24" s="401"/>
      <c r="CP24" s="401"/>
      <c r="CQ24" s="401"/>
      <c r="CR24" s="401"/>
      <c r="CS24" s="401"/>
      <c r="CT24" s="401"/>
      <c r="CU24" s="401"/>
      <c r="CV24" s="401"/>
      <c r="CW24" s="401"/>
      <c r="CX24" s="401"/>
      <c r="CY24" s="401"/>
      <c r="CZ24" s="401"/>
      <c r="DA24" s="401"/>
      <c r="DB24" s="401"/>
      <c r="DC24" s="401"/>
      <c r="DD24" s="401"/>
      <c r="DE24" s="401"/>
      <c r="DF24" s="401"/>
      <c r="DG24" s="401"/>
      <c r="DH24" s="401"/>
      <c r="DI24" s="401"/>
      <c r="DJ24" s="401"/>
      <c r="DK24" s="401"/>
      <c r="DL24" s="401"/>
      <c r="DM24" s="401"/>
      <c r="DN24" s="401"/>
      <c r="DO24" s="401"/>
      <c r="DP24" s="401"/>
      <c r="DQ24" s="401"/>
      <c r="DR24" s="401"/>
      <c r="DS24" s="401"/>
      <c r="DT24" s="401"/>
      <c r="DU24" s="401"/>
      <c r="DV24" s="401"/>
      <c r="DW24" s="401"/>
      <c r="DX24" s="401"/>
      <c r="DY24" s="401"/>
      <c r="DZ24" s="401"/>
      <c r="EA24" s="401"/>
      <c r="EB24" s="401"/>
      <c r="EC24" s="401"/>
      <c r="ED24" s="401"/>
      <c r="EE24" s="401"/>
      <c r="EF24" s="401"/>
      <c r="EG24" s="401"/>
      <c r="EH24" s="401"/>
      <c r="EI24" s="401"/>
      <c r="EJ24" s="401"/>
      <c r="EK24" s="401"/>
      <c r="EL24" s="401"/>
      <c r="EM24" s="401"/>
      <c r="EN24" s="401"/>
      <c r="EO24" s="401"/>
      <c r="EP24" s="401"/>
      <c r="EQ24" s="401"/>
      <c r="ER24" s="401"/>
      <c r="ES24" s="401"/>
      <c r="ET24" s="401"/>
      <c r="EU24" s="401"/>
      <c r="EV24" s="401"/>
      <c r="EW24" s="401"/>
      <c r="EX24" s="401"/>
      <c r="EY24" s="401"/>
      <c r="EZ24" s="401"/>
      <c r="FA24" s="401"/>
      <c r="FB24" s="401"/>
      <c r="FC24" s="401"/>
      <c r="FD24" s="401"/>
      <c r="FE24" s="401"/>
      <c r="FF24" s="401"/>
      <c r="FG24" s="401"/>
      <c r="FH24" s="401"/>
      <c r="FI24" s="401"/>
      <c r="FJ24" s="401"/>
      <c r="FK24" s="401"/>
      <c r="FL24" s="401"/>
      <c r="FM24" s="401"/>
      <c r="FN24" s="401"/>
      <c r="FO24" s="401"/>
      <c r="FP24" s="401"/>
      <c r="FQ24" s="401"/>
      <c r="FR24" s="401"/>
      <c r="FS24" s="401"/>
      <c r="FT24" s="401"/>
      <c r="FU24" s="401"/>
      <c r="FV24" s="401"/>
      <c r="FW24" s="401"/>
      <c r="FX24" s="401"/>
      <c r="FY24" s="401"/>
      <c r="FZ24" s="401"/>
      <c r="GA24" s="401"/>
      <c r="GB24" s="401"/>
      <c r="GC24" s="401"/>
      <c r="GD24" s="401"/>
      <c r="GE24" s="401"/>
      <c r="GF24" s="401"/>
      <c r="GG24" s="401"/>
      <c r="GH24" s="401"/>
      <c r="GI24" s="401"/>
      <c r="GJ24" s="401"/>
      <c r="GK24" s="401"/>
      <c r="GL24" s="401"/>
      <c r="GM24" s="401"/>
      <c r="GN24" s="401"/>
      <c r="GO24" s="401"/>
      <c r="GP24" s="401"/>
      <c r="GQ24" s="401"/>
      <c r="GR24" s="401"/>
      <c r="GS24" s="401"/>
      <c r="GT24" s="401"/>
      <c r="GU24" s="401"/>
      <c r="GV24" s="401"/>
      <c r="GW24" s="401"/>
      <c r="GX24" s="401"/>
      <c r="GY24" s="401"/>
      <c r="GZ24" s="401"/>
      <c r="HA24" s="401"/>
      <c r="HB24" s="401"/>
      <c r="HC24" s="401"/>
      <c r="HD24" s="401"/>
      <c r="HE24" s="401"/>
      <c r="HF24" s="401"/>
      <c r="HG24" s="401"/>
      <c r="HH24" s="401"/>
      <c r="HI24" s="401"/>
      <c r="HJ24" s="401"/>
      <c r="HK24" s="401"/>
      <c r="HL24" s="401"/>
      <c r="HM24" s="401"/>
      <c r="HN24" s="401"/>
      <c r="HO24" s="401"/>
      <c r="HP24" s="401"/>
      <c r="HQ24" s="401"/>
      <c r="HR24" s="401"/>
      <c r="HS24" s="401"/>
      <c r="HT24" s="401"/>
      <c r="HU24" s="401"/>
      <c r="HV24" s="401"/>
      <c r="HW24" s="401"/>
      <c r="HX24" s="401"/>
      <c r="HY24" s="401"/>
      <c r="HZ24" s="401"/>
      <c r="IA24" s="401"/>
      <c r="IB24" s="401"/>
      <c r="IC24" s="401"/>
      <c r="ID24" s="401"/>
      <c r="IE24" s="401"/>
      <c r="IF24" s="401"/>
      <c r="IG24" s="401"/>
      <c r="IH24" s="401"/>
      <c r="II24" s="401"/>
      <c r="IJ24" s="401"/>
      <c r="IK24" s="401"/>
      <c r="IL24" s="401"/>
      <c r="IM24" s="401"/>
      <c r="IN24" s="401"/>
      <c r="IO24" s="401"/>
      <c r="IP24" s="401"/>
    </row>
    <row r="25" spans="1:250" ht="23.45" customHeight="1">
      <c r="A25" s="327"/>
      <c r="B25" s="317"/>
      <c r="C25" s="32"/>
      <c r="D25" s="757"/>
      <c r="E25" s="758"/>
      <c r="F25" s="758"/>
      <c r="G25" s="758"/>
      <c r="H25" s="758"/>
      <c r="I25" s="758"/>
      <c r="J25" s="758"/>
      <c r="K25" s="759"/>
      <c r="L25" s="33"/>
      <c r="M25" s="147"/>
      <c r="N25" s="228" t="str">
        <f t="shared" si="0"/>
        <v/>
      </c>
      <c r="O25" s="53"/>
      <c r="P25" s="401"/>
      <c r="R25" s="358" t="s">
        <v>186</v>
      </c>
      <c r="S25" s="402"/>
      <c r="T25" s="402"/>
      <c r="U25" s="402"/>
      <c r="V25" s="402"/>
      <c r="W25" s="402"/>
      <c r="X25" s="402"/>
      <c r="Y25" s="402"/>
      <c r="Z25" s="402"/>
      <c r="AA25" s="402"/>
      <c r="AB25" s="403"/>
      <c r="AC25" s="403"/>
      <c r="AD25" s="403"/>
      <c r="AE25" s="403"/>
      <c r="AF25" s="599" t="s">
        <v>311</v>
      </c>
      <c r="AG25" s="603">
        <v>317.39999999999998</v>
      </c>
      <c r="AH25" s="403"/>
      <c r="AI25" s="403"/>
      <c r="AJ25" s="403"/>
      <c r="AK25" s="403"/>
      <c r="AL25" s="403"/>
      <c r="AM25" s="403"/>
      <c r="AN25" s="403"/>
      <c r="AO25" s="403"/>
      <c r="AP25" s="403"/>
      <c r="AQ25" s="401"/>
      <c r="AR25" s="401"/>
      <c r="AS25" s="401"/>
      <c r="AT25" s="401"/>
      <c r="AU25" s="401"/>
      <c r="AV25" s="401"/>
      <c r="AW25" s="401"/>
      <c r="AX25" s="401"/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401"/>
      <c r="BJ25" s="401"/>
      <c r="BK25" s="401"/>
      <c r="BL25" s="401"/>
      <c r="BM25" s="401"/>
      <c r="BN25" s="401"/>
      <c r="BO25" s="401"/>
      <c r="BP25" s="401"/>
      <c r="BQ25" s="401"/>
      <c r="BR25" s="401"/>
      <c r="BS25" s="401"/>
      <c r="BT25" s="401"/>
      <c r="BU25" s="401"/>
      <c r="BV25" s="401"/>
      <c r="BW25" s="401"/>
      <c r="BX25" s="401"/>
      <c r="BY25" s="401"/>
      <c r="BZ25" s="401"/>
      <c r="CA25" s="401"/>
      <c r="CB25" s="401"/>
      <c r="CC25" s="401"/>
      <c r="CD25" s="401"/>
      <c r="CE25" s="401"/>
      <c r="CF25" s="401"/>
      <c r="CG25" s="401"/>
      <c r="CH25" s="401"/>
      <c r="CI25" s="401"/>
      <c r="CJ25" s="401"/>
      <c r="CK25" s="401"/>
      <c r="CL25" s="401"/>
      <c r="CM25" s="401"/>
      <c r="CN25" s="401"/>
      <c r="CO25" s="401"/>
      <c r="CP25" s="401"/>
      <c r="CQ25" s="401"/>
      <c r="CR25" s="401"/>
      <c r="CS25" s="401"/>
      <c r="CT25" s="401"/>
      <c r="CU25" s="401"/>
      <c r="CV25" s="401"/>
      <c r="CW25" s="401"/>
      <c r="CX25" s="401"/>
      <c r="CY25" s="401"/>
      <c r="CZ25" s="401"/>
      <c r="DA25" s="401"/>
      <c r="DB25" s="401"/>
      <c r="DC25" s="401"/>
      <c r="DD25" s="401"/>
      <c r="DE25" s="401"/>
      <c r="DF25" s="401"/>
      <c r="DG25" s="401"/>
      <c r="DH25" s="401"/>
      <c r="DI25" s="401"/>
      <c r="DJ25" s="401"/>
      <c r="DK25" s="401"/>
      <c r="DL25" s="401"/>
      <c r="DM25" s="401"/>
      <c r="DN25" s="401"/>
      <c r="DO25" s="401"/>
      <c r="DP25" s="401"/>
      <c r="DQ25" s="401"/>
      <c r="DR25" s="401"/>
      <c r="DS25" s="401"/>
      <c r="DT25" s="401"/>
      <c r="DU25" s="401"/>
      <c r="DV25" s="401"/>
      <c r="DW25" s="401"/>
      <c r="DX25" s="401"/>
      <c r="DY25" s="401"/>
      <c r="DZ25" s="401"/>
      <c r="EA25" s="401"/>
      <c r="EB25" s="401"/>
      <c r="EC25" s="401"/>
      <c r="ED25" s="401"/>
      <c r="EE25" s="401"/>
      <c r="EF25" s="401"/>
      <c r="EG25" s="401"/>
      <c r="EH25" s="401"/>
      <c r="EI25" s="401"/>
      <c r="EJ25" s="401"/>
      <c r="EK25" s="401"/>
      <c r="EL25" s="401"/>
      <c r="EM25" s="401"/>
      <c r="EN25" s="401"/>
      <c r="EO25" s="401"/>
      <c r="EP25" s="401"/>
      <c r="EQ25" s="401"/>
      <c r="ER25" s="401"/>
      <c r="ES25" s="401"/>
      <c r="ET25" s="401"/>
      <c r="EU25" s="401"/>
      <c r="EV25" s="401"/>
      <c r="EW25" s="401"/>
      <c r="EX25" s="401"/>
      <c r="EY25" s="401"/>
      <c r="EZ25" s="401"/>
      <c r="FA25" s="401"/>
      <c r="FB25" s="401"/>
      <c r="FC25" s="401"/>
      <c r="FD25" s="401"/>
      <c r="FE25" s="401"/>
      <c r="FF25" s="401"/>
      <c r="FG25" s="401"/>
      <c r="FH25" s="401"/>
      <c r="FI25" s="401"/>
      <c r="FJ25" s="401"/>
      <c r="FK25" s="401"/>
      <c r="FL25" s="401"/>
      <c r="FM25" s="401"/>
      <c r="FN25" s="401"/>
      <c r="FO25" s="401"/>
      <c r="FP25" s="401"/>
      <c r="FQ25" s="401"/>
      <c r="FR25" s="401"/>
      <c r="FS25" s="401"/>
      <c r="FT25" s="401"/>
      <c r="FU25" s="401"/>
      <c r="FV25" s="401"/>
      <c r="FW25" s="401"/>
      <c r="FX25" s="401"/>
      <c r="FY25" s="401"/>
      <c r="FZ25" s="401"/>
      <c r="GA25" s="401"/>
      <c r="GB25" s="401"/>
      <c r="GC25" s="401"/>
      <c r="GD25" s="401"/>
      <c r="GE25" s="401"/>
      <c r="GF25" s="401"/>
      <c r="GG25" s="401"/>
      <c r="GH25" s="401"/>
      <c r="GI25" s="401"/>
      <c r="GJ25" s="401"/>
      <c r="GK25" s="401"/>
      <c r="GL25" s="401"/>
      <c r="GM25" s="401"/>
      <c r="GN25" s="401"/>
      <c r="GO25" s="401"/>
      <c r="GP25" s="401"/>
      <c r="GQ25" s="401"/>
      <c r="GR25" s="401"/>
      <c r="GS25" s="401"/>
      <c r="GT25" s="401"/>
      <c r="GU25" s="401"/>
      <c r="GV25" s="401"/>
      <c r="GW25" s="401"/>
      <c r="GX25" s="401"/>
      <c r="GY25" s="401"/>
      <c r="GZ25" s="401"/>
      <c r="HA25" s="401"/>
      <c r="HB25" s="401"/>
      <c r="HC25" s="401"/>
      <c r="HD25" s="401"/>
      <c r="HE25" s="401"/>
      <c r="HF25" s="401"/>
      <c r="HG25" s="401"/>
      <c r="HH25" s="401"/>
      <c r="HI25" s="401"/>
      <c r="HJ25" s="401"/>
      <c r="HK25" s="401"/>
      <c r="HL25" s="401"/>
      <c r="HM25" s="401"/>
      <c r="HN25" s="401"/>
      <c r="HO25" s="401"/>
      <c r="HP25" s="401"/>
      <c r="HQ25" s="401"/>
      <c r="HR25" s="401"/>
      <c r="HS25" s="401"/>
      <c r="HT25" s="401"/>
      <c r="HU25" s="401"/>
      <c r="HV25" s="401"/>
      <c r="HW25" s="401"/>
      <c r="HX25" s="401"/>
      <c r="HY25" s="401"/>
      <c r="HZ25" s="401"/>
      <c r="IA25" s="401"/>
      <c r="IB25" s="401"/>
      <c r="IC25" s="401"/>
      <c r="ID25" s="401"/>
      <c r="IE25" s="401"/>
      <c r="IF25" s="401"/>
      <c r="IG25" s="401"/>
      <c r="IH25" s="401"/>
      <c r="II25" s="401"/>
      <c r="IJ25" s="401"/>
      <c r="IK25" s="401"/>
      <c r="IL25" s="401"/>
      <c r="IM25" s="401"/>
      <c r="IN25" s="401"/>
      <c r="IO25" s="401"/>
      <c r="IP25" s="401"/>
    </row>
    <row r="26" spans="1:250" ht="23.45" customHeight="1">
      <c r="A26" s="327"/>
      <c r="B26" s="317"/>
      <c r="C26" s="32"/>
      <c r="D26" s="757"/>
      <c r="E26" s="758"/>
      <c r="F26" s="758"/>
      <c r="G26" s="758"/>
      <c r="H26" s="758"/>
      <c r="I26" s="758"/>
      <c r="J26" s="758"/>
      <c r="K26" s="759"/>
      <c r="L26" s="33"/>
      <c r="M26" s="147"/>
      <c r="N26" s="228" t="str">
        <f t="shared" si="0"/>
        <v/>
      </c>
      <c r="O26" s="53"/>
      <c r="P26" s="401"/>
      <c r="R26" s="404" t="s">
        <v>187</v>
      </c>
      <c r="S26" s="402"/>
      <c r="T26" s="402"/>
      <c r="U26" s="402"/>
      <c r="V26" s="402"/>
      <c r="W26" s="402"/>
      <c r="X26" s="402"/>
      <c r="Y26" s="402"/>
      <c r="Z26" s="402"/>
      <c r="AA26" s="402"/>
      <c r="AB26" s="403"/>
      <c r="AC26" s="403"/>
      <c r="AD26" s="403"/>
      <c r="AE26" s="403"/>
      <c r="AF26" s="599" t="s">
        <v>312</v>
      </c>
      <c r="AG26" s="603">
        <v>634.79999999999995</v>
      </c>
      <c r="AH26" s="403"/>
      <c r="AI26" s="403"/>
      <c r="AJ26" s="403"/>
      <c r="AK26" s="403"/>
      <c r="AL26" s="403"/>
      <c r="AM26" s="403"/>
      <c r="AN26" s="403"/>
      <c r="AO26" s="403"/>
      <c r="AP26" s="403"/>
      <c r="AQ26" s="401"/>
      <c r="AR26" s="401"/>
      <c r="AS26" s="401"/>
      <c r="AT26" s="401"/>
      <c r="AU26" s="401"/>
      <c r="AV26" s="401"/>
      <c r="AW26" s="401"/>
      <c r="AX26" s="401"/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401"/>
      <c r="BJ26" s="401"/>
      <c r="BK26" s="401"/>
      <c r="BL26" s="401"/>
      <c r="BM26" s="401"/>
      <c r="BN26" s="401"/>
      <c r="BO26" s="401"/>
      <c r="BP26" s="401"/>
      <c r="BQ26" s="401"/>
      <c r="BR26" s="401"/>
      <c r="BS26" s="401"/>
      <c r="BT26" s="401"/>
      <c r="BU26" s="401"/>
      <c r="BV26" s="401"/>
      <c r="BW26" s="401"/>
      <c r="BX26" s="401"/>
      <c r="BY26" s="401"/>
      <c r="BZ26" s="401"/>
      <c r="CA26" s="401"/>
      <c r="CB26" s="401"/>
      <c r="CC26" s="401"/>
      <c r="CD26" s="401"/>
      <c r="CE26" s="401"/>
      <c r="CF26" s="401"/>
      <c r="CG26" s="401"/>
      <c r="CH26" s="401"/>
      <c r="CI26" s="401"/>
      <c r="CJ26" s="401"/>
      <c r="CK26" s="401"/>
      <c r="CL26" s="401"/>
      <c r="CM26" s="401"/>
      <c r="CN26" s="401"/>
      <c r="CO26" s="401"/>
      <c r="CP26" s="401"/>
      <c r="CQ26" s="401"/>
      <c r="CR26" s="401"/>
      <c r="CS26" s="401"/>
      <c r="CT26" s="401"/>
      <c r="CU26" s="401"/>
      <c r="CV26" s="401"/>
      <c r="CW26" s="401"/>
      <c r="CX26" s="401"/>
      <c r="CY26" s="401"/>
      <c r="CZ26" s="401"/>
      <c r="DA26" s="401"/>
      <c r="DB26" s="401"/>
      <c r="DC26" s="401"/>
      <c r="DD26" s="401"/>
      <c r="DE26" s="401"/>
      <c r="DF26" s="401"/>
      <c r="DG26" s="401"/>
      <c r="DH26" s="401"/>
      <c r="DI26" s="401"/>
      <c r="DJ26" s="401"/>
      <c r="DK26" s="401"/>
      <c r="DL26" s="401"/>
      <c r="DM26" s="401"/>
      <c r="DN26" s="401"/>
      <c r="DO26" s="401"/>
      <c r="DP26" s="401"/>
      <c r="DQ26" s="401"/>
      <c r="DR26" s="401"/>
      <c r="DS26" s="401"/>
      <c r="DT26" s="401"/>
      <c r="DU26" s="401"/>
      <c r="DV26" s="401"/>
      <c r="DW26" s="401"/>
      <c r="DX26" s="401"/>
      <c r="DY26" s="401"/>
      <c r="DZ26" s="401"/>
      <c r="EA26" s="401"/>
      <c r="EB26" s="401"/>
      <c r="EC26" s="401"/>
      <c r="ED26" s="401"/>
      <c r="EE26" s="401"/>
      <c r="EF26" s="401"/>
      <c r="EG26" s="401"/>
      <c r="EH26" s="401"/>
      <c r="EI26" s="401"/>
      <c r="EJ26" s="401"/>
      <c r="EK26" s="401"/>
      <c r="EL26" s="401"/>
      <c r="EM26" s="401"/>
      <c r="EN26" s="401"/>
      <c r="EO26" s="401"/>
      <c r="EP26" s="401"/>
      <c r="EQ26" s="401"/>
      <c r="ER26" s="401"/>
      <c r="ES26" s="401"/>
      <c r="ET26" s="401"/>
      <c r="EU26" s="401"/>
      <c r="EV26" s="401"/>
      <c r="EW26" s="401"/>
      <c r="EX26" s="401"/>
      <c r="EY26" s="401"/>
      <c r="EZ26" s="401"/>
      <c r="FA26" s="401"/>
      <c r="FB26" s="401"/>
      <c r="FC26" s="401"/>
      <c r="FD26" s="401"/>
      <c r="FE26" s="401"/>
      <c r="FF26" s="401"/>
      <c r="FG26" s="401"/>
      <c r="FH26" s="401"/>
      <c r="FI26" s="401"/>
      <c r="FJ26" s="401"/>
      <c r="FK26" s="401"/>
      <c r="FL26" s="401"/>
      <c r="FM26" s="401"/>
      <c r="FN26" s="401"/>
      <c r="FO26" s="401"/>
      <c r="FP26" s="401"/>
      <c r="FQ26" s="401"/>
      <c r="FR26" s="401"/>
      <c r="FS26" s="401"/>
      <c r="FT26" s="401"/>
      <c r="FU26" s="401"/>
      <c r="FV26" s="401"/>
      <c r="FW26" s="401"/>
      <c r="FX26" s="401"/>
      <c r="FY26" s="401"/>
      <c r="FZ26" s="401"/>
      <c r="GA26" s="401"/>
      <c r="GB26" s="401"/>
      <c r="GC26" s="401"/>
      <c r="GD26" s="401"/>
      <c r="GE26" s="401"/>
      <c r="GF26" s="401"/>
      <c r="GG26" s="401"/>
      <c r="GH26" s="401"/>
      <c r="GI26" s="401"/>
      <c r="GJ26" s="401"/>
      <c r="GK26" s="401"/>
      <c r="GL26" s="401"/>
      <c r="GM26" s="401"/>
      <c r="GN26" s="401"/>
      <c r="GO26" s="401"/>
      <c r="GP26" s="401"/>
      <c r="GQ26" s="401"/>
      <c r="GR26" s="401"/>
      <c r="GS26" s="401"/>
      <c r="GT26" s="401"/>
      <c r="GU26" s="401"/>
      <c r="GV26" s="401"/>
      <c r="GW26" s="401"/>
      <c r="GX26" s="401"/>
      <c r="GY26" s="401"/>
      <c r="GZ26" s="401"/>
      <c r="HA26" s="401"/>
      <c r="HB26" s="401"/>
      <c r="HC26" s="401"/>
      <c r="HD26" s="401"/>
      <c r="HE26" s="401"/>
      <c r="HF26" s="401"/>
      <c r="HG26" s="401"/>
      <c r="HH26" s="401"/>
      <c r="HI26" s="401"/>
      <c r="HJ26" s="401"/>
      <c r="HK26" s="401"/>
      <c r="HL26" s="401"/>
      <c r="HM26" s="401"/>
      <c r="HN26" s="401"/>
      <c r="HO26" s="401"/>
      <c r="HP26" s="401"/>
      <c r="HQ26" s="401"/>
      <c r="HR26" s="401"/>
      <c r="HS26" s="401"/>
      <c r="HT26" s="401"/>
      <c r="HU26" s="401"/>
      <c r="HV26" s="401"/>
      <c r="HW26" s="401"/>
      <c r="HX26" s="401"/>
      <c r="HY26" s="401"/>
      <c r="HZ26" s="401"/>
      <c r="IA26" s="401"/>
      <c r="IB26" s="401"/>
      <c r="IC26" s="401"/>
      <c r="ID26" s="401"/>
      <c r="IE26" s="401"/>
      <c r="IF26" s="401"/>
      <c r="IG26" s="401"/>
      <c r="IH26" s="401"/>
      <c r="II26" s="401"/>
      <c r="IJ26" s="401"/>
      <c r="IK26" s="401"/>
      <c r="IL26" s="401"/>
      <c r="IM26" s="401"/>
      <c r="IN26" s="401"/>
      <c r="IO26" s="401"/>
      <c r="IP26" s="401"/>
    </row>
    <row r="27" spans="1:250" ht="23.45" customHeight="1">
      <c r="A27" s="327"/>
      <c r="B27" s="317"/>
      <c r="C27" s="32"/>
      <c r="D27" s="757"/>
      <c r="E27" s="758"/>
      <c r="F27" s="758"/>
      <c r="G27" s="758"/>
      <c r="H27" s="758"/>
      <c r="I27" s="758"/>
      <c r="J27" s="758"/>
      <c r="K27" s="759"/>
      <c r="L27" s="33"/>
      <c r="M27" s="147"/>
      <c r="N27" s="228" t="str">
        <f t="shared" si="0"/>
        <v/>
      </c>
      <c r="O27" s="53"/>
      <c r="P27" s="401"/>
      <c r="R27" s="405" t="s">
        <v>359</v>
      </c>
      <c r="S27" s="402"/>
      <c r="T27" s="402"/>
      <c r="U27" s="402"/>
      <c r="V27" s="402"/>
      <c r="W27" s="402"/>
      <c r="X27" s="402"/>
      <c r="Y27" s="402"/>
      <c r="Z27" s="402"/>
      <c r="AA27" s="402"/>
      <c r="AB27" s="403"/>
      <c r="AC27" s="403"/>
      <c r="AD27" s="403"/>
      <c r="AE27" s="403"/>
      <c r="AF27" s="599" t="s">
        <v>313</v>
      </c>
      <c r="AG27" s="603">
        <v>888.3</v>
      </c>
      <c r="AH27" s="403"/>
      <c r="AI27" s="403"/>
      <c r="AJ27" s="403"/>
      <c r="AK27" s="403"/>
      <c r="AL27" s="403"/>
      <c r="AM27" s="403"/>
      <c r="AN27" s="403"/>
      <c r="AO27" s="403"/>
      <c r="AP27" s="403"/>
      <c r="AQ27" s="401"/>
      <c r="AR27" s="401"/>
      <c r="AS27" s="401"/>
      <c r="AT27" s="401"/>
      <c r="AU27" s="401"/>
      <c r="AV27" s="401"/>
      <c r="AW27" s="401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401"/>
      <c r="BJ27" s="401"/>
      <c r="BK27" s="401"/>
      <c r="BL27" s="401"/>
      <c r="BM27" s="401"/>
      <c r="BN27" s="401"/>
      <c r="BO27" s="401"/>
      <c r="BP27" s="401"/>
      <c r="BQ27" s="401"/>
      <c r="BR27" s="401"/>
      <c r="BS27" s="401"/>
      <c r="BT27" s="401"/>
      <c r="BU27" s="401"/>
      <c r="BV27" s="401"/>
      <c r="BW27" s="401"/>
      <c r="BX27" s="401"/>
      <c r="BY27" s="401"/>
      <c r="BZ27" s="401"/>
      <c r="CA27" s="401"/>
      <c r="CB27" s="401"/>
      <c r="CC27" s="401"/>
      <c r="CD27" s="401"/>
      <c r="CE27" s="401"/>
      <c r="CF27" s="401"/>
      <c r="CG27" s="401"/>
      <c r="CH27" s="401"/>
      <c r="CI27" s="401"/>
      <c r="CJ27" s="401"/>
      <c r="CK27" s="401"/>
      <c r="CL27" s="401"/>
      <c r="CM27" s="401"/>
      <c r="CN27" s="401"/>
      <c r="CO27" s="401"/>
      <c r="CP27" s="401"/>
      <c r="CQ27" s="401"/>
      <c r="CR27" s="401"/>
      <c r="CS27" s="401"/>
      <c r="CT27" s="401"/>
      <c r="CU27" s="401"/>
      <c r="CV27" s="401"/>
      <c r="CW27" s="401"/>
      <c r="CX27" s="401"/>
      <c r="CY27" s="401"/>
      <c r="CZ27" s="401"/>
      <c r="DA27" s="401"/>
      <c r="DB27" s="401"/>
      <c r="DC27" s="401"/>
      <c r="DD27" s="401"/>
      <c r="DE27" s="401"/>
      <c r="DF27" s="401"/>
      <c r="DG27" s="401"/>
      <c r="DH27" s="401"/>
      <c r="DI27" s="401"/>
      <c r="DJ27" s="401"/>
      <c r="DK27" s="401"/>
      <c r="DL27" s="401"/>
      <c r="DM27" s="401"/>
      <c r="DN27" s="401"/>
      <c r="DO27" s="401"/>
      <c r="DP27" s="401"/>
      <c r="DQ27" s="401"/>
      <c r="DR27" s="401"/>
      <c r="DS27" s="401"/>
      <c r="DT27" s="401"/>
      <c r="DU27" s="401"/>
      <c r="DV27" s="401"/>
      <c r="DW27" s="401"/>
      <c r="DX27" s="401"/>
      <c r="DY27" s="401"/>
      <c r="DZ27" s="401"/>
      <c r="EA27" s="401"/>
      <c r="EB27" s="401"/>
      <c r="EC27" s="401"/>
      <c r="ED27" s="401"/>
      <c r="EE27" s="401"/>
      <c r="EF27" s="401"/>
      <c r="EG27" s="401"/>
      <c r="EH27" s="401"/>
      <c r="EI27" s="401"/>
      <c r="EJ27" s="401"/>
      <c r="EK27" s="401"/>
      <c r="EL27" s="401"/>
      <c r="EM27" s="401"/>
      <c r="EN27" s="401"/>
      <c r="EO27" s="401"/>
      <c r="EP27" s="401"/>
      <c r="EQ27" s="401"/>
      <c r="ER27" s="401"/>
      <c r="ES27" s="401"/>
      <c r="ET27" s="401"/>
      <c r="EU27" s="401"/>
      <c r="EV27" s="401"/>
      <c r="EW27" s="401"/>
      <c r="EX27" s="401"/>
      <c r="EY27" s="401"/>
      <c r="EZ27" s="401"/>
      <c r="FA27" s="401"/>
      <c r="FB27" s="401"/>
      <c r="FC27" s="401"/>
      <c r="FD27" s="401"/>
      <c r="FE27" s="401"/>
      <c r="FF27" s="401"/>
      <c r="FG27" s="401"/>
      <c r="FH27" s="401"/>
      <c r="FI27" s="401"/>
      <c r="FJ27" s="401"/>
      <c r="FK27" s="401"/>
      <c r="FL27" s="401"/>
      <c r="FM27" s="401"/>
      <c r="FN27" s="401"/>
      <c r="FO27" s="401"/>
      <c r="FP27" s="401"/>
      <c r="FQ27" s="401"/>
      <c r="FR27" s="401"/>
      <c r="FS27" s="401"/>
      <c r="FT27" s="401"/>
      <c r="FU27" s="401"/>
      <c r="FV27" s="401"/>
      <c r="FW27" s="401"/>
      <c r="FX27" s="401"/>
      <c r="FY27" s="401"/>
      <c r="FZ27" s="401"/>
      <c r="GA27" s="401"/>
      <c r="GB27" s="401"/>
      <c r="GC27" s="401"/>
      <c r="GD27" s="401"/>
      <c r="GE27" s="401"/>
      <c r="GF27" s="401"/>
      <c r="GG27" s="401"/>
      <c r="GH27" s="401"/>
      <c r="GI27" s="401"/>
      <c r="GJ27" s="401"/>
      <c r="GK27" s="401"/>
      <c r="GL27" s="401"/>
      <c r="GM27" s="401"/>
      <c r="GN27" s="401"/>
      <c r="GO27" s="401"/>
      <c r="GP27" s="401"/>
      <c r="GQ27" s="401"/>
      <c r="GR27" s="401"/>
      <c r="GS27" s="401"/>
      <c r="GT27" s="401"/>
      <c r="GU27" s="401"/>
      <c r="GV27" s="401"/>
      <c r="GW27" s="401"/>
      <c r="GX27" s="401"/>
      <c r="GY27" s="401"/>
      <c r="GZ27" s="401"/>
      <c r="HA27" s="401"/>
      <c r="HB27" s="401"/>
      <c r="HC27" s="401"/>
      <c r="HD27" s="401"/>
      <c r="HE27" s="401"/>
      <c r="HF27" s="401"/>
      <c r="HG27" s="401"/>
      <c r="HH27" s="401"/>
      <c r="HI27" s="401"/>
      <c r="HJ27" s="401"/>
      <c r="HK27" s="401"/>
      <c r="HL27" s="401"/>
      <c r="HM27" s="401"/>
      <c r="HN27" s="401"/>
      <c r="HO27" s="401"/>
      <c r="HP27" s="401"/>
      <c r="HQ27" s="401"/>
      <c r="HR27" s="401"/>
      <c r="HS27" s="401"/>
      <c r="HT27" s="401"/>
      <c r="HU27" s="401"/>
      <c r="HV27" s="401"/>
      <c r="HW27" s="401"/>
      <c r="HX27" s="401"/>
      <c r="HY27" s="401"/>
      <c r="HZ27" s="401"/>
      <c r="IA27" s="401"/>
      <c r="IB27" s="401"/>
      <c r="IC27" s="401"/>
      <c r="ID27" s="401"/>
      <c r="IE27" s="401"/>
      <c r="IF27" s="401"/>
      <c r="IG27" s="401"/>
      <c r="IH27" s="401"/>
      <c r="II27" s="401"/>
      <c r="IJ27" s="401"/>
      <c r="IK27" s="401"/>
      <c r="IL27" s="401"/>
      <c r="IM27" s="401"/>
      <c r="IN27" s="401"/>
      <c r="IO27" s="401"/>
      <c r="IP27" s="401"/>
    </row>
    <row r="28" spans="1:250" ht="23.45" customHeight="1">
      <c r="A28" s="327"/>
      <c r="B28" s="317"/>
      <c r="C28" s="32"/>
      <c r="D28" s="757"/>
      <c r="E28" s="758"/>
      <c r="F28" s="758"/>
      <c r="G28" s="758"/>
      <c r="H28" s="758"/>
      <c r="I28" s="758"/>
      <c r="J28" s="758"/>
      <c r="K28" s="759"/>
      <c r="L28" s="33"/>
      <c r="M28" s="147"/>
      <c r="N28" s="228" t="str">
        <f t="shared" si="0"/>
        <v/>
      </c>
      <c r="O28" s="53"/>
      <c r="P28" s="401"/>
      <c r="S28" s="402"/>
      <c r="T28" s="402"/>
      <c r="U28" s="402"/>
      <c r="V28" s="402"/>
      <c r="W28" s="402"/>
      <c r="X28" s="402"/>
      <c r="Y28" s="402"/>
      <c r="Z28" s="402"/>
      <c r="AA28" s="402"/>
      <c r="AB28" s="403"/>
      <c r="AC28" s="403"/>
      <c r="AD28" s="403"/>
      <c r="AE28" s="403"/>
      <c r="AF28" s="599" t="s">
        <v>314</v>
      </c>
      <c r="AG28" s="603">
        <v>2246.1</v>
      </c>
      <c r="AH28" s="403"/>
      <c r="AI28" s="403"/>
      <c r="AJ28" s="403"/>
      <c r="AK28" s="403"/>
      <c r="AL28" s="403"/>
      <c r="AM28" s="403"/>
      <c r="AN28" s="403"/>
      <c r="AO28" s="403"/>
      <c r="AP28" s="403"/>
      <c r="AQ28" s="401"/>
      <c r="AR28" s="401"/>
      <c r="AS28" s="401"/>
      <c r="AT28" s="401"/>
      <c r="AU28" s="401"/>
      <c r="AV28" s="401"/>
      <c r="AW28" s="401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401"/>
      <c r="BJ28" s="401"/>
      <c r="BK28" s="401"/>
      <c r="BL28" s="401"/>
      <c r="BM28" s="401"/>
      <c r="BN28" s="401"/>
      <c r="BO28" s="401"/>
      <c r="BP28" s="401"/>
      <c r="BQ28" s="401"/>
      <c r="BR28" s="401"/>
      <c r="BS28" s="401"/>
      <c r="BT28" s="401"/>
      <c r="BU28" s="401"/>
      <c r="BV28" s="401"/>
      <c r="BW28" s="401"/>
      <c r="BX28" s="401"/>
      <c r="BY28" s="401"/>
      <c r="BZ28" s="401"/>
      <c r="CA28" s="401"/>
      <c r="CB28" s="401"/>
      <c r="CC28" s="401"/>
      <c r="CD28" s="401"/>
      <c r="CE28" s="401"/>
      <c r="CF28" s="401"/>
      <c r="CG28" s="401"/>
      <c r="CH28" s="401"/>
      <c r="CI28" s="401"/>
      <c r="CJ28" s="401"/>
      <c r="CK28" s="401"/>
      <c r="CL28" s="401"/>
      <c r="CM28" s="401"/>
      <c r="CN28" s="401"/>
      <c r="CO28" s="401"/>
      <c r="CP28" s="401"/>
      <c r="CQ28" s="401"/>
      <c r="CR28" s="401"/>
      <c r="CS28" s="401"/>
      <c r="CT28" s="401"/>
      <c r="CU28" s="401"/>
      <c r="CV28" s="401"/>
      <c r="CW28" s="401"/>
      <c r="CX28" s="401"/>
      <c r="CY28" s="401"/>
      <c r="CZ28" s="401"/>
      <c r="DA28" s="401"/>
      <c r="DB28" s="401"/>
      <c r="DC28" s="401"/>
      <c r="DD28" s="401"/>
      <c r="DE28" s="401"/>
      <c r="DF28" s="401"/>
      <c r="DG28" s="401"/>
      <c r="DH28" s="401"/>
      <c r="DI28" s="401"/>
      <c r="DJ28" s="401"/>
      <c r="DK28" s="401"/>
      <c r="DL28" s="401"/>
      <c r="DM28" s="401"/>
      <c r="DN28" s="401"/>
      <c r="DO28" s="401"/>
      <c r="DP28" s="401"/>
      <c r="DQ28" s="401"/>
      <c r="DR28" s="401"/>
      <c r="DS28" s="401"/>
      <c r="DT28" s="401"/>
      <c r="DU28" s="401"/>
      <c r="DV28" s="401"/>
      <c r="DW28" s="401"/>
      <c r="DX28" s="401"/>
      <c r="DY28" s="401"/>
      <c r="DZ28" s="401"/>
      <c r="EA28" s="401"/>
      <c r="EB28" s="401"/>
      <c r="EC28" s="401"/>
      <c r="ED28" s="401"/>
      <c r="EE28" s="401"/>
      <c r="EF28" s="401"/>
      <c r="EG28" s="401"/>
      <c r="EH28" s="401"/>
      <c r="EI28" s="401"/>
      <c r="EJ28" s="401"/>
      <c r="EK28" s="401"/>
      <c r="EL28" s="401"/>
      <c r="EM28" s="401"/>
      <c r="EN28" s="401"/>
      <c r="EO28" s="401"/>
      <c r="EP28" s="401"/>
      <c r="EQ28" s="401"/>
      <c r="ER28" s="401"/>
      <c r="ES28" s="401"/>
      <c r="ET28" s="401"/>
      <c r="EU28" s="401"/>
      <c r="EV28" s="401"/>
      <c r="EW28" s="401"/>
      <c r="EX28" s="401"/>
      <c r="EY28" s="401"/>
      <c r="EZ28" s="401"/>
      <c r="FA28" s="401"/>
      <c r="FB28" s="401"/>
      <c r="FC28" s="401"/>
      <c r="FD28" s="401"/>
      <c r="FE28" s="401"/>
      <c r="FF28" s="401"/>
      <c r="FG28" s="401"/>
      <c r="FH28" s="401"/>
      <c r="FI28" s="401"/>
      <c r="FJ28" s="401"/>
      <c r="FK28" s="401"/>
      <c r="FL28" s="401"/>
      <c r="FM28" s="401"/>
      <c r="FN28" s="401"/>
      <c r="FO28" s="401"/>
      <c r="FP28" s="401"/>
      <c r="FQ28" s="401"/>
      <c r="FR28" s="401"/>
      <c r="FS28" s="401"/>
      <c r="FT28" s="401"/>
      <c r="FU28" s="401"/>
      <c r="FV28" s="401"/>
      <c r="FW28" s="401"/>
      <c r="FX28" s="401"/>
      <c r="FY28" s="401"/>
      <c r="FZ28" s="401"/>
      <c r="GA28" s="401"/>
      <c r="GB28" s="401"/>
      <c r="GC28" s="401"/>
      <c r="GD28" s="401"/>
      <c r="GE28" s="401"/>
      <c r="GF28" s="401"/>
      <c r="GG28" s="401"/>
      <c r="GH28" s="401"/>
      <c r="GI28" s="401"/>
      <c r="GJ28" s="401"/>
      <c r="GK28" s="401"/>
      <c r="GL28" s="401"/>
      <c r="GM28" s="401"/>
      <c r="GN28" s="401"/>
      <c r="GO28" s="401"/>
      <c r="GP28" s="401"/>
      <c r="GQ28" s="401"/>
      <c r="GR28" s="401"/>
      <c r="GS28" s="401"/>
      <c r="GT28" s="401"/>
      <c r="GU28" s="401"/>
      <c r="GV28" s="401"/>
      <c r="GW28" s="401"/>
      <c r="GX28" s="401"/>
      <c r="GY28" s="401"/>
      <c r="GZ28" s="401"/>
      <c r="HA28" s="401"/>
      <c r="HB28" s="401"/>
      <c r="HC28" s="401"/>
      <c r="HD28" s="401"/>
      <c r="HE28" s="401"/>
      <c r="HF28" s="401"/>
      <c r="HG28" s="401"/>
      <c r="HH28" s="401"/>
      <c r="HI28" s="401"/>
      <c r="HJ28" s="401"/>
      <c r="HK28" s="401"/>
      <c r="HL28" s="401"/>
      <c r="HM28" s="401"/>
      <c r="HN28" s="401"/>
      <c r="HO28" s="401"/>
      <c r="HP28" s="401"/>
      <c r="HQ28" s="401"/>
      <c r="HR28" s="401"/>
      <c r="HS28" s="401"/>
      <c r="HT28" s="401"/>
      <c r="HU28" s="401"/>
      <c r="HV28" s="401"/>
      <c r="HW28" s="401"/>
      <c r="HX28" s="401"/>
      <c r="HY28" s="401"/>
      <c r="HZ28" s="401"/>
      <c r="IA28" s="401"/>
      <c r="IB28" s="401"/>
      <c r="IC28" s="401"/>
      <c r="ID28" s="401"/>
      <c r="IE28" s="401"/>
      <c r="IF28" s="401"/>
      <c r="IG28" s="401"/>
      <c r="IH28" s="401"/>
      <c r="II28" s="401"/>
      <c r="IJ28" s="401"/>
      <c r="IK28" s="401"/>
      <c r="IL28" s="401"/>
      <c r="IM28" s="401"/>
      <c r="IN28" s="401"/>
      <c r="IO28" s="401"/>
      <c r="IP28" s="401"/>
    </row>
    <row r="29" spans="1:250" ht="23.45" customHeight="1">
      <c r="A29" s="327"/>
      <c r="B29" s="317"/>
      <c r="C29" s="32"/>
      <c r="D29" s="757"/>
      <c r="E29" s="758"/>
      <c r="F29" s="758"/>
      <c r="G29" s="758"/>
      <c r="H29" s="758"/>
      <c r="I29" s="758"/>
      <c r="J29" s="758"/>
      <c r="K29" s="759"/>
      <c r="L29" s="33"/>
      <c r="M29" s="147"/>
      <c r="N29" s="228" t="str">
        <f t="shared" si="0"/>
        <v/>
      </c>
      <c r="O29" s="53"/>
      <c r="P29" s="401"/>
      <c r="R29" s="358" t="s">
        <v>188</v>
      </c>
      <c r="S29" s="402"/>
      <c r="T29" s="402"/>
      <c r="U29" s="402"/>
      <c r="V29" s="402"/>
      <c r="W29" s="402"/>
      <c r="X29" s="402"/>
      <c r="Y29" s="402"/>
      <c r="Z29" s="402"/>
      <c r="AA29" s="402"/>
      <c r="AB29" s="403"/>
      <c r="AC29" s="403"/>
      <c r="AD29" s="403"/>
      <c r="AE29" s="403"/>
      <c r="AF29" s="599" t="s">
        <v>315</v>
      </c>
      <c r="AG29" s="603">
        <v>3679.8</v>
      </c>
      <c r="AH29" s="403"/>
      <c r="AI29" s="403"/>
      <c r="AJ29" s="403"/>
      <c r="AK29" s="403"/>
      <c r="AL29" s="403"/>
      <c r="AM29" s="403"/>
      <c r="AN29" s="403"/>
      <c r="AO29" s="403"/>
      <c r="AP29" s="403"/>
      <c r="AQ29" s="401"/>
      <c r="AR29" s="401"/>
      <c r="AS29" s="401"/>
      <c r="AT29" s="401"/>
      <c r="AU29" s="401"/>
      <c r="AV29" s="401"/>
      <c r="AW29" s="401"/>
      <c r="AX29" s="401"/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401"/>
      <c r="BJ29" s="401"/>
      <c r="BK29" s="401"/>
      <c r="BL29" s="401"/>
      <c r="BM29" s="401"/>
      <c r="BN29" s="401"/>
      <c r="BO29" s="401"/>
      <c r="BP29" s="401"/>
      <c r="BQ29" s="401"/>
      <c r="BR29" s="401"/>
      <c r="BS29" s="401"/>
      <c r="BT29" s="401"/>
      <c r="BU29" s="401"/>
      <c r="BV29" s="401"/>
      <c r="BW29" s="401"/>
      <c r="BX29" s="401"/>
      <c r="BY29" s="401"/>
      <c r="BZ29" s="401"/>
      <c r="CA29" s="401"/>
      <c r="CB29" s="401"/>
      <c r="CC29" s="401"/>
      <c r="CD29" s="401"/>
      <c r="CE29" s="401"/>
      <c r="CF29" s="401"/>
      <c r="CG29" s="401"/>
      <c r="CH29" s="401"/>
      <c r="CI29" s="401"/>
      <c r="CJ29" s="401"/>
      <c r="CK29" s="401"/>
      <c r="CL29" s="401"/>
      <c r="CM29" s="401"/>
      <c r="CN29" s="401"/>
      <c r="CO29" s="401"/>
      <c r="CP29" s="401"/>
      <c r="CQ29" s="401"/>
      <c r="CR29" s="401"/>
      <c r="CS29" s="401"/>
      <c r="CT29" s="401"/>
      <c r="CU29" s="401"/>
      <c r="CV29" s="401"/>
      <c r="CW29" s="401"/>
      <c r="CX29" s="401"/>
      <c r="CY29" s="401"/>
      <c r="CZ29" s="401"/>
      <c r="DA29" s="401"/>
      <c r="DB29" s="401"/>
      <c r="DC29" s="401"/>
      <c r="DD29" s="401"/>
      <c r="DE29" s="401"/>
      <c r="DF29" s="401"/>
      <c r="DG29" s="401"/>
      <c r="DH29" s="401"/>
      <c r="DI29" s="401"/>
      <c r="DJ29" s="401"/>
      <c r="DK29" s="401"/>
      <c r="DL29" s="401"/>
      <c r="DM29" s="401"/>
      <c r="DN29" s="401"/>
      <c r="DO29" s="401"/>
      <c r="DP29" s="401"/>
      <c r="DQ29" s="401"/>
      <c r="DR29" s="401"/>
      <c r="DS29" s="401"/>
      <c r="DT29" s="401"/>
      <c r="DU29" s="401"/>
      <c r="DV29" s="401"/>
      <c r="DW29" s="401"/>
      <c r="DX29" s="401"/>
      <c r="DY29" s="401"/>
      <c r="DZ29" s="401"/>
      <c r="EA29" s="401"/>
      <c r="EB29" s="401"/>
      <c r="EC29" s="401"/>
      <c r="ED29" s="401"/>
      <c r="EE29" s="401"/>
      <c r="EF29" s="401"/>
      <c r="EG29" s="401"/>
      <c r="EH29" s="401"/>
      <c r="EI29" s="401"/>
      <c r="EJ29" s="401"/>
      <c r="EK29" s="401"/>
      <c r="EL29" s="401"/>
      <c r="EM29" s="401"/>
      <c r="EN29" s="401"/>
      <c r="EO29" s="401"/>
      <c r="EP29" s="401"/>
      <c r="EQ29" s="401"/>
      <c r="ER29" s="401"/>
      <c r="ES29" s="401"/>
      <c r="ET29" s="401"/>
      <c r="EU29" s="401"/>
      <c r="EV29" s="401"/>
      <c r="EW29" s="401"/>
      <c r="EX29" s="401"/>
      <c r="EY29" s="401"/>
      <c r="EZ29" s="401"/>
      <c r="FA29" s="401"/>
      <c r="FB29" s="401"/>
      <c r="FC29" s="401"/>
      <c r="FD29" s="401"/>
      <c r="FE29" s="401"/>
      <c r="FF29" s="401"/>
      <c r="FG29" s="401"/>
      <c r="FH29" s="401"/>
      <c r="FI29" s="401"/>
      <c r="FJ29" s="401"/>
      <c r="FK29" s="401"/>
      <c r="FL29" s="401"/>
      <c r="FM29" s="401"/>
      <c r="FN29" s="401"/>
      <c r="FO29" s="401"/>
      <c r="FP29" s="401"/>
      <c r="FQ29" s="401"/>
      <c r="FR29" s="401"/>
      <c r="FS29" s="401"/>
      <c r="FT29" s="401"/>
      <c r="FU29" s="401"/>
      <c r="FV29" s="401"/>
      <c r="FW29" s="401"/>
      <c r="FX29" s="401"/>
      <c r="FY29" s="401"/>
      <c r="FZ29" s="401"/>
      <c r="GA29" s="401"/>
      <c r="GB29" s="401"/>
      <c r="GC29" s="401"/>
      <c r="GD29" s="401"/>
      <c r="GE29" s="401"/>
      <c r="GF29" s="401"/>
      <c r="GG29" s="401"/>
      <c r="GH29" s="401"/>
      <c r="GI29" s="401"/>
      <c r="GJ29" s="401"/>
      <c r="GK29" s="401"/>
      <c r="GL29" s="401"/>
      <c r="GM29" s="401"/>
      <c r="GN29" s="401"/>
      <c r="GO29" s="401"/>
      <c r="GP29" s="401"/>
      <c r="GQ29" s="401"/>
      <c r="GR29" s="401"/>
      <c r="GS29" s="401"/>
      <c r="GT29" s="401"/>
      <c r="GU29" s="401"/>
      <c r="GV29" s="401"/>
      <c r="GW29" s="401"/>
      <c r="GX29" s="401"/>
      <c r="GY29" s="401"/>
      <c r="GZ29" s="401"/>
      <c r="HA29" s="401"/>
      <c r="HB29" s="401"/>
      <c r="HC29" s="401"/>
      <c r="HD29" s="401"/>
      <c r="HE29" s="401"/>
      <c r="HF29" s="401"/>
      <c r="HG29" s="401"/>
      <c r="HH29" s="401"/>
      <c r="HI29" s="401"/>
      <c r="HJ29" s="401"/>
      <c r="HK29" s="401"/>
      <c r="HL29" s="401"/>
      <c r="HM29" s="401"/>
      <c r="HN29" s="401"/>
      <c r="HO29" s="401"/>
      <c r="HP29" s="401"/>
      <c r="HQ29" s="401"/>
      <c r="HR29" s="401"/>
      <c r="HS29" s="401"/>
      <c r="HT29" s="401"/>
      <c r="HU29" s="401"/>
      <c r="HV29" s="401"/>
      <c r="HW29" s="401"/>
      <c r="HX29" s="401"/>
      <c r="HY29" s="401"/>
      <c r="HZ29" s="401"/>
      <c r="IA29" s="401"/>
      <c r="IB29" s="401"/>
      <c r="IC29" s="401"/>
      <c r="ID29" s="401"/>
      <c r="IE29" s="401"/>
      <c r="IF29" s="401"/>
      <c r="IG29" s="401"/>
      <c r="IH29" s="401"/>
      <c r="II29" s="401"/>
      <c r="IJ29" s="401"/>
      <c r="IK29" s="401"/>
      <c r="IL29" s="401"/>
      <c r="IM29" s="401"/>
      <c r="IN29" s="401"/>
      <c r="IO29" s="401"/>
      <c r="IP29" s="401"/>
    </row>
    <row r="30" spans="1:250" ht="23.45" customHeight="1">
      <c r="A30" s="327"/>
      <c r="B30" s="317"/>
      <c r="C30" s="32"/>
      <c r="D30" s="757"/>
      <c r="E30" s="758"/>
      <c r="F30" s="758"/>
      <c r="G30" s="758"/>
      <c r="H30" s="758"/>
      <c r="I30" s="758"/>
      <c r="J30" s="758"/>
      <c r="K30" s="759"/>
      <c r="L30" s="33"/>
      <c r="M30" s="147"/>
      <c r="N30" s="228" t="str">
        <f t="shared" si="0"/>
        <v/>
      </c>
      <c r="O30" s="53"/>
      <c r="P30" s="401"/>
      <c r="R30" s="406" t="s">
        <v>360</v>
      </c>
      <c r="S30" s="402"/>
      <c r="T30" s="402"/>
      <c r="U30" s="402"/>
      <c r="V30" s="402"/>
      <c r="W30" s="402"/>
      <c r="X30" s="402"/>
      <c r="Y30" s="402"/>
      <c r="Z30" s="402"/>
      <c r="AA30" s="402"/>
      <c r="AB30" s="403"/>
      <c r="AC30" s="403"/>
      <c r="AD30" s="403"/>
      <c r="AE30" s="403"/>
      <c r="AF30" s="599" t="s">
        <v>316</v>
      </c>
      <c r="AG30" s="603">
        <v>5333.4</v>
      </c>
      <c r="AH30" s="403"/>
      <c r="AI30" s="403"/>
      <c r="AJ30" s="403"/>
      <c r="AK30" s="403"/>
      <c r="AL30" s="403"/>
      <c r="AM30" s="403"/>
      <c r="AN30" s="403"/>
      <c r="AO30" s="403"/>
      <c r="AP30" s="403"/>
      <c r="AQ30" s="401"/>
      <c r="AR30" s="401"/>
      <c r="AS30" s="401"/>
      <c r="AT30" s="401"/>
      <c r="AU30" s="401"/>
      <c r="AV30" s="401"/>
      <c r="AW30" s="401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401"/>
      <c r="BJ30" s="401"/>
      <c r="BK30" s="401"/>
      <c r="BL30" s="401"/>
      <c r="BM30" s="401"/>
      <c r="BN30" s="401"/>
      <c r="BO30" s="401"/>
      <c r="BP30" s="401"/>
      <c r="BQ30" s="401"/>
      <c r="BR30" s="401"/>
      <c r="BS30" s="401"/>
      <c r="BT30" s="401"/>
      <c r="BU30" s="401"/>
      <c r="BV30" s="401"/>
      <c r="BW30" s="401"/>
      <c r="BX30" s="401"/>
      <c r="BY30" s="401"/>
      <c r="BZ30" s="401"/>
      <c r="CA30" s="401"/>
      <c r="CB30" s="401"/>
      <c r="CC30" s="401"/>
      <c r="CD30" s="401"/>
      <c r="CE30" s="401"/>
      <c r="CF30" s="401"/>
      <c r="CG30" s="401"/>
      <c r="CH30" s="401"/>
      <c r="CI30" s="401"/>
      <c r="CJ30" s="401"/>
      <c r="CK30" s="401"/>
      <c r="CL30" s="401"/>
      <c r="CM30" s="401"/>
      <c r="CN30" s="401"/>
      <c r="CO30" s="401"/>
      <c r="CP30" s="401"/>
      <c r="CQ30" s="401"/>
      <c r="CR30" s="401"/>
      <c r="CS30" s="401"/>
      <c r="CT30" s="401"/>
      <c r="CU30" s="401"/>
      <c r="CV30" s="401"/>
      <c r="CW30" s="401"/>
      <c r="CX30" s="401"/>
      <c r="CY30" s="401"/>
      <c r="CZ30" s="401"/>
      <c r="DA30" s="401"/>
      <c r="DB30" s="401"/>
      <c r="DC30" s="401"/>
      <c r="DD30" s="401"/>
      <c r="DE30" s="401"/>
      <c r="DF30" s="401"/>
      <c r="DG30" s="401"/>
      <c r="DH30" s="401"/>
      <c r="DI30" s="401"/>
      <c r="DJ30" s="401"/>
      <c r="DK30" s="401"/>
      <c r="DL30" s="401"/>
      <c r="DM30" s="401"/>
      <c r="DN30" s="401"/>
      <c r="DO30" s="401"/>
      <c r="DP30" s="401"/>
      <c r="DQ30" s="401"/>
      <c r="DR30" s="401"/>
      <c r="DS30" s="401"/>
      <c r="DT30" s="401"/>
      <c r="DU30" s="401"/>
      <c r="DV30" s="401"/>
      <c r="DW30" s="401"/>
      <c r="DX30" s="401"/>
      <c r="DY30" s="401"/>
      <c r="DZ30" s="401"/>
      <c r="EA30" s="401"/>
      <c r="EB30" s="401"/>
      <c r="EC30" s="401"/>
      <c r="ED30" s="401"/>
      <c r="EE30" s="401"/>
      <c r="EF30" s="401"/>
      <c r="EG30" s="401"/>
      <c r="EH30" s="401"/>
      <c r="EI30" s="401"/>
      <c r="EJ30" s="401"/>
      <c r="EK30" s="401"/>
      <c r="EL30" s="401"/>
      <c r="EM30" s="401"/>
      <c r="EN30" s="401"/>
      <c r="EO30" s="401"/>
      <c r="EP30" s="401"/>
      <c r="EQ30" s="401"/>
      <c r="ER30" s="401"/>
      <c r="ES30" s="401"/>
      <c r="ET30" s="401"/>
      <c r="EU30" s="401"/>
      <c r="EV30" s="401"/>
      <c r="EW30" s="401"/>
      <c r="EX30" s="401"/>
      <c r="EY30" s="401"/>
      <c r="EZ30" s="401"/>
      <c r="FA30" s="401"/>
      <c r="FB30" s="401"/>
      <c r="FC30" s="401"/>
      <c r="FD30" s="401"/>
      <c r="FE30" s="401"/>
      <c r="FF30" s="401"/>
      <c r="FG30" s="401"/>
      <c r="FH30" s="401"/>
      <c r="FI30" s="401"/>
      <c r="FJ30" s="401"/>
      <c r="FK30" s="401"/>
      <c r="FL30" s="401"/>
      <c r="FM30" s="401"/>
      <c r="FN30" s="401"/>
      <c r="FO30" s="401"/>
      <c r="FP30" s="401"/>
      <c r="FQ30" s="401"/>
      <c r="FR30" s="401"/>
      <c r="FS30" s="401"/>
      <c r="FT30" s="401"/>
      <c r="FU30" s="401"/>
      <c r="FV30" s="401"/>
      <c r="FW30" s="401"/>
      <c r="FX30" s="401"/>
      <c r="FY30" s="401"/>
      <c r="FZ30" s="401"/>
      <c r="GA30" s="401"/>
      <c r="GB30" s="401"/>
      <c r="GC30" s="401"/>
      <c r="GD30" s="401"/>
      <c r="GE30" s="401"/>
      <c r="GF30" s="401"/>
      <c r="GG30" s="401"/>
      <c r="GH30" s="401"/>
      <c r="GI30" s="401"/>
      <c r="GJ30" s="401"/>
      <c r="GK30" s="401"/>
      <c r="GL30" s="401"/>
      <c r="GM30" s="401"/>
      <c r="GN30" s="401"/>
      <c r="GO30" s="401"/>
      <c r="GP30" s="401"/>
      <c r="GQ30" s="401"/>
      <c r="GR30" s="401"/>
      <c r="GS30" s="401"/>
      <c r="GT30" s="401"/>
      <c r="GU30" s="401"/>
      <c r="GV30" s="401"/>
      <c r="GW30" s="401"/>
      <c r="GX30" s="401"/>
      <c r="GY30" s="401"/>
      <c r="GZ30" s="401"/>
      <c r="HA30" s="401"/>
      <c r="HB30" s="401"/>
      <c r="HC30" s="401"/>
      <c r="HD30" s="401"/>
      <c r="HE30" s="401"/>
      <c r="HF30" s="401"/>
      <c r="HG30" s="401"/>
      <c r="HH30" s="401"/>
      <c r="HI30" s="401"/>
      <c r="HJ30" s="401"/>
      <c r="HK30" s="401"/>
      <c r="HL30" s="401"/>
      <c r="HM30" s="401"/>
      <c r="HN30" s="401"/>
      <c r="HO30" s="401"/>
      <c r="HP30" s="401"/>
      <c r="HQ30" s="401"/>
      <c r="HR30" s="401"/>
      <c r="HS30" s="401"/>
      <c r="HT30" s="401"/>
      <c r="HU30" s="401"/>
      <c r="HV30" s="401"/>
      <c r="HW30" s="401"/>
      <c r="HX30" s="401"/>
      <c r="HY30" s="401"/>
      <c r="HZ30" s="401"/>
      <c r="IA30" s="401"/>
      <c r="IB30" s="401"/>
      <c r="IC30" s="401"/>
      <c r="ID30" s="401"/>
      <c r="IE30" s="401"/>
      <c r="IF30" s="401"/>
      <c r="IG30" s="401"/>
      <c r="IH30" s="401"/>
      <c r="II30" s="401"/>
      <c r="IJ30" s="401"/>
      <c r="IK30" s="401"/>
      <c r="IL30" s="401"/>
      <c r="IM30" s="401"/>
      <c r="IN30" s="401"/>
      <c r="IO30" s="401"/>
      <c r="IP30" s="401"/>
    </row>
    <row r="31" spans="1:250" ht="23.45" customHeight="1">
      <c r="A31" s="327"/>
      <c r="B31" s="317"/>
      <c r="C31" s="32"/>
      <c r="D31" s="757"/>
      <c r="E31" s="758"/>
      <c r="F31" s="758"/>
      <c r="G31" s="758"/>
      <c r="H31" s="758"/>
      <c r="I31" s="758"/>
      <c r="J31" s="758"/>
      <c r="K31" s="759"/>
      <c r="L31" s="33"/>
      <c r="M31" s="147"/>
      <c r="N31" s="228" t="str">
        <f t="shared" si="0"/>
        <v/>
      </c>
      <c r="O31" s="53"/>
      <c r="P31" s="401"/>
      <c r="S31" s="402"/>
      <c r="T31" s="402"/>
      <c r="U31" s="402"/>
      <c r="V31" s="402"/>
      <c r="W31" s="402"/>
      <c r="X31" s="402"/>
      <c r="Y31" s="402"/>
      <c r="Z31" s="402"/>
      <c r="AA31" s="402"/>
      <c r="AB31" s="403"/>
      <c r="AC31" s="403"/>
      <c r="AD31" s="403"/>
      <c r="AE31" s="403"/>
      <c r="AF31" s="403"/>
      <c r="AG31" s="403"/>
      <c r="AH31" s="403"/>
      <c r="AI31" s="403"/>
      <c r="AJ31" s="403"/>
      <c r="AK31" s="403"/>
      <c r="AL31" s="403"/>
      <c r="AM31" s="403"/>
      <c r="AN31" s="403"/>
      <c r="AO31" s="403"/>
      <c r="AP31" s="403"/>
      <c r="AQ31" s="401"/>
      <c r="AR31" s="401"/>
      <c r="AS31" s="401"/>
      <c r="AT31" s="401"/>
      <c r="AU31" s="401"/>
      <c r="AV31" s="401"/>
      <c r="AW31" s="401"/>
      <c r="AX31" s="401"/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401"/>
      <c r="BJ31" s="401"/>
      <c r="BK31" s="401"/>
      <c r="BL31" s="401"/>
      <c r="BM31" s="401"/>
      <c r="BN31" s="401"/>
      <c r="BO31" s="401"/>
      <c r="BP31" s="401"/>
      <c r="BQ31" s="401"/>
      <c r="BR31" s="401"/>
      <c r="BS31" s="401"/>
      <c r="BT31" s="401"/>
      <c r="BU31" s="401"/>
      <c r="BV31" s="401"/>
      <c r="BW31" s="401"/>
      <c r="BX31" s="401"/>
      <c r="BY31" s="401"/>
      <c r="BZ31" s="401"/>
      <c r="CA31" s="401"/>
      <c r="CB31" s="401"/>
      <c r="CC31" s="401"/>
      <c r="CD31" s="401"/>
      <c r="CE31" s="401"/>
      <c r="CF31" s="401"/>
      <c r="CG31" s="401"/>
      <c r="CH31" s="401"/>
      <c r="CI31" s="401"/>
      <c r="CJ31" s="401"/>
      <c r="CK31" s="401"/>
      <c r="CL31" s="401"/>
      <c r="CM31" s="401"/>
      <c r="CN31" s="401"/>
      <c r="CO31" s="401"/>
      <c r="CP31" s="401"/>
      <c r="CQ31" s="401"/>
      <c r="CR31" s="401"/>
      <c r="CS31" s="401"/>
      <c r="CT31" s="401"/>
      <c r="CU31" s="401"/>
      <c r="CV31" s="401"/>
      <c r="CW31" s="401"/>
      <c r="CX31" s="401"/>
      <c r="CY31" s="401"/>
      <c r="CZ31" s="401"/>
      <c r="DA31" s="401"/>
      <c r="DB31" s="401"/>
      <c r="DC31" s="401"/>
      <c r="DD31" s="401"/>
      <c r="DE31" s="401"/>
      <c r="DF31" s="401"/>
      <c r="DG31" s="401"/>
      <c r="DH31" s="401"/>
      <c r="DI31" s="401"/>
      <c r="DJ31" s="401"/>
      <c r="DK31" s="401"/>
      <c r="DL31" s="401"/>
      <c r="DM31" s="401"/>
      <c r="DN31" s="401"/>
      <c r="DO31" s="401"/>
      <c r="DP31" s="401"/>
      <c r="DQ31" s="401"/>
      <c r="DR31" s="401"/>
      <c r="DS31" s="401"/>
      <c r="DT31" s="401"/>
      <c r="DU31" s="401"/>
      <c r="DV31" s="401"/>
      <c r="DW31" s="401"/>
      <c r="DX31" s="401"/>
      <c r="DY31" s="401"/>
      <c r="DZ31" s="401"/>
      <c r="EA31" s="401"/>
      <c r="EB31" s="401"/>
      <c r="EC31" s="401"/>
      <c r="ED31" s="401"/>
      <c r="EE31" s="401"/>
      <c r="EF31" s="401"/>
      <c r="EG31" s="401"/>
      <c r="EH31" s="401"/>
      <c r="EI31" s="401"/>
      <c r="EJ31" s="401"/>
      <c r="EK31" s="401"/>
      <c r="EL31" s="401"/>
      <c r="EM31" s="401"/>
      <c r="EN31" s="401"/>
      <c r="EO31" s="401"/>
      <c r="EP31" s="401"/>
      <c r="EQ31" s="401"/>
      <c r="ER31" s="401"/>
      <c r="ES31" s="401"/>
      <c r="ET31" s="401"/>
      <c r="EU31" s="401"/>
      <c r="EV31" s="401"/>
      <c r="EW31" s="401"/>
      <c r="EX31" s="401"/>
      <c r="EY31" s="401"/>
      <c r="EZ31" s="401"/>
      <c r="FA31" s="401"/>
      <c r="FB31" s="401"/>
      <c r="FC31" s="401"/>
      <c r="FD31" s="401"/>
      <c r="FE31" s="401"/>
      <c r="FF31" s="401"/>
      <c r="FG31" s="401"/>
      <c r="FH31" s="401"/>
      <c r="FI31" s="401"/>
      <c r="FJ31" s="401"/>
      <c r="FK31" s="401"/>
      <c r="FL31" s="401"/>
      <c r="FM31" s="401"/>
      <c r="FN31" s="401"/>
      <c r="FO31" s="401"/>
      <c r="FP31" s="401"/>
      <c r="FQ31" s="401"/>
      <c r="FR31" s="401"/>
      <c r="FS31" s="401"/>
      <c r="FT31" s="401"/>
      <c r="FU31" s="401"/>
      <c r="FV31" s="401"/>
      <c r="FW31" s="401"/>
      <c r="FX31" s="401"/>
      <c r="FY31" s="401"/>
      <c r="FZ31" s="401"/>
      <c r="GA31" s="401"/>
      <c r="GB31" s="401"/>
      <c r="GC31" s="401"/>
      <c r="GD31" s="401"/>
      <c r="GE31" s="401"/>
      <c r="GF31" s="401"/>
      <c r="GG31" s="401"/>
      <c r="GH31" s="401"/>
      <c r="GI31" s="401"/>
      <c r="GJ31" s="401"/>
      <c r="GK31" s="401"/>
      <c r="GL31" s="401"/>
      <c r="GM31" s="401"/>
      <c r="GN31" s="401"/>
      <c r="GO31" s="401"/>
      <c r="GP31" s="401"/>
      <c r="GQ31" s="401"/>
      <c r="GR31" s="401"/>
      <c r="GS31" s="401"/>
      <c r="GT31" s="401"/>
      <c r="GU31" s="401"/>
      <c r="GV31" s="401"/>
      <c r="GW31" s="401"/>
      <c r="GX31" s="401"/>
      <c r="GY31" s="401"/>
      <c r="GZ31" s="401"/>
      <c r="HA31" s="401"/>
      <c r="HB31" s="401"/>
      <c r="HC31" s="401"/>
      <c r="HD31" s="401"/>
      <c r="HE31" s="401"/>
      <c r="HF31" s="401"/>
      <c r="HG31" s="401"/>
      <c r="HH31" s="401"/>
      <c r="HI31" s="401"/>
      <c r="HJ31" s="401"/>
      <c r="HK31" s="401"/>
      <c r="HL31" s="401"/>
      <c r="HM31" s="401"/>
      <c r="HN31" s="401"/>
      <c r="HO31" s="401"/>
      <c r="HP31" s="401"/>
      <c r="HQ31" s="401"/>
      <c r="HR31" s="401"/>
      <c r="HS31" s="401"/>
      <c r="HT31" s="401"/>
      <c r="HU31" s="401"/>
      <c r="HV31" s="401"/>
      <c r="HW31" s="401"/>
      <c r="HX31" s="401"/>
      <c r="HY31" s="401"/>
      <c r="HZ31" s="401"/>
      <c r="IA31" s="401"/>
      <c r="IB31" s="401"/>
      <c r="IC31" s="401"/>
      <c r="ID31" s="401"/>
      <c r="IE31" s="401"/>
      <c r="IF31" s="401"/>
      <c r="IG31" s="401"/>
      <c r="IH31" s="401"/>
      <c r="II31" s="401"/>
      <c r="IJ31" s="401"/>
      <c r="IK31" s="401"/>
      <c r="IL31" s="401"/>
      <c r="IM31" s="401"/>
      <c r="IN31" s="401"/>
      <c r="IO31" s="401"/>
      <c r="IP31" s="401"/>
    </row>
    <row r="32" spans="1:250" ht="23.45" customHeight="1">
      <c r="A32" s="327"/>
      <c r="B32" s="317"/>
      <c r="C32" s="32"/>
      <c r="D32" s="757"/>
      <c r="E32" s="758"/>
      <c r="F32" s="758"/>
      <c r="G32" s="758"/>
      <c r="H32" s="758"/>
      <c r="I32" s="758"/>
      <c r="J32" s="758"/>
      <c r="K32" s="759"/>
      <c r="L32" s="33"/>
      <c r="M32" s="147"/>
      <c r="N32" s="228" t="str">
        <f t="shared" si="0"/>
        <v/>
      </c>
      <c r="O32" s="53"/>
      <c r="P32" s="401"/>
      <c r="R32" s="359" t="s">
        <v>189</v>
      </c>
      <c r="S32" s="402"/>
      <c r="T32" s="402"/>
      <c r="U32" s="402"/>
      <c r="V32" s="402"/>
      <c r="W32" s="402"/>
      <c r="X32" s="402"/>
      <c r="Y32" s="402"/>
      <c r="Z32" s="402"/>
      <c r="AA32" s="402"/>
      <c r="AB32" s="403"/>
      <c r="AC32" s="403"/>
      <c r="AD32" s="403"/>
      <c r="AE32" s="403"/>
      <c r="AF32" s="403"/>
      <c r="AG32" s="403"/>
      <c r="AH32" s="403"/>
      <c r="AI32" s="403"/>
      <c r="AJ32" s="403"/>
      <c r="AK32" s="403"/>
      <c r="AL32" s="403"/>
      <c r="AM32" s="403"/>
      <c r="AN32" s="403"/>
      <c r="AO32" s="403"/>
      <c r="AP32" s="403"/>
      <c r="AQ32" s="401"/>
      <c r="AR32" s="401"/>
      <c r="AS32" s="401"/>
      <c r="AT32" s="401"/>
      <c r="AU32" s="401"/>
      <c r="AV32" s="401"/>
      <c r="AW32" s="401"/>
      <c r="AX32" s="401"/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401"/>
      <c r="BJ32" s="401"/>
      <c r="BK32" s="401"/>
      <c r="BL32" s="401"/>
      <c r="BM32" s="401"/>
      <c r="BN32" s="401"/>
      <c r="BO32" s="401"/>
      <c r="BP32" s="401"/>
      <c r="BQ32" s="401"/>
      <c r="BR32" s="401"/>
      <c r="BS32" s="401"/>
      <c r="BT32" s="401"/>
      <c r="BU32" s="401"/>
      <c r="BV32" s="401"/>
      <c r="BW32" s="401"/>
      <c r="BX32" s="401"/>
      <c r="BY32" s="401"/>
      <c r="BZ32" s="401"/>
      <c r="CA32" s="401"/>
      <c r="CB32" s="401"/>
      <c r="CC32" s="401"/>
      <c r="CD32" s="401"/>
      <c r="CE32" s="401"/>
      <c r="CF32" s="401"/>
      <c r="CG32" s="401"/>
      <c r="CH32" s="401"/>
      <c r="CI32" s="401"/>
      <c r="CJ32" s="401"/>
      <c r="CK32" s="401"/>
      <c r="CL32" s="401"/>
      <c r="CM32" s="401"/>
      <c r="CN32" s="401"/>
      <c r="CO32" s="401"/>
      <c r="CP32" s="401"/>
      <c r="CQ32" s="401"/>
      <c r="CR32" s="401"/>
      <c r="CS32" s="401"/>
      <c r="CT32" s="401"/>
      <c r="CU32" s="401"/>
      <c r="CV32" s="401"/>
      <c r="CW32" s="401"/>
      <c r="CX32" s="401"/>
      <c r="CY32" s="401"/>
      <c r="CZ32" s="401"/>
      <c r="DA32" s="401"/>
      <c r="DB32" s="401"/>
      <c r="DC32" s="401"/>
      <c r="DD32" s="401"/>
      <c r="DE32" s="401"/>
      <c r="DF32" s="401"/>
      <c r="DG32" s="401"/>
      <c r="DH32" s="401"/>
      <c r="DI32" s="401"/>
      <c r="DJ32" s="401"/>
      <c r="DK32" s="401"/>
      <c r="DL32" s="401"/>
      <c r="DM32" s="401"/>
      <c r="DN32" s="401"/>
      <c r="DO32" s="401"/>
      <c r="DP32" s="401"/>
      <c r="DQ32" s="401"/>
      <c r="DR32" s="401"/>
      <c r="DS32" s="401"/>
      <c r="DT32" s="401"/>
      <c r="DU32" s="401"/>
      <c r="DV32" s="401"/>
      <c r="DW32" s="401"/>
      <c r="DX32" s="401"/>
      <c r="DY32" s="401"/>
      <c r="DZ32" s="401"/>
      <c r="EA32" s="401"/>
      <c r="EB32" s="401"/>
      <c r="EC32" s="401"/>
      <c r="ED32" s="401"/>
      <c r="EE32" s="401"/>
      <c r="EF32" s="401"/>
      <c r="EG32" s="401"/>
      <c r="EH32" s="401"/>
      <c r="EI32" s="401"/>
      <c r="EJ32" s="401"/>
      <c r="EK32" s="401"/>
      <c r="EL32" s="401"/>
      <c r="EM32" s="401"/>
      <c r="EN32" s="401"/>
      <c r="EO32" s="401"/>
      <c r="EP32" s="401"/>
      <c r="EQ32" s="401"/>
      <c r="ER32" s="401"/>
      <c r="ES32" s="401"/>
      <c r="ET32" s="401"/>
      <c r="EU32" s="401"/>
      <c r="EV32" s="401"/>
      <c r="EW32" s="401"/>
      <c r="EX32" s="401"/>
      <c r="EY32" s="401"/>
      <c r="EZ32" s="401"/>
      <c r="FA32" s="401"/>
      <c r="FB32" s="401"/>
      <c r="FC32" s="401"/>
      <c r="FD32" s="401"/>
      <c r="FE32" s="401"/>
      <c r="FF32" s="401"/>
      <c r="FG32" s="401"/>
      <c r="FH32" s="401"/>
      <c r="FI32" s="401"/>
      <c r="FJ32" s="401"/>
      <c r="FK32" s="401"/>
      <c r="FL32" s="401"/>
      <c r="FM32" s="401"/>
      <c r="FN32" s="401"/>
      <c r="FO32" s="401"/>
      <c r="FP32" s="401"/>
      <c r="FQ32" s="401"/>
      <c r="FR32" s="401"/>
      <c r="FS32" s="401"/>
      <c r="FT32" s="401"/>
      <c r="FU32" s="401"/>
      <c r="FV32" s="401"/>
      <c r="FW32" s="401"/>
      <c r="FX32" s="401"/>
      <c r="FY32" s="401"/>
      <c r="FZ32" s="401"/>
      <c r="GA32" s="401"/>
      <c r="GB32" s="401"/>
      <c r="GC32" s="401"/>
      <c r="GD32" s="401"/>
      <c r="GE32" s="401"/>
      <c r="GF32" s="401"/>
      <c r="GG32" s="401"/>
      <c r="GH32" s="401"/>
      <c r="GI32" s="401"/>
      <c r="GJ32" s="401"/>
      <c r="GK32" s="401"/>
      <c r="GL32" s="401"/>
      <c r="GM32" s="401"/>
      <c r="GN32" s="401"/>
      <c r="GO32" s="401"/>
      <c r="GP32" s="401"/>
      <c r="GQ32" s="401"/>
      <c r="GR32" s="401"/>
      <c r="GS32" s="401"/>
      <c r="GT32" s="401"/>
      <c r="GU32" s="401"/>
      <c r="GV32" s="401"/>
      <c r="GW32" s="401"/>
      <c r="GX32" s="401"/>
      <c r="GY32" s="401"/>
      <c r="GZ32" s="401"/>
      <c r="HA32" s="401"/>
      <c r="HB32" s="401"/>
      <c r="HC32" s="401"/>
      <c r="HD32" s="401"/>
      <c r="HE32" s="401"/>
      <c r="HF32" s="401"/>
      <c r="HG32" s="401"/>
      <c r="HH32" s="401"/>
      <c r="HI32" s="401"/>
      <c r="HJ32" s="401"/>
      <c r="HK32" s="401"/>
      <c r="HL32" s="401"/>
      <c r="HM32" s="401"/>
      <c r="HN32" s="401"/>
      <c r="HO32" s="401"/>
      <c r="HP32" s="401"/>
      <c r="HQ32" s="401"/>
      <c r="HR32" s="401"/>
      <c r="HS32" s="401"/>
      <c r="HT32" s="401"/>
      <c r="HU32" s="401"/>
      <c r="HV32" s="401"/>
      <c r="HW32" s="401"/>
      <c r="HX32" s="401"/>
      <c r="HY32" s="401"/>
      <c r="HZ32" s="401"/>
      <c r="IA32" s="401"/>
      <c r="IB32" s="401"/>
      <c r="IC32" s="401"/>
      <c r="ID32" s="401"/>
      <c r="IE32" s="401"/>
      <c r="IF32" s="401"/>
      <c r="IG32" s="401"/>
      <c r="IH32" s="401"/>
      <c r="II32" s="401"/>
      <c r="IJ32" s="401"/>
      <c r="IK32" s="401"/>
      <c r="IL32" s="401"/>
      <c r="IM32" s="401"/>
      <c r="IN32" s="401"/>
      <c r="IO32" s="401"/>
      <c r="IP32" s="401"/>
    </row>
    <row r="33" spans="1:250" ht="23.45" customHeight="1">
      <c r="A33" s="327"/>
      <c r="B33" s="317"/>
      <c r="C33" s="32"/>
      <c r="D33" s="757"/>
      <c r="E33" s="758"/>
      <c r="F33" s="758"/>
      <c r="G33" s="758"/>
      <c r="H33" s="758"/>
      <c r="I33" s="758"/>
      <c r="J33" s="758"/>
      <c r="K33" s="759"/>
      <c r="L33" s="33"/>
      <c r="M33" s="147"/>
      <c r="N33" s="228" t="str">
        <f t="shared" si="0"/>
        <v/>
      </c>
      <c r="O33" s="53"/>
      <c r="P33" s="401"/>
      <c r="R33" s="404" t="s">
        <v>185</v>
      </c>
      <c r="S33" s="402"/>
      <c r="T33" s="402"/>
      <c r="U33" s="402"/>
      <c r="V33" s="402"/>
      <c r="W33" s="402"/>
      <c r="X33" s="402"/>
      <c r="Y33" s="402"/>
      <c r="Z33" s="402"/>
      <c r="AA33" s="402"/>
      <c r="AB33" s="403"/>
      <c r="AC33" s="403"/>
      <c r="AD33" s="403"/>
      <c r="AE33" s="403"/>
      <c r="AF33" s="403"/>
      <c r="AG33" s="403"/>
      <c r="AH33" s="403"/>
      <c r="AI33" s="403"/>
      <c r="AJ33" s="403"/>
      <c r="AK33" s="403"/>
      <c r="AL33" s="403"/>
      <c r="AM33" s="403"/>
      <c r="AN33" s="403"/>
      <c r="AO33" s="403"/>
      <c r="AP33" s="403"/>
      <c r="AQ33" s="401"/>
      <c r="AR33" s="401"/>
      <c r="AS33" s="401"/>
      <c r="AT33" s="401"/>
      <c r="AU33" s="401"/>
      <c r="AV33" s="401"/>
      <c r="AW33" s="401"/>
      <c r="AX33" s="401"/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401"/>
      <c r="BJ33" s="401"/>
      <c r="BK33" s="401"/>
      <c r="BL33" s="401"/>
      <c r="BM33" s="401"/>
      <c r="BN33" s="401"/>
      <c r="BO33" s="401"/>
      <c r="BP33" s="401"/>
      <c r="BQ33" s="401"/>
      <c r="BR33" s="401"/>
      <c r="BS33" s="401"/>
      <c r="BT33" s="401"/>
      <c r="BU33" s="401"/>
      <c r="BV33" s="401"/>
      <c r="BW33" s="401"/>
      <c r="BX33" s="401"/>
      <c r="BY33" s="401"/>
      <c r="BZ33" s="401"/>
      <c r="CA33" s="401"/>
      <c r="CB33" s="401"/>
      <c r="CC33" s="401"/>
      <c r="CD33" s="401"/>
      <c r="CE33" s="401"/>
      <c r="CF33" s="401"/>
      <c r="CG33" s="401"/>
      <c r="CH33" s="401"/>
      <c r="CI33" s="401"/>
      <c r="CJ33" s="401"/>
      <c r="CK33" s="401"/>
      <c r="CL33" s="401"/>
      <c r="CM33" s="401"/>
      <c r="CN33" s="401"/>
      <c r="CO33" s="401"/>
      <c r="CP33" s="401"/>
      <c r="CQ33" s="401"/>
      <c r="CR33" s="401"/>
      <c r="CS33" s="401"/>
      <c r="CT33" s="401"/>
      <c r="CU33" s="401"/>
      <c r="CV33" s="401"/>
      <c r="CW33" s="401"/>
      <c r="CX33" s="401"/>
      <c r="CY33" s="401"/>
      <c r="CZ33" s="401"/>
      <c r="DA33" s="401"/>
      <c r="DB33" s="401"/>
      <c r="DC33" s="401"/>
      <c r="DD33" s="401"/>
      <c r="DE33" s="401"/>
      <c r="DF33" s="401"/>
      <c r="DG33" s="401"/>
      <c r="DH33" s="401"/>
      <c r="DI33" s="401"/>
      <c r="DJ33" s="401"/>
      <c r="DK33" s="401"/>
      <c r="DL33" s="401"/>
      <c r="DM33" s="401"/>
      <c r="DN33" s="401"/>
      <c r="DO33" s="401"/>
      <c r="DP33" s="401"/>
      <c r="DQ33" s="401"/>
      <c r="DR33" s="401"/>
      <c r="DS33" s="401"/>
      <c r="DT33" s="401"/>
      <c r="DU33" s="401"/>
      <c r="DV33" s="401"/>
      <c r="DW33" s="401"/>
      <c r="DX33" s="401"/>
      <c r="DY33" s="401"/>
      <c r="DZ33" s="401"/>
      <c r="EA33" s="401"/>
      <c r="EB33" s="401"/>
      <c r="EC33" s="401"/>
      <c r="ED33" s="401"/>
      <c r="EE33" s="401"/>
      <c r="EF33" s="401"/>
      <c r="EG33" s="401"/>
      <c r="EH33" s="401"/>
      <c r="EI33" s="401"/>
      <c r="EJ33" s="401"/>
      <c r="EK33" s="401"/>
      <c r="EL33" s="401"/>
      <c r="EM33" s="401"/>
      <c r="EN33" s="401"/>
      <c r="EO33" s="401"/>
      <c r="EP33" s="401"/>
      <c r="EQ33" s="401"/>
      <c r="ER33" s="401"/>
      <c r="ES33" s="401"/>
      <c r="ET33" s="401"/>
      <c r="EU33" s="401"/>
      <c r="EV33" s="401"/>
      <c r="EW33" s="401"/>
      <c r="EX33" s="401"/>
      <c r="EY33" s="401"/>
      <c r="EZ33" s="401"/>
      <c r="FA33" s="401"/>
      <c r="FB33" s="401"/>
      <c r="FC33" s="401"/>
      <c r="FD33" s="401"/>
      <c r="FE33" s="401"/>
      <c r="FF33" s="401"/>
      <c r="FG33" s="401"/>
      <c r="FH33" s="401"/>
      <c r="FI33" s="401"/>
      <c r="FJ33" s="401"/>
      <c r="FK33" s="401"/>
      <c r="FL33" s="401"/>
      <c r="FM33" s="401"/>
      <c r="FN33" s="401"/>
      <c r="FO33" s="401"/>
      <c r="FP33" s="401"/>
      <c r="FQ33" s="401"/>
      <c r="FR33" s="401"/>
      <c r="FS33" s="401"/>
      <c r="FT33" s="401"/>
      <c r="FU33" s="401"/>
      <c r="FV33" s="401"/>
      <c r="FW33" s="401"/>
      <c r="FX33" s="401"/>
      <c r="FY33" s="401"/>
      <c r="FZ33" s="401"/>
      <c r="GA33" s="401"/>
      <c r="GB33" s="401"/>
      <c r="GC33" s="401"/>
      <c r="GD33" s="401"/>
      <c r="GE33" s="401"/>
      <c r="GF33" s="401"/>
      <c r="GG33" s="401"/>
      <c r="GH33" s="401"/>
      <c r="GI33" s="401"/>
      <c r="GJ33" s="401"/>
      <c r="GK33" s="401"/>
      <c r="GL33" s="401"/>
      <c r="GM33" s="401"/>
      <c r="GN33" s="401"/>
      <c r="GO33" s="401"/>
      <c r="GP33" s="401"/>
      <c r="GQ33" s="401"/>
      <c r="GR33" s="401"/>
      <c r="GS33" s="401"/>
      <c r="GT33" s="401"/>
      <c r="GU33" s="401"/>
      <c r="GV33" s="401"/>
      <c r="GW33" s="401"/>
      <c r="GX33" s="401"/>
      <c r="GY33" s="401"/>
      <c r="GZ33" s="401"/>
      <c r="HA33" s="401"/>
      <c r="HB33" s="401"/>
      <c r="HC33" s="401"/>
      <c r="HD33" s="401"/>
      <c r="HE33" s="401"/>
      <c r="HF33" s="401"/>
      <c r="HG33" s="401"/>
      <c r="HH33" s="401"/>
      <c r="HI33" s="401"/>
      <c r="HJ33" s="401"/>
      <c r="HK33" s="401"/>
      <c r="HL33" s="401"/>
      <c r="HM33" s="401"/>
      <c r="HN33" s="401"/>
      <c r="HO33" s="401"/>
      <c r="HP33" s="401"/>
      <c r="HQ33" s="401"/>
      <c r="HR33" s="401"/>
      <c r="HS33" s="401"/>
      <c r="HT33" s="401"/>
      <c r="HU33" s="401"/>
      <c r="HV33" s="401"/>
      <c r="HW33" s="401"/>
      <c r="HX33" s="401"/>
      <c r="HY33" s="401"/>
      <c r="HZ33" s="401"/>
      <c r="IA33" s="401"/>
      <c r="IB33" s="401"/>
      <c r="IC33" s="401"/>
      <c r="ID33" s="401"/>
      <c r="IE33" s="401"/>
      <c r="IF33" s="401"/>
      <c r="IG33" s="401"/>
      <c r="IH33" s="401"/>
      <c r="II33" s="401"/>
      <c r="IJ33" s="401"/>
      <c r="IK33" s="401"/>
      <c r="IL33" s="401"/>
      <c r="IM33" s="401"/>
      <c r="IN33" s="401"/>
      <c r="IO33" s="401"/>
      <c r="IP33" s="401"/>
    </row>
    <row r="34" spans="1:250" ht="23.45" customHeight="1">
      <c r="A34" s="327"/>
      <c r="B34" s="317"/>
      <c r="C34" s="32"/>
      <c r="D34" s="757"/>
      <c r="E34" s="758"/>
      <c r="F34" s="758"/>
      <c r="G34" s="758"/>
      <c r="H34" s="758"/>
      <c r="I34" s="758"/>
      <c r="J34" s="758"/>
      <c r="K34" s="759"/>
      <c r="L34" s="33"/>
      <c r="M34" s="147"/>
      <c r="N34" s="228" t="str">
        <f t="shared" si="0"/>
        <v/>
      </c>
      <c r="O34" s="53"/>
      <c r="P34" s="401"/>
      <c r="R34" s="407" t="s">
        <v>190</v>
      </c>
      <c r="S34" s="402"/>
      <c r="T34" s="402"/>
      <c r="U34" s="402"/>
      <c r="V34" s="402"/>
      <c r="W34" s="402"/>
      <c r="X34" s="402"/>
      <c r="Y34" s="402"/>
      <c r="Z34" s="402"/>
      <c r="AA34" s="402"/>
      <c r="AB34" s="403"/>
      <c r="AC34" s="403"/>
      <c r="AD34" s="403"/>
      <c r="AE34" s="403"/>
      <c r="AF34" s="403"/>
      <c r="AG34" s="403"/>
      <c r="AH34" s="403"/>
      <c r="AI34" s="403"/>
      <c r="AJ34" s="403"/>
      <c r="AK34" s="403"/>
      <c r="AL34" s="403"/>
      <c r="AM34" s="403"/>
      <c r="AN34" s="403"/>
      <c r="AO34" s="403"/>
      <c r="AP34" s="403"/>
      <c r="AQ34" s="401"/>
      <c r="AR34" s="401"/>
      <c r="AS34" s="401"/>
      <c r="AT34" s="401"/>
      <c r="AU34" s="401"/>
      <c r="AV34" s="401"/>
      <c r="AW34" s="401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401"/>
      <c r="BJ34" s="401"/>
      <c r="BK34" s="401"/>
      <c r="BL34" s="401"/>
      <c r="BM34" s="401"/>
      <c r="BN34" s="401"/>
      <c r="BO34" s="401"/>
      <c r="BP34" s="401"/>
      <c r="BQ34" s="401"/>
      <c r="BR34" s="401"/>
      <c r="BS34" s="401"/>
      <c r="BT34" s="401"/>
      <c r="BU34" s="401"/>
      <c r="BV34" s="401"/>
      <c r="BW34" s="401"/>
      <c r="BX34" s="401"/>
      <c r="BY34" s="401"/>
      <c r="BZ34" s="401"/>
      <c r="CA34" s="401"/>
      <c r="CB34" s="401"/>
      <c r="CC34" s="401"/>
      <c r="CD34" s="401"/>
      <c r="CE34" s="401"/>
      <c r="CF34" s="401"/>
      <c r="CG34" s="401"/>
      <c r="CH34" s="401"/>
      <c r="CI34" s="401"/>
      <c r="CJ34" s="401"/>
      <c r="CK34" s="401"/>
      <c r="CL34" s="401"/>
      <c r="CM34" s="401"/>
      <c r="CN34" s="401"/>
      <c r="CO34" s="401"/>
      <c r="CP34" s="401"/>
      <c r="CQ34" s="401"/>
      <c r="CR34" s="401"/>
      <c r="CS34" s="401"/>
      <c r="CT34" s="401"/>
      <c r="CU34" s="401"/>
      <c r="CV34" s="401"/>
      <c r="CW34" s="401"/>
      <c r="CX34" s="401"/>
      <c r="CY34" s="401"/>
      <c r="CZ34" s="401"/>
      <c r="DA34" s="401"/>
      <c r="DB34" s="401"/>
      <c r="DC34" s="401"/>
      <c r="DD34" s="401"/>
      <c r="DE34" s="401"/>
      <c r="DF34" s="401"/>
      <c r="DG34" s="401"/>
      <c r="DH34" s="401"/>
      <c r="DI34" s="401"/>
      <c r="DJ34" s="401"/>
      <c r="DK34" s="401"/>
      <c r="DL34" s="401"/>
      <c r="DM34" s="401"/>
      <c r="DN34" s="401"/>
      <c r="DO34" s="401"/>
      <c r="DP34" s="401"/>
      <c r="DQ34" s="401"/>
      <c r="DR34" s="401"/>
      <c r="DS34" s="401"/>
      <c r="DT34" s="401"/>
      <c r="DU34" s="401"/>
      <c r="DV34" s="401"/>
      <c r="DW34" s="401"/>
      <c r="DX34" s="401"/>
      <c r="DY34" s="401"/>
      <c r="DZ34" s="401"/>
      <c r="EA34" s="401"/>
      <c r="EB34" s="401"/>
      <c r="EC34" s="401"/>
      <c r="ED34" s="401"/>
      <c r="EE34" s="401"/>
      <c r="EF34" s="401"/>
      <c r="EG34" s="401"/>
      <c r="EH34" s="401"/>
      <c r="EI34" s="401"/>
      <c r="EJ34" s="401"/>
      <c r="EK34" s="401"/>
      <c r="EL34" s="401"/>
      <c r="EM34" s="401"/>
      <c r="EN34" s="401"/>
      <c r="EO34" s="401"/>
      <c r="EP34" s="401"/>
      <c r="EQ34" s="401"/>
      <c r="ER34" s="401"/>
      <c r="ES34" s="401"/>
      <c r="ET34" s="401"/>
      <c r="EU34" s="401"/>
      <c r="EV34" s="401"/>
      <c r="EW34" s="401"/>
      <c r="EX34" s="401"/>
      <c r="EY34" s="401"/>
      <c r="EZ34" s="401"/>
      <c r="FA34" s="401"/>
      <c r="FB34" s="401"/>
      <c r="FC34" s="401"/>
      <c r="FD34" s="401"/>
      <c r="FE34" s="401"/>
      <c r="FF34" s="401"/>
      <c r="FG34" s="401"/>
      <c r="FH34" s="401"/>
      <c r="FI34" s="401"/>
      <c r="FJ34" s="401"/>
      <c r="FK34" s="401"/>
      <c r="FL34" s="401"/>
      <c r="FM34" s="401"/>
      <c r="FN34" s="401"/>
      <c r="FO34" s="401"/>
      <c r="FP34" s="401"/>
      <c r="FQ34" s="401"/>
      <c r="FR34" s="401"/>
      <c r="FS34" s="401"/>
      <c r="FT34" s="401"/>
      <c r="FU34" s="401"/>
      <c r="FV34" s="401"/>
      <c r="FW34" s="401"/>
      <c r="FX34" s="401"/>
      <c r="FY34" s="401"/>
      <c r="FZ34" s="401"/>
      <c r="GA34" s="401"/>
      <c r="GB34" s="401"/>
      <c r="GC34" s="401"/>
      <c r="GD34" s="401"/>
      <c r="GE34" s="401"/>
      <c r="GF34" s="401"/>
      <c r="GG34" s="401"/>
      <c r="GH34" s="401"/>
      <c r="GI34" s="401"/>
      <c r="GJ34" s="401"/>
      <c r="GK34" s="401"/>
      <c r="GL34" s="401"/>
      <c r="GM34" s="401"/>
      <c r="GN34" s="401"/>
      <c r="GO34" s="401"/>
      <c r="GP34" s="401"/>
      <c r="GQ34" s="401"/>
      <c r="GR34" s="401"/>
      <c r="GS34" s="401"/>
      <c r="GT34" s="401"/>
      <c r="GU34" s="401"/>
      <c r="GV34" s="401"/>
      <c r="GW34" s="401"/>
      <c r="GX34" s="401"/>
      <c r="GY34" s="401"/>
      <c r="GZ34" s="401"/>
      <c r="HA34" s="401"/>
      <c r="HB34" s="401"/>
      <c r="HC34" s="401"/>
      <c r="HD34" s="401"/>
      <c r="HE34" s="401"/>
      <c r="HF34" s="401"/>
      <c r="HG34" s="401"/>
      <c r="HH34" s="401"/>
      <c r="HI34" s="401"/>
      <c r="HJ34" s="401"/>
      <c r="HK34" s="401"/>
      <c r="HL34" s="401"/>
      <c r="HM34" s="401"/>
      <c r="HN34" s="401"/>
      <c r="HO34" s="401"/>
      <c r="HP34" s="401"/>
      <c r="HQ34" s="401"/>
      <c r="HR34" s="401"/>
      <c r="HS34" s="401"/>
      <c r="HT34" s="401"/>
      <c r="HU34" s="401"/>
      <c r="HV34" s="401"/>
      <c r="HW34" s="401"/>
      <c r="HX34" s="401"/>
      <c r="HY34" s="401"/>
      <c r="HZ34" s="401"/>
      <c r="IA34" s="401"/>
      <c r="IB34" s="401"/>
      <c r="IC34" s="401"/>
      <c r="ID34" s="401"/>
      <c r="IE34" s="401"/>
      <c r="IF34" s="401"/>
      <c r="IG34" s="401"/>
      <c r="IH34" s="401"/>
      <c r="II34" s="401"/>
      <c r="IJ34" s="401"/>
      <c r="IK34" s="401"/>
      <c r="IL34" s="401"/>
      <c r="IM34" s="401"/>
      <c r="IN34" s="401"/>
      <c r="IO34" s="401"/>
      <c r="IP34" s="401"/>
    </row>
    <row r="35" spans="1:250" ht="23.45" customHeight="1">
      <c r="A35" s="327"/>
      <c r="B35" s="317"/>
      <c r="C35" s="32"/>
      <c r="D35" s="757"/>
      <c r="E35" s="758"/>
      <c r="F35" s="758"/>
      <c r="G35" s="758"/>
      <c r="H35" s="758"/>
      <c r="I35" s="758"/>
      <c r="J35" s="758"/>
      <c r="K35" s="759"/>
      <c r="L35" s="33"/>
      <c r="M35" s="147"/>
      <c r="N35" s="228" t="str">
        <f t="shared" si="0"/>
        <v/>
      </c>
      <c r="O35" s="53"/>
      <c r="P35" s="401"/>
      <c r="R35" s="357" t="s">
        <v>191</v>
      </c>
      <c r="S35" s="402"/>
      <c r="T35" s="402"/>
      <c r="U35" s="402"/>
      <c r="V35" s="402"/>
      <c r="W35" s="402"/>
      <c r="X35" s="402"/>
      <c r="Y35" s="402"/>
      <c r="Z35" s="402"/>
      <c r="AA35" s="402"/>
      <c r="AB35" s="403"/>
      <c r="AC35" s="403"/>
      <c r="AD35" s="403"/>
      <c r="AE35" s="403"/>
      <c r="AF35" s="403"/>
      <c r="AG35" s="403"/>
      <c r="AH35" s="403"/>
      <c r="AI35" s="403"/>
      <c r="AJ35" s="403"/>
      <c r="AK35" s="403"/>
      <c r="AL35" s="403"/>
      <c r="AM35" s="403"/>
      <c r="AN35" s="403"/>
      <c r="AO35" s="403"/>
      <c r="AP35" s="403"/>
      <c r="AQ35" s="401"/>
      <c r="AR35" s="401"/>
      <c r="AS35" s="401"/>
      <c r="AT35" s="401"/>
      <c r="AU35" s="401"/>
      <c r="AV35" s="401"/>
      <c r="AW35" s="401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401"/>
      <c r="BJ35" s="401"/>
      <c r="BK35" s="401"/>
      <c r="BL35" s="401"/>
      <c r="BM35" s="401"/>
      <c r="BN35" s="401"/>
      <c r="BO35" s="401"/>
      <c r="BP35" s="401"/>
      <c r="BQ35" s="401"/>
      <c r="BR35" s="401"/>
      <c r="BS35" s="401"/>
      <c r="BT35" s="401"/>
      <c r="BU35" s="401"/>
      <c r="BV35" s="401"/>
      <c r="BW35" s="401"/>
      <c r="BX35" s="401"/>
      <c r="BY35" s="401"/>
      <c r="BZ35" s="401"/>
      <c r="CA35" s="401"/>
      <c r="CB35" s="401"/>
      <c r="CC35" s="401"/>
      <c r="CD35" s="401"/>
      <c r="CE35" s="401"/>
      <c r="CF35" s="401"/>
      <c r="CG35" s="401"/>
      <c r="CH35" s="401"/>
      <c r="CI35" s="401"/>
      <c r="CJ35" s="401"/>
      <c r="CK35" s="401"/>
      <c r="CL35" s="401"/>
      <c r="CM35" s="401"/>
      <c r="CN35" s="401"/>
      <c r="CO35" s="401"/>
      <c r="CP35" s="401"/>
      <c r="CQ35" s="401"/>
      <c r="CR35" s="401"/>
      <c r="CS35" s="401"/>
      <c r="CT35" s="401"/>
      <c r="CU35" s="401"/>
      <c r="CV35" s="401"/>
      <c r="CW35" s="401"/>
      <c r="CX35" s="401"/>
      <c r="CY35" s="401"/>
      <c r="CZ35" s="401"/>
      <c r="DA35" s="401"/>
      <c r="DB35" s="401"/>
      <c r="DC35" s="401"/>
      <c r="DD35" s="401"/>
      <c r="DE35" s="401"/>
      <c r="DF35" s="401"/>
      <c r="DG35" s="401"/>
      <c r="DH35" s="401"/>
      <c r="DI35" s="401"/>
      <c r="DJ35" s="401"/>
      <c r="DK35" s="401"/>
      <c r="DL35" s="401"/>
      <c r="DM35" s="401"/>
      <c r="DN35" s="401"/>
      <c r="DO35" s="401"/>
      <c r="DP35" s="401"/>
      <c r="DQ35" s="401"/>
      <c r="DR35" s="401"/>
      <c r="DS35" s="401"/>
      <c r="DT35" s="401"/>
      <c r="DU35" s="401"/>
      <c r="DV35" s="401"/>
      <c r="DW35" s="401"/>
      <c r="DX35" s="401"/>
      <c r="DY35" s="401"/>
      <c r="DZ35" s="401"/>
      <c r="EA35" s="401"/>
      <c r="EB35" s="401"/>
      <c r="EC35" s="401"/>
      <c r="ED35" s="401"/>
      <c r="EE35" s="401"/>
      <c r="EF35" s="401"/>
      <c r="EG35" s="401"/>
      <c r="EH35" s="401"/>
      <c r="EI35" s="401"/>
      <c r="EJ35" s="401"/>
      <c r="EK35" s="401"/>
      <c r="EL35" s="401"/>
      <c r="EM35" s="401"/>
      <c r="EN35" s="401"/>
      <c r="EO35" s="401"/>
      <c r="EP35" s="401"/>
      <c r="EQ35" s="401"/>
      <c r="ER35" s="401"/>
      <c r="ES35" s="401"/>
      <c r="ET35" s="401"/>
      <c r="EU35" s="401"/>
      <c r="EV35" s="401"/>
      <c r="EW35" s="401"/>
      <c r="EX35" s="401"/>
      <c r="EY35" s="401"/>
      <c r="EZ35" s="401"/>
      <c r="FA35" s="401"/>
      <c r="FB35" s="401"/>
      <c r="FC35" s="401"/>
      <c r="FD35" s="401"/>
      <c r="FE35" s="401"/>
      <c r="FF35" s="401"/>
      <c r="FG35" s="401"/>
      <c r="FH35" s="401"/>
      <c r="FI35" s="401"/>
      <c r="FJ35" s="401"/>
      <c r="FK35" s="401"/>
      <c r="FL35" s="401"/>
      <c r="FM35" s="401"/>
      <c r="FN35" s="401"/>
      <c r="FO35" s="401"/>
      <c r="FP35" s="401"/>
      <c r="FQ35" s="401"/>
      <c r="FR35" s="401"/>
      <c r="FS35" s="401"/>
      <c r="FT35" s="401"/>
      <c r="FU35" s="401"/>
      <c r="FV35" s="401"/>
      <c r="FW35" s="401"/>
      <c r="FX35" s="401"/>
      <c r="FY35" s="401"/>
      <c r="FZ35" s="401"/>
      <c r="GA35" s="401"/>
      <c r="GB35" s="401"/>
      <c r="GC35" s="401"/>
      <c r="GD35" s="401"/>
      <c r="GE35" s="401"/>
      <c r="GF35" s="401"/>
      <c r="GG35" s="401"/>
      <c r="GH35" s="401"/>
      <c r="GI35" s="401"/>
      <c r="GJ35" s="401"/>
      <c r="GK35" s="401"/>
      <c r="GL35" s="401"/>
      <c r="GM35" s="401"/>
      <c r="GN35" s="401"/>
      <c r="GO35" s="401"/>
      <c r="GP35" s="401"/>
      <c r="GQ35" s="401"/>
      <c r="GR35" s="401"/>
      <c r="GS35" s="401"/>
      <c r="GT35" s="401"/>
      <c r="GU35" s="401"/>
      <c r="GV35" s="401"/>
      <c r="GW35" s="401"/>
      <c r="GX35" s="401"/>
      <c r="GY35" s="401"/>
      <c r="GZ35" s="401"/>
      <c r="HA35" s="401"/>
      <c r="HB35" s="401"/>
      <c r="HC35" s="401"/>
      <c r="HD35" s="401"/>
      <c r="HE35" s="401"/>
      <c r="HF35" s="401"/>
      <c r="HG35" s="401"/>
      <c r="HH35" s="401"/>
      <c r="HI35" s="401"/>
      <c r="HJ35" s="401"/>
      <c r="HK35" s="401"/>
      <c r="HL35" s="401"/>
      <c r="HM35" s="401"/>
      <c r="HN35" s="401"/>
      <c r="HO35" s="401"/>
      <c r="HP35" s="401"/>
      <c r="HQ35" s="401"/>
      <c r="HR35" s="401"/>
      <c r="HS35" s="401"/>
      <c r="HT35" s="401"/>
      <c r="HU35" s="401"/>
      <c r="HV35" s="401"/>
      <c r="HW35" s="401"/>
      <c r="HX35" s="401"/>
      <c r="HY35" s="401"/>
      <c r="HZ35" s="401"/>
      <c r="IA35" s="401"/>
      <c r="IB35" s="401"/>
      <c r="IC35" s="401"/>
      <c r="ID35" s="401"/>
      <c r="IE35" s="401"/>
      <c r="IF35" s="401"/>
      <c r="IG35" s="401"/>
      <c r="IH35" s="401"/>
      <c r="II35" s="401"/>
      <c r="IJ35" s="401"/>
      <c r="IK35" s="401"/>
      <c r="IL35" s="401"/>
      <c r="IM35" s="401"/>
      <c r="IN35" s="401"/>
      <c r="IO35" s="401"/>
      <c r="IP35" s="401"/>
    </row>
    <row r="36" spans="1:250" ht="23.45" customHeight="1">
      <c r="A36" s="327"/>
      <c r="B36" s="317"/>
      <c r="C36" s="32"/>
      <c r="D36" s="757"/>
      <c r="E36" s="758"/>
      <c r="F36" s="758"/>
      <c r="G36" s="758"/>
      <c r="H36" s="758"/>
      <c r="I36" s="758"/>
      <c r="J36" s="758"/>
      <c r="K36" s="759"/>
      <c r="L36" s="33"/>
      <c r="M36" s="147"/>
      <c r="N36" s="228" t="str">
        <f t="shared" si="0"/>
        <v/>
      </c>
      <c r="O36" s="53"/>
      <c r="P36" s="401"/>
      <c r="R36" s="357" t="s">
        <v>249</v>
      </c>
      <c r="S36" s="402"/>
      <c r="T36" s="402"/>
      <c r="U36" s="402"/>
      <c r="V36" s="402"/>
      <c r="W36" s="402"/>
      <c r="X36" s="402"/>
      <c r="Y36" s="402"/>
      <c r="Z36" s="402"/>
      <c r="AA36" s="402"/>
      <c r="AB36" s="403"/>
      <c r="AC36" s="403"/>
      <c r="AD36" s="403"/>
      <c r="AE36" s="403"/>
      <c r="AF36" s="403"/>
      <c r="AG36" s="403"/>
      <c r="AH36" s="403"/>
      <c r="AI36" s="403"/>
      <c r="AJ36" s="403"/>
      <c r="AK36" s="403"/>
      <c r="AL36" s="403"/>
      <c r="AM36" s="403"/>
      <c r="AN36" s="403"/>
      <c r="AO36" s="403"/>
      <c r="AP36" s="403"/>
      <c r="AQ36" s="401"/>
      <c r="AR36" s="401"/>
      <c r="AS36" s="401"/>
      <c r="AT36" s="401"/>
      <c r="AU36" s="401"/>
      <c r="AV36" s="401"/>
      <c r="AW36" s="401"/>
      <c r="AX36" s="401"/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401"/>
      <c r="BJ36" s="401"/>
      <c r="BK36" s="401"/>
      <c r="BL36" s="401"/>
      <c r="BM36" s="401"/>
      <c r="BN36" s="401"/>
      <c r="BO36" s="401"/>
      <c r="BP36" s="401"/>
      <c r="BQ36" s="401"/>
      <c r="BR36" s="401"/>
      <c r="BS36" s="401"/>
      <c r="BT36" s="401"/>
      <c r="BU36" s="401"/>
      <c r="BV36" s="401"/>
      <c r="BW36" s="401"/>
      <c r="BX36" s="401"/>
      <c r="BY36" s="401"/>
      <c r="BZ36" s="401"/>
      <c r="CA36" s="401"/>
      <c r="CB36" s="401"/>
      <c r="CC36" s="401"/>
      <c r="CD36" s="401"/>
      <c r="CE36" s="401"/>
      <c r="CF36" s="401"/>
      <c r="CG36" s="401"/>
      <c r="CH36" s="401"/>
      <c r="CI36" s="401"/>
      <c r="CJ36" s="401"/>
      <c r="CK36" s="401"/>
      <c r="CL36" s="401"/>
      <c r="CM36" s="401"/>
      <c r="CN36" s="401"/>
      <c r="CO36" s="401"/>
      <c r="CP36" s="401"/>
      <c r="CQ36" s="401"/>
      <c r="CR36" s="401"/>
      <c r="CS36" s="401"/>
      <c r="CT36" s="401"/>
      <c r="CU36" s="401"/>
      <c r="CV36" s="401"/>
      <c r="CW36" s="401"/>
      <c r="CX36" s="401"/>
      <c r="CY36" s="401"/>
      <c r="CZ36" s="401"/>
      <c r="DA36" s="401"/>
      <c r="DB36" s="401"/>
      <c r="DC36" s="401"/>
      <c r="DD36" s="401"/>
      <c r="DE36" s="401"/>
      <c r="DF36" s="401"/>
      <c r="DG36" s="401"/>
      <c r="DH36" s="401"/>
      <c r="DI36" s="401"/>
      <c r="DJ36" s="401"/>
      <c r="DK36" s="401"/>
      <c r="DL36" s="401"/>
      <c r="DM36" s="401"/>
      <c r="DN36" s="401"/>
      <c r="DO36" s="401"/>
      <c r="DP36" s="401"/>
      <c r="DQ36" s="401"/>
      <c r="DR36" s="401"/>
      <c r="DS36" s="401"/>
      <c r="DT36" s="401"/>
      <c r="DU36" s="401"/>
      <c r="DV36" s="401"/>
      <c r="DW36" s="401"/>
      <c r="DX36" s="401"/>
      <c r="DY36" s="401"/>
      <c r="DZ36" s="401"/>
      <c r="EA36" s="401"/>
      <c r="EB36" s="401"/>
      <c r="EC36" s="401"/>
      <c r="ED36" s="401"/>
      <c r="EE36" s="401"/>
      <c r="EF36" s="401"/>
      <c r="EG36" s="401"/>
      <c r="EH36" s="401"/>
      <c r="EI36" s="401"/>
      <c r="EJ36" s="401"/>
      <c r="EK36" s="401"/>
      <c r="EL36" s="401"/>
      <c r="EM36" s="401"/>
      <c r="EN36" s="401"/>
      <c r="EO36" s="401"/>
      <c r="EP36" s="401"/>
      <c r="EQ36" s="401"/>
      <c r="ER36" s="401"/>
      <c r="ES36" s="401"/>
      <c r="ET36" s="401"/>
      <c r="EU36" s="401"/>
      <c r="EV36" s="401"/>
      <c r="EW36" s="401"/>
      <c r="EX36" s="401"/>
      <c r="EY36" s="401"/>
      <c r="EZ36" s="401"/>
      <c r="FA36" s="401"/>
      <c r="FB36" s="401"/>
      <c r="FC36" s="401"/>
      <c r="FD36" s="401"/>
      <c r="FE36" s="401"/>
      <c r="FF36" s="401"/>
      <c r="FG36" s="401"/>
      <c r="FH36" s="401"/>
      <c r="FI36" s="401"/>
      <c r="FJ36" s="401"/>
      <c r="FK36" s="401"/>
      <c r="FL36" s="401"/>
      <c r="FM36" s="401"/>
      <c r="FN36" s="401"/>
      <c r="FO36" s="401"/>
      <c r="FP36" s="401"/>
      <c r="FQ36" s="401"/>
      <c r="FR36" s="401"/>
      <c r="FS36" s="401"/>
      <c r="FT36" s="401"/>
      <c r="FU36" s="401"/>
      <c r="FV36" s="401"/>
      <c r="FW36" s="401"/>
      <c r="FX36" s="401"/>
      <c r="FY36" s="401"/>
      <c r="FZ36" s="401"/>
      <c r="GA36" s="401"/>
      <c r="GB36" s="401"/>
      <c r="GC36" s="401"/>
      <c r="GD36" s="401"/>
      <c r="GE36" s="401"/>
      <c r="GF36" s="401"/>
      <c r="GG36" s="401"/>
      <c r="GH36" s="401"/>
      <c r="GI36" s="401"/>
      <c r="GJ36" s="401"/>
      <c r="GK36" s="401"/>
      <c r="GL36" s="401"/>
      <c r="GM36" s="401"/>
      <c r="GN36" s="401"/>
      <c r="GO36" s="401"/>
      <c r="GP36" s="401"/>
      <c r="GQ36" s="401"/>
      <c r="GR36" s="401"/>
      <c r="GS36" s="401"/>
      <c r="GT36" s="401"/>
      <c r="GU36" s="401"/>
      <c r="GV36" s="401"/>
      <c r="GW36" s="401"/>
      <c r="GX36" s="401"/>
      <c r="GY36" s="401"/>
      <c r="GZ36" s="401"/>
      <c r="HA36" s="401"/>
      <c r="HB36" s="401"/>
      <c r="HC36" s="401"/>
      <c r="HD36" s="401"/>
      <c r="HE36" s="401"/>
      <c r="HF36" s="401"/>
      <c r="HG36" s="401"/>
      <c r="HH36" s="401"/>
      <c r="HI36" s="401"/>
      <c r="HJ36" s="401"/>
      <c r="HK36" s="401"/>
      <c r="HL36" s="401"/>
      <c r="HM36" s="401"/>
      <c r="HN36" s="401"/>
      <c r="HO36" s="401"/>
      <c r="HP36" s="401"/>
      <c r="HQ36" s="401"/>
      <c r="HR36" s="401"/>
      <c r="HS36" s="401"/>
      <c r="HT36" s="401"/>
      <c r="HU36" s="401"/>
      <c r="HV36" s="401"/>
      <c r="HW36" s="401"/>
      <c r="HX36" s="401"/>
      <c r="HY36" s="401"/>
      <c r="HZ36" s="401"/>
      <c r="IA36" s="401"/>
      <c r="IB36" s="401"/>
      <c r="IC36" s="401"/>
      <c r="ID36" s="401"/>
      <c r="IE36" s="401"/>
      <c r="IF36" s="401"/>
      <c r="IG36" s="401"/>
      <c r="IH36" s="401"/>
      <c r="II36" s="401"/>
      <c r="IJ36" s="401"/>
      <c r="IK36" s="401"/>
      <c r="IL36" s="401"/>
      <c r="IM36" s="401"/>
      <c r="IN36" s="401"/>
      <c r="IO36" s="401"/>
      <c r="IP36" s="401"/>
    </row>
    <row r="37" spans="1:250" ht="23.45" customHeight="1">
      <c r="A37" s="327"/>
      <c r="B37" s="317"/>
      <c r="C37" s="32"/>
      <c r="D37" s="757"/>
      <c r="E37" s="758"/>
      <c r="F37" s="758"/>
      <c r="G37" s="758"/>
      <c r="H37" s="758"/>
      <c r="I37" s="758"/>
      <c r="J37" s="758"/>
      <c r="K37" s="759"/>
      <c r="L37" s="33"/>
      <c r="M37" s="147"/>
      <c r="N37" s="228" t="str">
        <f t="shared" si="0"/>
        <v/>
      </c>
      <c r="O37" s="53"/>
      <c r="P37" s="401"/>
      <c r="R37" s="405" t="s">
        <v>193</v>
      </c>
      <c r="S37" s="402"/>
      <c r="T37" s="402"/>
      <c r="U37" s="402"/>
      <c r="V37" s="402"/>
      <c r="W37" s="402"/>
      <c r="X37" s="402"/>
      <c r="Y37" s="402"/>
      <c r="Z37" s="402"/>
      <c r="AA37" s="402"/>
      <c r="AB37" s="403"/>
      <c r="AC37" s="403"/>
      <c r="AD37" s="403"/>
      <c r="AE37" s="403"/>
      <c r="AF37" s="403"/>
      <c r="AG37" s="403"/>
      <c r="AH37" s="403"/>
      <c r="AI37" s="403"/>
      <c r="AJ37" s="403"/>
      <c r="AK37" s="403"/>
      <c r="AL37" s="403"/>
      <c r="AM37" s="403"/>
      <c r="AN37" s="403"/>
      <c r="AO37" s="403"/>
      <c r="AP37" s="403"/>
      <c r="AQ37" s="401"/>
      <c r="AR37" s="401"/>
      <c r="AS37" s="401"/>
      <c r="AT37" s="401"/>
      <c r="AU37" s="401"/>
      <c r="AV37" s="401"/>
      <c r="AW37" s="401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401"/>
      <c r="BJ37" s="401"/>
      <c r="BK37" s="401"/>
      <c r="BL37" s="401"/>
      <c r="BM37" s="401"/>
      <c r="BN37" s="401"/>
      <c r="BO37" s="401"/>
      <c r="BP37" s="401"/>
      <c r="BQ37" s="401"/>
      <c r="BR37" s="401"/>
      <c r="BS37" s="401"/>
      <c r="BT37" s="401"/>
      <c r="BU37" s="401"/>
      <c r="BV37" s="401"/>
      <c r="BW37" s="401"/>
      <c r="BX37" s="401"/>
      <c r="BY37" s="401"/>
      <c r="BZ37" s="401"/>
      <c r="CA37" s="401"/>
      <c r="CB37" s="401"/>
      <c r="CC37" s="401"/>
      <c r="CD37" s="401"/>
      <c r="CE37" s="401"/>
      <c r="CF37" s="401"/>
      <c r="CG37" s="401"/>
      <c r="CH37" s="401"/>
      <c r="CI37" s="401"/>
      <c r="CJ37" s="401"/>
      <c r="CK37" s="401"/>
      <c r="CL37" s="401"/>
      <c r="CM37" s="401"/>
      <c r="CN37" s="401"/>
      <c r="CO37" s="401"/>
      <c r="CP37" s="401"/>
      <c r="CQ37" s="401"/>
      <c r="CR37" s="401"/>
      <c r="CS37" s="401"/>
      <c r="CT37" s="401"/>
      <c r="CU37" s="401"/>
      <c r="CV37" s="401"/>
      <c r="CW37" s="401"/>
      <c r="CX37" s="401"/>
      <c r="CY37" s="401"/>
      <c r="CZ37" s="401"/>
      <c r="DA37" s="401"/>
      <c r="DB37" s="401"/>
      <c r="DC37" s="401"/>
      <c r="DD37" s="401"/>
      <c r="DE37" s="401"/>
      <c r="DF37" s="401"/>
      <c r="DG37" s="401"/>
      <c r="DH37" s="401"/>
      <c r="DI37" s="401"/>
      <c r="DJ37" s="401"/>
      <c r="DK37" s="401"/>
      <c r="DL37" s="401"/>
      <c r="DM37" s="401"/>
      <c r="DN37" s="401"/>
      <c r="DO37" s="401"/>
      <c r="DP37" s="401"/>
      <c r="DQ37" s="401"/>
      <c r="DR37" s="401"/>
      <c r="DS37" s="401"/>
      <c r="DT37" s="401"/>
      <c r="DU37" s="401"/>
      <c r="DV37" s="401"/>
      <c r="DW37" s="401"/>
      <c r="DX37" s="401"/>
      <c r="DY37" s="401"/>
      <c r="DZ37" s="401"/>
      <c r="EA37" s="401"/>
      <c r="EB37" s="401"/>
      <c r="EC37" s="401"/>
      <c r="ED37" s="401"/>
      <c r="EE37" s="401"/>
      <c r="EF37" s="401"/>
      <c r="EG37" s="401"/>
      <c r="EH37" s="401"/>
      <c r="EI37" s="401"/>
      <c r="EJ37" s="401"/>
      <c r="EK37" s="401"/>
      <c r="EL37" s="401"/>
      <c r="EM37" s="401"/>
      <c r="EN37" s="401"/>
      <c r="EO37" s="401"/>
      <c r="EP37" s="401"/>
      <c r="EQ37" s="401"/>
      <c r="ER37" s="401"/>
      <c r="ES37" s="401"/>
      <c r="ET37" s="401"/>
      <c r="EU37" s="401"/>
      <c r="EV37" s="401"/>
      <c r="EW37" s="401"/>
      <c r="EX37" s="401"/>
      <c r="EY37" s="401"/>
      <c r="EZ37" s="401"/>
      <c r="FA37" s="401"/>
      <c r="FB37" s="401"/>
      <c r="FC37" s="401"/>
      <c r="FD37" s="401"/>
      <c r="FE37" s="401"/>
      <c r="FF37" s="401"/>
      <c r="FG37" s="401"/>
      <c r="FH37" s="401"/>
      <c r="FI37" s="401"/>
      <c r="FJ37" s="401"/>
      <c r="FK37" s="401"/>
      <c r="FL37" s="401"/>
      <c r="FM37" s="401"/>
      <c r="FN37" s="401"/>
      <c r="FO37" s="401"/>
      <c r="FP37" s="401"/>
      <c r="FQ37" s="401"/>
      <c r="FR37" s="401"/>
      <c r="FS37" s="401"/>
      <c r="FT37" s="401"/>
      <c r="FU37" s="401"/>
      <c r="FV37" s="401"/>
      <c r="FW37" s="401"/>
      <c r="FX37" s="401"/>
      <c r="FY37" s="401"/>
      <c r="FZ37" s="401"/>
      <c r="GA37" s="401"/>
      <c r="GB37" s="401"/>
      <c r="GC37" s="401"/>
      <c r="GD37" s="401"/>
      <c r="GE37" s="401"/>
      <c r="GF37" s="401"/>
      <c r="GG37" s="401"/>
      <c r="GH37" s="401"/>
      <c r="GI37" s="401"/>
      <c r="GJ37" s="401"/>
      <c r="GK37" s="401"/>
      <c r="GL37" s="401"/>
      <c r="GM37" s="401"/>
      <c r="GN37" s="401"/>
      <c r="GO37" s="401"/>
      <c r="GP37" s="401"/>
      <c r="GQ37" s="401"/>
      <c r="GR37" s="401"/>
      <c r="GS37" s="401"/>
      <c r="GT37" s="401"/>
      <c r="GU37" s="401"/>
      <c r="GV37" s="401"/>
      <c r="GW37" s="401"/>
      <c r="GX37" s="401"/>
      <c r="GY37" s="401"/>
      <c r="GZ37" s="401"/>
      <c r="HA37" s="401"/>
      <c r="HB37" s="401"/>
      <c r="HC37" s="401"/>
      <c r="HD37" s="401"/>
      <c r="HE37" s="401"/>
      <c r="HF37" s="401"/>
      <c r="HG37" s="401"/>
      <c r="HH37" s="401"/>
      <c r="HI37" s="401"/>
      <c r="HJ37" s="401"/>
      <c r="HK37" s="401"/>
      <c r="HL37" s="401"/>
      <c r="HM37" s="401"/>
      <c r="HN37" s="401"/>
      <c r="HO37" s="401"/>
      <c r="HP37" s="401"/>
      <c r="HQ37" s="401"/>
      <c r="HR37" s="401"/>
      <c r="HS37" s="401"/>
      <c r="HT37" s="401"/>
      <c r="HU37" s="401"/>
      <c r="HV37" s="401"/>
      <c r="HW37" s="401"/>
      <c r="HX37" s="401"/>
      <c r="HY37" s="401"/>
      <c r="HZ37" s="401"/>
      <c r="IA37" s="401"/>
      <c r="IB37" s="401"/>
      <c r="IC37" s="401"/>
      <c r="ID37" s="401"/>
      <c r="IE37" s="401"/>
      <c r="IF37" s="401"/>
      <c r="IG37" s="401"/>
      <c r="IH37" s="401"/>
      <c r="II37" s="401"/>
      <c r="IJ37" s="401"/>
      <c r="IK37" s="401"/>
      <c r="IL37" s="401"/>
      <c r="IM37" s="401"/>
      <c r="IN37" s="401"/>
      <c r="IO37" s="401"/>
      <c r="IP37" s="401"/>
    </row>
    <row r="38" spans="1:250" ht="23.45" customHeight="1">
      <c r="A38" s="327"/>
      <c r="B38" s="317"/>
      <c r="C38" s="32"/>
      <c r="D38" s="757"/>
      <c r="E38" s="758"/>
      <c r="F38" s="758"/>
      <c r="G38" s="758"/>
      <c r="H38" s="758"/>
      <c r="I38" s="758"/>
      <c r="J38" s="758"/>
      <c r="K38" s="759"/>
      <c r="L38" s="33"/>
      <c r="M38" s="147"/>
      <c r="N38" s="228" t="str">
        <f t="shared" si="0"/>
        <v/>
      </c>
      <c r="O38" s="53"/>
      <c r="P38" s="401"/>
      <c r="R38" s="25"/>
      <c r="S38" s="402"/>
      <c r="T38" s="402"/>
      <c r="U38" s="402"/>
      <c r="V38" s="402"/>
      <c r="W38" s="402"/>
      <c r="X38" s="402"/>
      <c r="Y38" s="402"/>
      <c r="Z38" s="402"/>
      <c r="AA38" s="402"/>
      <c r="AB38" s="403"/>
      <c r="AC38" s="403"/>
      <c r="AD38" s="403"/>
      <c r="AE38" s="403"/>
      <c r="AF38" s="403"/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1"/>
      <c r="AR38" s="401"/>
      <c r="AS38" s="401"/>
      <c r="AT38" s="401"/>
      <c r="AU38" s="401"/>
      <c r="AV38" s="401"/>
      <c r="AW38" s="401"/>
      <c r="AX38" s="401"/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401"/>
      <c r="BJ38" s="401"/>
      <c r="BK38" s="401"/>
      <c r="BL38" s="401"/>
      <c r="BM38" s="401"/>
      <c r="BN38" s="401"/>
      <c r="BO38" s="401"/>
      <c r="BP38" s="401"/>
      <c r="BQ38" s="401"/>
      <c r="BR38" s="401"/>
      <c r="BS38" s="401"/>
      <c r="BT38" s="401"/>
      <c r="BU38" s="401"/>
      <c r="BV38" s="401"/>
      <c r="BW38" s="401"/>
      <c r="BX38" s="401"/>
      <c r="BY38" s="401"/>
      <c r="BZ38" s="401"/>
      <c r="CA38" s="401"/>
      <c r="CB38" s="401"/>
      <c r="CC38" s="401"/>
      <c r="CD38" s="401"/>
      <c r="CE38" s="401"/>
      <c r="CF38" s="401"/>
      <c r="CG38" s="401"/>
      <c r="CH38" s="401"/>
      <c r="CI38" s="401"/>
      <c r="CJ38" s="401"/>
      <c r="CK38" s="401"/>
      <c r="CL38" s="401"/>
      <c r="CM38" s="401"/>
      <c r="CN38" s="401"/>
      <c r="CO38" s="401"/>
      <c r="CP38" s="401"/>
      <c r="CQ38" s="401"/>
      <c r="CR38" s="401"/>
      <c r="CS38" s="401"/>
      <c r="CT38" s="401"/>
      <c r="CU38" s="401"/>
      <c r="CV38" s="401"/>
      <c r="CW38" s="401"/>
      <c r="CX38" s="401"/>
      <c r="CY38" s="401"/>
      <c r="CZ38" s="401"/>
      <c r="DA38" s="401"/>
      <c r="DB38" s="401"/>
      <c r="DC38" s="401"/>
      <c r="DD38" s="401"/>
      <c r="DE38" s="401"/>
      <c r="DF38" s="401"/>
      <c r="DG38" s="401"/>
      <c r="DH38" s="401"/>
      <c r="DI38" s="401"/>
      <c r="DJ38" s="401"/>
      <c r="DK38" s="401"/>
      <c r="DL38" s="401"/>
      <c r="DM38" s="401"/>
      <c r="DN38" s="401"/>
      <c r="DO38" s="401"/>
      <c r="DP38" s="401"/>
      <c r="DQ38" s="401"/>
      <c r="DR38" s="401"/>
      <c r="DS38" s="401"/>
      <c r="DT38" s="401"/>
      <c r="DU38" s="401"/>
      <c r="DV38" s="401"/>
      <c r="DW38" s="401"/>
      <c r="DX38" s="401"/>
      <c r="DY38" s="401"/>
      <c r="DZ38" s="401"/>
      <c r="EA38" s="401"/>
      <c r="EB38" s="401"/>
      <c r="EC38" s="401"/>
      <c r="ED38" s="401"/>
      <c r="EE38" s="401"/>
      <c r="EF38" s="401"/>
      <c r="EG38" s="401"/>
      <c r="EH38" s="401"/>
      <c r="EI38" s="401"/>
      <c r="EJ38" s="401"/>
      <c r="EK38" s="401"/>
      <c r="EL38" s="401"/>
      <c r="EM38" s="401"/>
      <c r="EN38" s="401"/>
      <c r="EO38" s="401"/>
      <c r="EP38" s="401"/>
      <c r="EQ38" s="401"/>
      <c r="ER38" s="401"/>
      <c r="ES38" s="401"/>
      <c r="ET38" s="401"/>
      <c r="EU38" s="401"/>
      <c r="EV38" s="401"/>
      <c r="EW38" s="401"/>
      <c r="EX38" s="401"/>
      <c r="EY38" s="401"/>
      <c r="EZ38" s="401"/>
      <c r="FA38" s="401"/>
      <c r="FB38" s="401"/>
      <c r="FC38" s="401"/>
      <c r="FD38" s="401"/>
      <c r="FE38" s="401"/>
      <c r="FF38" s="401"/>
      <c r="FG38" s="401"/>
      <c r="FH38" s="401"/>
      <c r="FI38" s="401"/>
      <c r="FJ38" s="401"/>
      <c r="FK38" s="401"/>
      <c r="FL38" s="401"/>
      <c r="FM38" s="401"/>
      <c r="FN38" s="401"/>
      <c r="FO38" s="401"/>
      <c r="FP38" s="401"/>
      <c r="FQ38" s="401"/>
      <c r="FR38" s="401"/>
      <c r="FS38" s="401"/>
      <c r="FT38" s="401"/>
      <c r="FU38" s="401"/>
      <c r="FV38" s="401"/>
      <c r="FW38" s="401"/>
      <c r="FX38" s="401"/>
      <c r="FY38" s="401"/>
      <c r="FZ38" s="401"/>
      <c r="GA38" s="401"/>
      <c r="GB38" s="401"/>
      <c r="GC38" s="401"/>
      <c r="GD38" s="401"/>
      <c r="GE38" s="401"/>
      <c r="GF38" s="401"/>
      <c r="GG38" s="401"/>
      <c r="GH38" s="401"/>
      <c r="GI38" s="401"/>
      <c r="GJ38" s="401"/>
      <c r="GK38" s="401"/>
      <c r="GL38" s="401"/>
      <c r="GM38" s="401"/>
      <c r="GN38" s="401"/>
      <c r="GO38" s="401"/>
      <c r="GP38" s="401"/>
      <c r="GQ38" s="401"/>
      <c r="GR38" s="401"/>
      <c r="GS38" s="401"/>
      <c r="GT38" s="401"/>
      <c r="GU38" s="401"/>
      <c r="GV38" s="401"/>
      <c r="GW38" s="401"/>
      <c r="GX38" s="401"/>
      <c r="GY38" s="401"/>
      <c r="GZ38" s="401"/>
      <c r="HA38" s="401"/>
      <c r="HB38" s="401"/>
      <c r="HC38" s="401"/>
      <c r="HD38" s="401"/>
      <c r="HE38" s="401"/>
      <c r="HF38" s="401"/>
      <c r="HG38" s="401"/>
      <c r="HH38" s="401"/>
      <c r="HI38" s="401"/>
      <c r="HJ38" s="401"/>
      <c r="HK38" s="401"/>
      <c r="HL38" s="401"/>
      <c r="HM38" s="401"/>
      <c r="HN38" s="401"/>
      <c r="HO38" s="401"/>
      <c r="HP38" s="401"/>
      <c r="HQ38" s="401"/>
      <c r="HR38" s="401"/>
      <c r="HS38" s="401"/>
      <c r="HT38" s="401"/>
      <c r="HU38" s="401"/>
      <c r="HV38" s="401"/>
      <c r="HW38" s="401"/>
      <c r="HX38" s="401"/>
      <c r="HY38" s="401"/>
      <c r="HZ38" s="401"/>
      <c r="IA38" s="401"/>
      <c r="IB38" s="401"/>
      <c r="IC38" s="401"/>
      <c r="ID38" s="401"/>
      <c r="IE38" s="401"/>
      <c r="IF38" s="401"/>
      <c r="IG38" s="401"/>
      <c r="IH38" s="401"/>
      <c r="II38" s="401"/>
      <c r="IJ38" s="401"/>
      <c r="IK38" s="401"/>
      <c r="IL38" s="401"/>
      <c r="IM38" s="401"/>
      <c r="IN38" s="401"/>
      <c r="IO38" s="401"/>
      <c r="IP38" s="401"/>
    </row>
    <row r="39" spans="1:250" ht="23.45" customHeight="1">
      <c r="A39" s="327"/>
      <c r="B39" s="317"/>
      <c r="C39" s="32"/>
      <c r="D39" s="757"/>
      <c r="E39" s="758"/>
      <c r="F39" s="758"/>
      <c r="G39" s="758"/>
      <c r="H39" s="758"/>
      <c r="I39" s="758"/>
      <c r="J39" s="758"/>
      <c r="K39" s="759"/>
      <c r="L39" s="33"/>
      <c r="M39" s="147"/>
      <c r="N39" s="228" t="str">
        <f t="shared" si="0"/>
        <v/>
      </c>
      <c r="O39" s="53"/>
      <c r="P39" s="401"/>
      <c r="R39" s="358" t="s">
        <v>197</v>
      </c>
      <c r="S39" s="402"/>
      <c r="T39" s="402"/>
      <c r="U39" s="402"/>
      <c r="V39" s="402"/>
      <c r="W39" s="402"/>
      <c r="X39" s="402"/>
      <c r="Y39" s="402"/>
      <c r="Z39" s="402"/>
      <c r="AA39" s="402"/>
      <c r="AB39" s="403"/>
      <c r="AC39" s="403"/>
      <c r="AD39" s="403"/>
      <c r="AE39" s="403"/>
      <c r="AF39" s="403"/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1"/>
      <c r="AR39" s="401"/>
      <c r="AS39" s="401"/>
      <c r="AT39" s="401"/>
      <c r="AU39" s="401"/>
      <c r="AV39" s="401"/>
      <c r="AW39" s="401"/>
      <c r="AX39" s="401"/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401"/>
      <c r="BJ39" s="401"/>
      <c r="BK39" s="401"/>
      <c r="BL39" s="401"/>
      <c r="BM39" s="401"/>
      <c r="BN39" s="401"/>
      <c r="BO39" s="401"/>
      <c r="BP39" s="401"/>
      <c r="BQ39" s="401"/>
      <c r="BR39" s="401"/>
      <c r="BS39" s="401"/>
      <c r="BT39" s="401"/>
      <c r="BU39" s="401"/>
      <c r="BV39" s="401"/>
      <c r="BW39" s="401"/>
      <c r="BX39" s="401"/>
      <c r="BY39" s="401"/>
      <c r="BZ39" s="401"/>
      <c r="CA39" s="401"/>
      <c r="CB39" s="401"/>
      <c r="CC39" s="401"/>
      <c r="CD39" s="401"/>
      <c r="CE39" s="401"/>
      <c r="CF39" s="401"/>
      <c r="CG39" s="401"/>
      <c r="CH39" s="401"/>
      <c r="CI39" s="401"/>
      <c r="CJ39" s="401"/>
      <c r="CK39" s="401"/>
      <c r="CL39" s="401"/>
      <c r="CM39" s="401"/>
      <c r="CN39" s="401"/>
      <c r="CO39" s="401"/>
      <c r="CP39" s="401"/>
      <c r="CQ39" s="401"/>
      <c r="CR39" s="401"/>
      <c r="CS39" s="401"/>
      <c r="CT39" s="401"/>
      <c r="CU39" s="401"/>
      <c r="CV39" s="401"/>
      <c r="CW39" s="401"/>
      <c r="CX39" s="401"/>
      <c r="CY39" s="401"/>
      <c r="CZ39" s="401"/>
      <c r="DA39" s="401"/>
      <c r="DB39" s="401"/>
      <c r="DC39" s="401"/>
      <c r="DD39" s="401"/>
      <c r="DE39" s="401"/>
      <c r="DF39" s="401"/>
      <c r="DG39" s="401"/>
      <c r="DH39" s="401"/>
      <c r="DI39" s="401"/>
      <c r="DJ39" s="401"/>
      <c r="DK39" s="401"/>
      <c r="DL39" s="401"/>
      <c r="DM39" s="401"/>
      <c r="DN39" s="401"/>
      <c r="DO39" s="401"/>
      <c r="DP39" s="401"/>
      <c r="DQ39" s="401"/>
      <c r="DR39" s="401"/>
      <c r="DS39" s="401"/>
      <c r="DT39" s="401"/>
      <c r="DU39" s="401"/>
      <c r="DV39" s="401"/>
      <c r="DW39" s="401"/>
      <c r="DX39" s="401"/>
      <c r="DY39" s="401"/>
      <c r="DZ39" s="401"/>
      <c r="EA39" s="401"/>
      <c r="EB39" s="401"/>
      <c r="EC39" s="401"/>
      <c r="ED39" s="401"/>
      <c r="EE39" s="401"/>
      <c r="EF39" s="401"/>
      <c r="EG39" s="401"/>
      <c r="EH39" s="401"/>
      <c r="EI39" s="401"/>
      <c r="EJ39" s="401"/>
      <c r="EK39" s="401"/>
      <c r="EL39" s="401"/>
      <c r="EM39" s="401"/>
      <c r="EN39" s="401"/>
      <c r="EO39" s="401"/>
      <c r="EP39" s="401"/>
      <c r="EQ39" s="401"/>
      <c r="ER39" s="401"/>
      <c r="ES39" s="401"/>
      <c r="ET39" s="401"/>
      <c r="EU39" s="401"/>
      <c r="EV39" s="401"/>
      <c r="EW39" s="401"/>
      <c r="EX39" s="401"/>
      <c r="EY39" s="401"/>
      <c r="EZ39" s="401"/>
      <c r="FA39" s="401"/>
      <c r="FB39" s="401"/>
      <c r="FC39" s="401"/>
      <c r="FD39" s="401"/>
      <c r="FE39" s="401"/>
      <c r="FF39" s="401"/>
      <c r="FG39" s="401"/>
      <c r="FH39" s="401"/>
      <c r="FI39" s="401"/>
      <c r="FJ39" s="401"/>
      <c r="FK39" s="401"/>
      <c r="FL39" s="401"/>
      <c r="FM39" s="401"/>
      <c r="FN39" s="401"/>
      <c r="FO39" s="401"/>
      <c r="FP39" s="401"/>
      <c r="FQ39" s="401"/>
      <c r="FR39" s="401"/>
      <c r="FS39" s="401"/>
      <c r="FT39" s="401"/>
      <c r="FU39" s="401"/>
      <c r="FV39" s="401"/>
      <c r="FW39" s="401"/>
      <c r="FX39" s="401"/>
      <c r="FY39" s="401"/>
      <c r="FZ39" s="401"/>
      <c r="GA39" s="401"/>
      <c r="GB39" s="401"/>
      <c r="GC39" s="401"/>
      <c r="GD39" s="401"/>
      <c r="GE39" s="401"/>
      <c r="GF39" s="401"/>
      <c r="GG39" s="401"/>
      <c r="GH39" s="401"/>
      <c r="GI39" s="401"/>
      <c r="GJ39" s="401"/>
      <c r="GK39" s="401"/>
      <c r="GL39" s="401"/>
      <c r="GM39" s="401"/>
      <c r="GN39" s="401"/>
      <c r="GO39" s="401"/>
      <c r="GP39" s="401"/>
      <c r="GQ39" s="401"/>
      <c r="GR39" s="401"/>
      <c r="GS39" s="401"/>
      <c r="GT39" s="401"/>
      <c r="GU39" s="401"/>
      <c r="GV39" s="401"/>
      <c r="GW39" s="401"/>
      <c r="GX39" s="401"/>
      <c r="GY39" s="401"/>
      <c r="GZ39" s="401"/>
      <c r="HA39" s="401"/>
      <c r="HB39" s="401"/>
      <c r="HC39" s="401"/>
      <c r="HD39" s="401"/>
      <c r="HE39" s="401"/>
      <c r="HF39" s="401"/>
      <c r="HG39" s="401"/>
      <c r="HH39" s="401"/>
      <c r="HI39" s="401"/>
      <c r="HJ39" s="401"/>
      <c r="HK39" s="401"/>
      <c r="HL39" s="401"/>
      <c r="HM39" s="401"/>
      <c r="HN39" s="401"/>
      <c r="HO39" s="401"/>
      <c r="HP39" s="401"/>
      <c r="HQ39" s="401"/>
      <c r="HR39" s="401"/>
      <c r="HS39" s="401"/>
      <c r="HT39" s="401"/>
      <c r="HU39" s="401"/>
      <c r="HV39" s="401"/>
      <c r="HW39" s="401"/>
      <c r="HX39" s="401"/>
      <c r="HY39" s="401"/>
      <c r="HZ39" s="401"/>
      <c r="IA39" s="401"/>
      <c r="IB39" s="401"/>
      <c r="IC39" s="401"/>
      <c r="ID39" s="401"/>
      <c r="IE39" s="401"/>
      <c r="IF39" s="401"/>
      <c r="IG39" s="401"/>
      <c r="IH39" s="401"/>
      <c r="II39" s="401"/>
      <c r="IJ39" s="401"/>
      <c r="IK39" s="401"/>
      <c r="IL39" s="401"/>
      <c r="IM39" s="401"/>
      <c r="IN39" s="401"/>
      <c r="IO39" s="401"/>
      <c r="IP39" s="401"/>
    </row>
    <row r="40" spans="1:250" ht="23.45" customHeight="1">
      <c r="A40" s="327"/>
      <c r="B40" s="317"/>
      <c r="C40" s="32"/>
      <c r="D40" s="757"/>
      <c r="E40" s="758"/>
      <c r="F40" s="758"/>
      <c r="G40" s="758"/>
      <c r="H40" s="758"/>
      <c r="I40" s="758"/>
      <c r="J40" s="758"/>
      <c r="K40" s="759"/>
      <c r="L40" s="33"/>
      <c r="M40" s="147"/>
      <c r="N40" s="228" t="str">
        <f t="shared" si="0"/>
        <v/>
      </c>
      <c r="O40" s="53"/>
      <c r="P40" s="401"/>
      <c r="R40" s="408">
        <v>1</v>
      </c>
      <c r="S40" s="402"/>
      <c r="T40" s="402"/>
      <c r="U40" s="402"/>
      <c r="V40" s="402"/>
      <c r="W40" s="402"/>
      <c r="X40" s="402"/>
      <c r="Y40" s="402"/>
      <c r="Z40" s="402"/>
      <c r="AA40" s="402"/>
      <c r="AB40" s="403"/>
      <c r="AC40" s="403"/>
      <c r="AD40" s="403"/>
      <c r="AE40" s="403"/>
      <c r="AF40" s="403"/>
      <c r="AG40" s="403"/>
      <c r="AH40" s="403"/>
      <c r="AI40" s="403"/>
      <c r="AJ40" s="403"/>
      <c r="AK40" s="403"/>
      <c r="AL40" s="403"/>
      <c r="AM40" s="403"/>
      <c r="AN40" s="403"/>
      <c r="AO40" s="403"/>
      <c r="AP40" s="403"/>
      <c r="AQ40" s="401"/>
      <c r="AR40" s="401"/>
      <c r="AS40" s="401"/>
      <c r="AT40" s="401"/>
      <c r="AU40" s="401"/>
      <c r="AV40" s="401"/>
      <c r="AW40" s="401"/>
      <c r="AX40" s="401"/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401"/>
      <c r="BJ40" s="401"/>
      <c r="BK40" s="401"/>
      <c r="BL40" s="401"/>
      <c r="BM40" s="401"/>
      <c r="BN40" s="401"/>
      <c r="BO40" s="401"/>
      <c r="BP40" s="401"/>
      <c r="BQ40" s="401"/>
      <c r="BR40" s="401"/>
      <c r="BS40" s="401"/>
      <c r="BT40" s="401"/>
      <c r="BU40" s="401"/>
      <c r="BV40" s="401"/>
      <c r="BW40" s="401"/>
      <c r="BX40" s="401"/>
      <c r="BY40" s="401"/>
      <c r="BZ40" s="401"/>
      <c r="CA40" s="401"/>
      <c r="CB40" s="401"/>
      <c r="CC40" s="401"/>
      <c r="CD40" s="401"/>
      <c r="CE40" s="401"/>
      <c r="CF40" s="401"/>
      <c r="CG40" s="401"/>
      <c r="CH40" s="401"/>
      <c r="CI40" s="401"/>
      <c r="CJ40" s="401"/>
      <c r="CK40" s="401"/>
      <c r="CL40" s="401"/>
      <c r="CM40" s="401"/>
      <c r="CN40" s="401"/>
      <c r="CO40" s="401"/>
      <c r="CP40" s="401"/>
      <c r="CQ40" s="401"/>
      <c r="CR40" s="401"/>
      <c r="CS40" s="401"/>
      <c r="CT40" s="401"/>
      <c r="CU40" s="401"/>
      <c r="CV40" s="401"/>
      <c r="CW40" s="401"/>
      <c r="CX40" s="401"/>
      <c r="CY40" s="401"/>
      <c r="CZ40" s="401"/>
      <c r="DA40" s="401"/>
      <c r="DB40" s="401"/>
      <c r="DC40" s="401"/>
      <c r="DD40" s="401"/>
      <c r="DE40" s="401"/>
      <c r="DF40" s="401"/>
      <c r="DG40" s="401"/>
      <c r="DH40" s="401"/>
      <c r="DI40" s="401"/>
      <c r="DJ40" s="401"/>
      <c r="DK40" s="401"/>
      <c r="DL40" s="401"/>
      <c r="DM40" s="401"/>
      <c r="DN40" s="401"/>
      <c r="DO40" s="401"/>
      <c r="DP40" s="401"/>
      <c r="DQ40" s="401"/>
      <c r="DR40" s="401"/>
      <c r="DS40" s="401"/>
      <c r="DT40" s="401"/>
      <c r="DU40" s="401"/>
      <c r="DV40" s="401"/>
      <c r="DW40" s="401"/>
      <c r="DX40" s="401"/>
      <c r="DY40" s="401"/>
      <c r="DZ40" s="401"/>
      <c r="EA40" s="401"/>
      <c r="EB40" s="401"/>
      <c r="EC40" s="401"/>
      <c r="ED40" s="401"/>
      <c r="EE40" s="401"/>
      <c r="EF40" s="401"/>
      <c r="EG40" s="401"/>
      <c r="EH40" s="401"/>
      <c r="EI40" s="401"/>
      <c r="EJ40" s="401"/>
      <c r="EK40" s="401"/>
      <c r="EL40" s="401"/>
      <c r="EM40" s="401"/>
      <c r="EN40" s="401"/>
      <c r="EO40" s="401"/>
      <c r="EP40" s="401"/>
      <c r="EQ40" s="401"/>
      <c r="ER40" s="401"/>
      <c r="ES40" s="401"/>
      <c r="ET40" s="401"/>
      <c r="EU40" s="401"/>
      <c r="EV40" s="401"/>
      <c r="EW40" s="401"/>
      <c r="EX40" s="401"/>
      <c r="EY40" s="401"/>
      <c r="EZ40" s="401"/>
      <c r="FA40" s="401"/>
      <c r="FB40" s="401"/>
      <c r="FC40" s="401"/>
      <c r="FD40" s="401"/>
      <c r="FE40" s="401"/>
      <c r="FF40" s="401"/>
      <c r="FG40" s="401"/>
      <c r="FH40" s="401"/>
      <c r="FI40" s="401"/>
      <c r="FJ40" s="401"/>
      <c r="FK40" s="401"/>
      <c r="FL40" s="401"/>
      <c r="FM40" s="401"/>
      <c r="FN40" s="401"/>
      <c r="FO40" s="401"/>
      <c r="FP40" s="401"/>
      <c r="FQ40" s="401"/>
      <c r="FR40" s="401"/>
      <c r="FS40" s="401"/>
      <c r="FT40" s="401"/>
      <c r="FU40" s="401"/>
      <c r="FV40" s="401"/>
      <c r="FW40" s="401"/>
      <c r="FX40" s="401"/>
      <c r="FY40" s="401"/>
      <c r="FZ40" s="401"/>
      <c r="GA40" s="401"/>
      <c r="GB40" s="401"/>
      <c r="GC40" s="401"/>
      <c r="GD40" s="401"/>
      <c r="GE40" s="401"/>
      <c r="GF40" s="401"/>
      <c r="GG40" s="401"/>
      <c r="GH40" s="401"/>
      <c r="GI40" s="401"/>
      <c r="GJ40" s="401"/>
      <c r="GK40" s="401"/>
      <c r="GL40" s="401"/>
      <c r="GM40" s="401"/>
      <c r="GN40" s="401"/>
      <c r="GO40" s="401"/>
      <c r="GP40" s="401"/>
      <c r="GQ40" s="401"/>
      <c r="GR40" s="401"/>
      <c r="GS40" s="401"/>
      <c r="GT40" s="401"/>
      <c r="GU40" s="401"/>
      <c r="GV40" s="401"/>
      <c r="GW40" s="401"/>
      <c r="GX40" s="401"/>
      <c r="GY40" s="401"/>
      <c r="GZ40" s="401"/>
      <c r="HA40" s="401"/>
      <c r="HB40" s="401"/>
      <c r="HC40" s="401"/>
      <c r="HD40" s="401"/>
      <c r="HE40" s="401"/>
      <c r="HF40" s="401"/>
      <c r="HG40" s="401"/>
      <c r="HH40" s="401"/>
      <c r="HI40" s="401"/>
      <c r="HJ40" s="401"/>
      <c r="HK40" s="401"/>
      <c r="HL40" s="401"/>
      <c r="HM40" s="401"/>
      <c r="HN40" s="401"/>
      <c r="HO40" s="401"/>
      <c r="HP40" s="401"/>
      <c r="HQ40" s="401"/>
      <c r="HR40" s="401"/>
      <c r="HS40" s="401"/>
      <c r="HT40" s="401"/>
      <c r="HU40" s="401"/>
      <c r="HV40" s="401"/>
      <c r="HW40" s="401"/>
      <c r="HX40" s="401"/>
      <c r="HY40" s="401"/>
      <c r="HZ40" s="401"/>
      <c r="IA40" s="401"/>
      <c r="IB40" s="401"/>
      <c r="IC40" s="401"/>
      <c r="ID40" s="401"/>
      <c r="IE40" s="401"/>
      <c r="IF40" s="401"/>
      <c r="IG40" s="401"/>
      <c r="IH40" s="401"/>
      <c r="II40" s="401"/>
      <c r="IJ40" s="401"/>
      <c r="IK40" s="401"/>
      <c r="IL40" s="401"/>
      <c r="IM40" s="401"/>
      <c r="IN40" s="401"/>
      <c r="IO40" s="401"/>
      <c r="IP40" s="401"/>
    </row>
    <row r="41" spans="1:250" ht="23.45" customHeight="1">
      <c r="A41" s="327"/>
      <c r="B41" s="317"/>
      <c r="C41" s="32"/>
      <c r="D41" s="757"/>
      <c r="E41" s="758"/>
      <c r="F41" s="758"/>
      <c r="G41" s="758"/>
      <c r="H41" s="758"/>
      <c r="I41" s="758"/>
      <c r="J41" s="758"/>
      <c r="K41" s="759"/>
      <c r="L41" s="33"/>
      <c r="M41" s="147"/>
      <c r="N41" s="228" t="str">
        <f t="shared" si="0"/>
        <v/>
      </c>
      <c r="O41" s="53"/>
      <c r="P41" s="401"/>
      <c r="R41" s="409" t="s">
        <v>198</v>
      </c>
      <c r="S41" s="402"/>
      <c r="T41" s="402"/>
      <c r="U41" s="402"/>
      <c r="V41" s="402"/>
      <c r="W41" s="402"/>
      <c r="X41" s="402"/>
      <c r="Y41" s="402"/>
      <c r="Z41" s="402"/>
      <c r="AA41" s="402"/>
      <c r="AB41" s="403"/>
      <c r="AC41" s="403"/>
      <c r="AD41" s="403"/>
      <c r="AE41" s="403"/>
      <c r="AF41" s="403"/>
      <c r="AG41" s="403"/>
      <c r="AH41" s="403"/>
      <c r="AI41" s="403"/>
      <c r="AJ41" s="403"/>
      <c r="AK41" s="403"/>
      <c r="AL41" s="403"/>
      <c r="AM41" s="403"/>
      <c r="AN41" s="403"/>
      <c r="AO41" s="403"/>
      <c r="AP41" s="403"/>
      <c r="AQ41" s="401"/>
      <c r="AR41" s="401"/>
      <c r="AS41" s="401"/>
      <c r="AT41" s="401"/>
      <c r="AU41" s="401"/>
      <c r="AV41" s="401"/>
      <c r="AW41" s="401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401"/>
      <c r="BJ41" s="401"/>
      <c r="BK41" s="401"/>
      <c r="BL41" s="401"/>
      <c r="BM41" s="401"/>
      <c r="BN41" s="401"/>
      <c r="BO41" s="401"/>
      <c r="BP41" s="401"/>
      <c r="BQ41" s="401"/>
      <c r="BR41" s="401"/>
      <c r="BS41" s="401"/>
      <c r="BT41" s="401"/>
      <c r="BU41" s="401"/>
      <c r="BV41" s="401"/>
      <c r="BW41" s="401"/>
      <c r="BX41" s="401"/>
      <c r="BY41" s="401"/>
      <c r="BZ41" s="401"/>
      <c r="CA41" s="401"/>
      <c r="CB41" s="401"/>
      <c r="CC41" s="401"/>
      <c r="CD41" s="401"/>
      <c r="CE41" s="401"/>
      <c r="CF41" s="401"/>
      <c r="CG41" s="401"/>
      <c r="CH41" s="401"/>
      <c r="CI41" s="401"/>
      <c r="CJ41" s="401"/>
      <c r="CK41" s="401"/>
      <c r="CL41" s="401"/>
      <c r="CM41" s="401"/>
      <c r="CN41" s="401"/>
      <c r="CO41" s="401"/>
      <c r="CP41" s="401"/>
      <c r="CQ41" s="401"/>
      <c r="CR41" s="401"/>
      <c r="CS41" s="401"/>
      <c r="CT41" s="401"/>
      <c r="CU41" s="401"/>
      <c r="CV41" s="401"/>
      <c r="CW41" s="401"/>
      <c r="CX41" s="401"/>
      <c r="CY41" s="401"/>
      <c r="CZ41" s="401"/>
      <c r="DA41" s="401"/>
      <c r="DB41" s="401"/>
      <c r="DC41" s="401"/>
      <c r="DD41" s="401"/>
      <c r="DE41" s="401"/>
      <c r="DF41" s="401"/>
      <c r="DG41" s="401"/>
      <c r="DH41" s="401"/>
      <c r="DI41" s="401"/>
      <c r="DJ41" s="401"/>
      <c r="DK41" s="401"/>
      <c r="DL41" s="401"/>
      <c r="DM41" s="401"/>
      <c r="DN41" s="401"/>
      <c r="DO41" s="401"/>
      <c r="DP41" s="401"/>
      <c r="DQ41" s="401"/>
      <c r="DR41" s="401"/>
      <c r="DS41" s="401"/>
      <c r="DT41" s="401"/>
      <c r="DU41" s="401"/>
      <c r="DV41" s="401"/>
      <c r="DW41" s="401"/>
      <c r="DX41" s="401"/>
      <c r="DY41" s="401"/>
      <c r="DZ41" s="401"/>
      <c r="EA41" s="401"/>
      <c r="EB41" s="401"/>
      <c r="EC41" s="401"/>
      <c r="ED41" s="401"/>
      <c r="EE41" s="401"/>
      <c r="EF41" s="401"/>
      <c r="EG41" s="401"/>
      <c r="EH41" s="401"/>
      <c r="EI41" s="401"/>
      <c r="EJ41" s="401"/>
      <c r="EK41" s="401"/>
      <c r="EL41" s="401"/>
      <c r="EM41" s="401"/>
      <c r="EN41" s="401"/>
      <c r="EO41" s="401"/>
      <c r="EP41" s="401"/>
      <c r="EQ41" s="401"/>
      <c r="ER41" s="401"/>
      <c r="ES41" s="401"/>
      <c r="ET41" s="401"/>
      <c r="EU41" s="401"/>
      <c r="EV41" s="401"/>
      <c r="EW41" s="401"/>
      <c r="EX41" s="401"/>
      <c r="EY41" s="401"/>
      <c r="EZ41" s="401"/>
      <c r="FA41" s="401"/>
      <c r="FB41" s="401"/>
      <c r="FC41" s="401"/>
      <c r="FD41" s="401"/>
      <c r="FE41" s="401"/>
      <c r="FF41" s="401"/>
      <c r="FG41" s="401"/>
      <c r="FH41" s="401"/>
      <c r="FI41" s="401"/>
      <c r="FJ41" s="401"/>
      <c r="FK41" s="401"/>
      <c r="FL41" s="401"/>
      <c r="FM41" s="401"/>
      <c r="FN41" s="401"/>
      <c r="FO41" s="401"/>
      <c r="FP41" s="401"/>
      <c r="FQ41" s="401"/>
      <c r="FR41" s="401"/>
      <c r="FS41" s="401"/>
      <c r="FT41" s="401"/>
      <c r="FU41" s="401"/>
      <c r="FV41" s="401"/>
      <c r="FW41" s="401"/>
      <c r="FX41" s="401"/>
      <c r="FY41" s="401"/>
      <c r="FZ41" s="401"/>
      <c r="GA41" s="401"/>
      <c r="GB41" s="401"/>
      <c r="GC41" s="401"/>
      <c r="GD41" s="401"/>
      <c r="GE41" s="401"/>
      <c r="GF41" s="401"/>
      <c r="GG41" s="401"/>
      <c r="GH41" s="401"/>
      <c r="GI41" s="401"/>
      <c r="GJ41" s="401"/>
      <c r="GK41" s="401"/>
      <c r="GL41" s="401"/>
      <c r="GM41" s="401"/>
      <c r="GN41" s="401"/>
      <c r="GO41" s="401"/>
      <c r="GP41" s="401"/>
      <c r="GQ41" s="401"/>
      <c r="GR41" s="401"/>
      <c r="GS41" s="401"/>
      <c r="GT41" s="401"/>
      <c r="GU41" s="401"/>
      <c r="GV41" s="401"/>
      <c r="GW41" s="401"/>
      <c r="GX41" s="401"/>
      <c r="GY41" s="401"/>
      <c r="GZ41" s="401"/>
      <c r="HA41" s="401"/>
      <c r="HB41" s="401"/>
      <c r="HC41" s="401"/>
      <c r="HD41" s="401"/>
      <c r="HE41" s="401"/>
      <c r="HF41" s="401"/>
      <c r="HG41" s="401"/>
      <c r="HH41" s="401"/>
      <c r="HI41" s="401"/>
      <c r="HJ41" s="401"/>
      <c r="HK41" s="401"/>
      <c r="HL41" s="401"/>
      <c r="HM41" s="401"/>
      <c r="HN41" s="401"/>
      <c r="HO41" s="401"/>
      <c r="HP41" s="401"/>
      <c r="HQ41" s="401"/>
      <c r="HR41" s="401"/>
      <c r="HS41" s="401"/>
      <c r="HT41" s="401"/>
      <c r="HU41" s="401"/>
      <c r="HV41" s="401"/>
      <c r="HW41" s="401"/>
      <c r="HX41" s="401"/>
      <c r="HY41" s="401"/>
      <c r="HZ41" s="401"/>
      <c r="IA41" s="401"/>
      <c r="IB41" s="401"/>
      <c r="IC41" s="401"/>
      <c r="ID41" s="401"/>
      <c r="IE41" s="401"/>
      <c r="IF41" s="401"/>
      <c r="IG41" s="401"/>
      <c r="IH41" s="401"/>
      <c r="II41" s="401"/>
      <c r="IJ41" s="401"/>
      <c r="IK41" s="401"/>
      <c r="IL41" s="401"/>
      <c r="IM41" s="401"/>
      <c r="IN41" s="401"/>
      <c r="IO41" s="401"/>
      <c r="IP41" s="401"/>
    </row>
    <row r="42" spans="1:250" ht="23.45" customHeight="1">
      <c r="A42" s="327"/>
      <c r="B42" s="317"/>
      <c r="C42" s="32"/>
      <c r="D42" s="757"/>
      <c r="E42" s="758"/>
      <c r="F42" s="758"/>
      <c r="G42" s="758"/>
      <c r="H42" s="758"/>
      <c r="I42" s="758"/>
      <c r="J42" s="758"/>
      <c r="K42" s="759"/>
      <c r="L42" s="33"/>
      <c r="M42" s="147"/>
      <c r="N42" s="228" t="str">
        <f t="shared" si="0"/>
        <v/>
      </c>
      <c r="O42" s="53"/>
      <c r="P42" s="401"/>
      <c r="R42" s="409">
        <v>1</v>
      </c>
      <c r="S42" s="402"/>
      <c r="T42" s="402"/>
      <c r="U42" s="402"/>
      <c r="V42" s="402"/>
      <c r="W42" s="402"/>
      <c r="X42" s="402"/>
      <c r="Y42" s="402"/>
      <c r="Z42" s="402"/>
      <c r="AA42" s="402"/>
      <c r="AB42" s="403"/>
      <c r="AC42" s="403"/>
      <c r="AD42" s="403"/>
      <c r="AE42" s="403"/>
      <c r="AF42" s="403"/>
      <c r="AG42" s="403"/>
      <c r="AH42" s="403"/>
      <c r="AI42" s="403"/>
      <c r="AJ42" s="403"/>
      <c r="AK42" s="403"/>
      <c r="AL42" s="403"/>
      <c r="AM42" s="403"/>
      <c r="AN42" s="403"/>
      <c r="AO42" s="403"/>
      <c r="AP42" s="403"/>
      <c r="AQ42" s="401"/>
      <c r="AR42" s="401"/>
      <c r="AS42" s="401"/>
      <c r="AT42" s="401"/>
      <c r="AU42" s="401"/>
      <c r="AV42" s="401"/>
      <c r="AW42" s="401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401"/>
      <c r="BJ42" s="401"/>
      <c r="BK42" s="401"/>
      <c r="BL42" s="401"/>
      <c r="BM42" s="401"/>
      <c r="BN42" s="401"/>
      <c r="BO42" s="401"/>
      <c r="BP42" s="401"/>
      <c r="BQ42" s="401"/>
      <c r="BR42" s="401"/>
      <c r="BS42" s="401"/>
      <c r="BT42" s="401"/>
      <c r="BU42" s="401"/>
      <c r="BV42" s="401"/>
      <c r="BW42" s="401"/>
      <c r="BX42" s="401"/>
      <c r="BY42" s="401"/>
      <c r="BZ42" s="401"/>
      <c r="CA42" s="401"/>
      <c r="CB42" s="401"/>
      <c r="CC42" s="401"/>
      <c r="CD42" s="401"/>
      <c r="CE42" s="401"/>
      <c r="CF42" s="401"/>
      <c r="CG42" s="401"/>
      <c r="CH42" s="401"/>
      <c r="CI42" s="401"/>
      <c r="CJ42" s="401"/>
      <c r="CK42" s="401"/>
      <c r="CL42" s="401"/>
      <c r="CM42" s="401"/>
      <c r="CN42" s="401"/>
      <c r="CO42" s="401"/>
      <c r="CP42" s="401"/>
      <c r="CQ42" s="401"/>
      <c r="CR42" s="401"/>
      <c r="CS42" s="401"/>
      <c r="CT42" s="401"/>
      <c r="CU42" s="401"/>
      <c r="CV42" s="401"/>
      <c r="CW42" s="401"/>
      <c r="CX42" s="401"/>
      <c r="CY42" s="401"/>
      <c r="CZ42" s="401"/>
      <c r="DA42" s="401"/>
      <c r="DB42" s="401"/>
      <c r="DC42" s="401"/>
      <c r="DD42" s="401"/>
      <c r="DE42" s="401"/>
      <c r="DF42" s="401"/>
      <c r="DG42" s="401"/>
      <c r="DH42" s="401"/>
      <c r="DI42" s="401"/>
      <c r="DJ42" s="401"/>
      <c r="DK42" s="401"/>
      <c r="DL42" s="401"/>
      <c r="DM42" s="401"/>
      <c r="DN42" s="401"/>
      <c r="DO42" s="401"/>
      <c r="DP42" s="401"/>
      <c r="DQ42" s="401"/>
      <c r="DR42" s="401"/>
      <c r="DS42" s="401"/>
      <c r="DT42" s="401"/>
      <c r="DU42" s="401"/>
      <c r="DV42" s="401"/>
      <c r="DW42" s="401"/>
      <c r="DX42" s="401"/>
      <c r="DY42" s="401"/>
      <c r="DZ42" s="401"/>
      <c r="EA42" s="401"/>
      <c r="EB42" s="401"/>
      <c r="EC42" s="401"/>
      <c r="ED42" s="401"/>
      <c r="EE42" s="401"/>
      <c r="EF42" s="401"/>
      <c r="EG42" s="401"/>
      <c r="EH42" s="401"/>
      <c r="EI42" s="401"/>
      <c r="EJ42" s="401"/>
      <c r="EK42" s="401"/>
      <c r="EL42" s="401"/>
      <c r="EM42" s="401"/>
      <c r="EN42" s="401"/>
      <c r="EO42" s="401"/>
      <c r="EP42" s="401"/>
      <c r="EQ42" s="401"/>
      <c r="ER42" s="401"/>
      <c r="ES42" s="401"/>
      <c r="ET42" s="401"/>
      <c r="EU42" s="401"/>
      <c r="EV42" s="401"/>
      <c r="EW42" s="401"/>
      <c r="EX42" s="401"/>
      <c r="EY42" s="401"/>
      <c r="EZ42" s="401"/>
      <c r="FA42" s="401"/>
      <c r="FB42" s="401"/>
      <c r="FC42" s="401"/>
      <c r="FD42" s="401"/>
      <c r="FE42" s="401"/>
      <c r="FF42" s="401"/>
      <c r="FG42" s="401"/>
      <c r="FH42" s="401"/>
      <c r="FI42" s="401"/>
      <c r="FJ42" s="401"/>
      <c r="FK42" s="401"/>
      <c r="FL42" s="401"/>
      <c r="FM42" s="401"/>
      <c r="FN42" s="401"/>
      <c r="FO42" s="401"/>
      <c r="FP42" s="401"/>
      <c r="FQ42" s="401"/>
      <c r="FR42" s="401"/>
      <c r="FS42" s="401"/>
      <c r="FT42" s="401"/>
      <c r="FU42" s="401"/>
      <c r="FV42" s="401"/>
      <c r="FW42" s="401"/>
      <c r="FX42" s="401"/>
      <c r="FY42" s="401"/>
      <c r="FZ42" s="401"/>
      <c r="GA42" s="401"/>
      <c r="GB42" s="401"/>
      <c r="GC42" s="401"/>
      <c r="GD42" s="401"/>
      <c r="GE42" s="401"/>
      <c r="GF42" s="401"/>
      <c r="GG42" s="401"/>
      <c r="GH42" s="401"/>
      <c r="GI42" s="401"/>
      <c r="GJ42" s="401"/>
      <c r="GK42" s="401"/>
      <c r="GL42" s="401"/>
      <c r="GM42" s="401"/>
      <c r="GN42" s="401"/>
      <c r="GO42" s="401"/>
      <c r="GP42" s="401"/>
      <c r="GQ42" s="401"/>
      <c r="GR42" s="401"/>
      <c r="GS42" s="401"/>
      <c r="GT42" s="401"/>
      <c r="GU42" s="401"/>
      <c r="GV42" s="401"/>
      <c r="GW42" s="401"/>
      <c r="GX42" s="401"/>
      <c r="GY42" s="401"/>
      <c r="GZ42" s="401"/>
      <c r="HA42" s="401"/>
      <c r="HB42" s="401"/>
      <c r="HC42" s="401"/>
      <c r="HD42" s="401"/>
      <c r="HE42" s="401"/>
      <c r="HF42" s="401"/>
      <c r="HG42" s="401"/>
      <c r="HH42" s="401"/>
      <c r="HI42" s="401"/>
      <c r="HJ42" s="401"/>
      <c r="HK42" s="401"/>
      <c r="HL42" s="401"/>
      <c r="HM42" s="401"/>
      <c r="HN42" s="401"/>
      <c r="HO42" s="401"/>
      <c r="HP42" s="401"/>
      <c r="HQ42" s="401"/>
      <c r="HR42" s="401"/>
      <c r="HS42" s="401"/>
      <c r="HT42" s="401"/>
      <c r="HU42" s="401"/>
      <c r="HV42" s="401"/>
      <c r="HW42" s="401"/>
      <c r="HX42" s="401"/>
      <c r="HY42" s="401"/>
      <c r="HZ42" s="401"/>
      <c r="IA42" s="401"/>
      <c r="IB42" s="401"/>
      <c r="IC42" s="401"/>
      <c r="ID42" s="401"/>
      <c r="IE42" s="401"/>
      <c r="IF42" s="401"/>
      <c r="IG42" s="401"/>
      <c r="IH42" s="401"/>
      <c r="II42" s="401"/>
      <c r="IJ42" s="401"/>
      <c r="IK42" s="401"/>
      <c r="IL42" s="401"/>
      <c r="IM42" s="401"/>
      <c r="IN42" s="401"/>
      <c r="IO42" s="401"/>
      <c r="IP42" s="401"/>
    </row>
    <row r="43" spans="1:250" ht="23.45" customHeight="1">
      <c r="A43" s="327"/>
      <c r="B43" s="317"/>
      <c r="C43" s="32"/>
      <c r="D43" s="757"/>
      <c r="E43" s="758"/>
      <c r="F43" s="758"/>
      <c r="G43" s="758"/>
      <c r="H43" s="758"/>
      <c r="I43" s="758"/>
      <c r="J43" s="758"/>
      <c r="K43" s="759"/>
      <c r="L43" s="33"/>
      <c r="M43" s="147"/>
      <c r="N43" s="228" t="str">
        <f t="shared" si="0"/>
        <v/>
      </c>
      <c r="O43" s="53"/>
      <c r="P43" s="401"/>
      <c r="R43" s="405" t="s">
        <v>199</v>
      </c>
      <c r="S43" s="402"/>
      <c r="T43" s="402"/>
      <c r="U43" s="402"/>
      <c r="V43" s="402"/>
      <c r="W43" s="402"/>
      <c r="X43" s="402"/>
      <c r="Y43" s="402"/>
      <c r="Z43" s="402"/>
      <c r="AA43" s="402"/>
      <c r="AB43" s="403"/>
      <c r="AC43" s="403"/>
      <c r="AD43" s="403"/>
      <c r="AE43" s="403"/>
      <c r="AF43" s="403"/>
      <c r="AG43" s="403"/>
      <c r="AH43" s="403"/>
      <c r="AI43" s="403"/>
      <c r="AJ43" s="403"/>
      <c r="AK43" s="403"/>
      <c r="AL43" s="403"/>
      <c r="AM43" s="403"/>
      <c r="AN43" s="403"/>
      <c r="AO43" s="403"/>
      <c r="AP43" s="403"/>
      <c r="AQ43" s="401"/>
      <c r="AR43" s="401"/>
      <c r="AS43" s="401"/>
      <c r="AT43" s="401"/>
      <c r="AU43" s="401"/>
      <c r="AV43" s="401"/>
      <c r="AW43" s="401"/>
      <c r="AX43" s="401"/>
      <c r="AY43" s="401"/>
      <c r="AZ43" s="401"/>
      <c r="BA43" s="401"/>
      <c r="BB43" s="401"/>
      <c r="BC43" s="401"/>
      <c r="BD43" s="401"/>
      <c r="BE43" s="401"/>
      <c r="BF43" s="401"/>
      <c r="BG43" s="401"/>
      <c r="BH43" s="401"/>
      <c r="BI43" s="401"/>
      <c r="BJ43" s="401"/>
      <c r="BK43" s="401"/>
      <c r="BL43" s="401"/>
      <c r="BM43" s="401"/>
      <c r="BN43" s="401"/>
      <c r="BO43" s="401"/>
      <c r="BP43" s="401"/>
      <c r="BQ43" s="401"/>
      <c r="BR43" s="401"/>
      <c r="BS43" s="401"/>
      <c r="BT43" s="401"/>
      <c r="BU43" s="401"/>
      <c r="BV43" s="401"/>
      <c r="BW43" s="401"/>
      <c r="BX43" s="401"/>
      <c r="BY43" s="401"/>
      <c r="BZ43" s="401"/>
      <c r="CA43" s="401"/>
      <c r="CB43" s="401"/>
      <c r="CC43" s="401"/>
      <c r="CD43" s="401"/>
      <c r="CE43" s="401"/>
      <c r="CF43" s="401"/>
      <c r="CG43" s="401"/>
      <c r="CH43" s="401"/>
      <c r="CI43" s="401"/>
      <c r="CJ43" s="401"/>
      <c r="CK43" s="401"/>
      <c r="CL43" s="401"/>
      <c r="CM43" s="401"/>
      <c r="CN43" s="401"/>
      <c r="CO43" s="401"/>
      <c r="CP43" s="401"/>
      <c r="CQ43" s="401"/>
      <c r="CR43" s="401"/>
      <c r="CS43" s="401"/>
      <c r="CT43" s="401"/>
      <c r="CU43" s="401"/>
      <c r="CV43" s="401"/>
      <c r="CW43" s="401"/>
      <c r="CX43" s="401"/>
      <c r="CY43" s="401"/>
      <c r="CZ43" s="401"/>
      <c r="DA43" s="401"/>
      <c r="DB43" s="401"/>
      <c r="DC43" s="401"/>
      <c r="DD43" s="401"/>
      <c r="DE43" s="401"/>
      <c r="DF43" s="401"/>
      <c r="DG43" s="401"/>
      <c r="DH43" s="401"/>
      <c r="DI43" s="401"/>
      <c r="DJ43" s="401"/>
      <c r="DK43" s="401"/>
      <c r="DL43" s="401"/>
      <c r="DM43" s="401"/>
      <c r="DN43" s="401"/>
      <c r="DO43" s="401"/>
      <c r="DP43" s="401"/>
      <c r="DQ43" s="401"/>
      <c r="DR43" s="401"/>
      <c r="DS43" s="401"/>
      <c r="DT43" s="401"/>
      <c r="DU43" s="401"/>
      <c r="DV43" s="401"/>
      <c r="DW43" s="401"/>
      <c r="DX43" s="401"/>
      <c r="DY43" s="401"/>
      <c r="DZ43" s="401"/>
      <c r="EA43" s="401"/>
      <c r="EB43" s="401"/>
      <c r="EC43" s="401"/>
      <c r="ED43" s="401"/>
      <c r="EE43" s="401"/>
      <c r="EF43" s="401"/>
      <c r="EG43" s="401"/>
      <c r="EH43" s="401"/>
      <c r="EI43" s="401"/>
      <c r="EJ43" s="401"/>
      <c r="EK43" s="401"/>
      <c r="EL43" s="401"/>
      <c r="EM43" s="401"/>
      <c r="EN43" s="401"/>
      <c r="EO43" s="401"/>
      <c r="EP43" s="401"/>
      <c r="EQ43" s="401"/>
      <c r="ER43" s="401"/>
      <c r="ES43" s="401"/>
      <c r="ET43" s="401"/>
      <c r="EU43" s="401"/>
      <c r="EV43" s="401"/>
      <c r="EW43" s="401"/>
      <c r="EX43" s="401"/>
      <c r="EY43" s="401"/>
      <c r="EZ43" s="401"/>
      <c r="FA43" s="401"/>
      <c r="FB43" s="401"/>
      <c r="FC43" s="401"/>
      <c r="FD43" s="401"/>
      <c r="FE43" s="401"/>
      <c r="FF43" s="401"/>
      <c r="FG43" s="401"/>
      <c r="FH43" s="401"/>
      <c r="FI43" s="401"/>
      <c r="FJ43" s="401"/>
      <c r="FK43" s="401"/>
      <c r="FL43" s="401"/>
      <c r="FM43" s="401"/>
      <c r="FN43" s="401"/>
      <c r="FO43" s="401"/>
      <c r="FP43" s="401"/>
      <c r="FQ43" s="401"/>
      <c r="FR43" s="401"/>
      <c r="FS43" s="401"/>
      <c r="FT43" s="401"/>
      <c r="FU43" s="401"/>
      <c r="FV43" s="401"/>
      <c r="FW43" s="401"/>
      <c r="FX43" s="401"/>
      <c r="FY43" s="401"/>
      <c r="FZ43" s="401"/>
      <c r="GA43" s="401"/>
      <c r="GB43" s="401"/>
      <c r="GC43" s="401"/>
      <c r="GD43" s="401"/>
      <c r="GE43" s="401"/>
      <c r="GF43" s="401"/>
      <c r="GG43" s="401"/>
      <c r="GH43" s="401"/>
      <c r="GI43" s="401"/>
      <c r="GJ43" s="401"/>
      <c r="GK43" s="401"/>
      <c r="GL43" s="401"/>
      <c r="GM43" s="401"/>
      <c r="GN43" s="401"/>
      <c r="GO43" s="401"/>
      <c r="GP43" s="401"/>
      <c r="GQ43" s="401"/>
      <c r="GR43" s="401"/>
      <c r="GS43" s="401"/>
      <c r="GT43" s="401"/>
      <c r="GU43" s="401"/>
      <c r="GV43" s="401"/>
      <c r="GW43" s="401"/>
      <c r="GX43" s="401"/>
      <c r="GY43" s="401"/>
      <c r="GZ43" s="401"/>
      <c r="HA43" s="401"/>
      <c r="HB43" s="401"/>
      <c r="HC43" s="401"/>
      <c r="HD43" s="401"/>
      <c r="HE43" s="401"/>
      <c r="HF43" s="401"/>
      <c r="HG43" s="401"/>
      <c r="HH43" s="401"/>
      <c r="HI43" s="401"/>
      <c r="HJ43" s="401"/>
      <c r="HK43" s="401"/>
      <c r="HL43" s="401"/>
      <c r="HM43" s="401"/>
      <c r="HN43" s="401"/>
      <c r="HO43" s="401"/>
      <c r="HP43" s="401"/>
      <c r="HQ43" s="401"/>
      <c r="HR43" s="401"/>
      <c r="HS43" s="401"/>
      <c r="HT43" s="401"/>
      <c r="HU43" s="401"/>
      <c r="HV43" s="401"/>
      <c r="HW43" s="401"/>
      <c r="HX43" s="401"/>
      <c r="HY43" s="401"/>
      <c r="HZ43" s="401"/>
      <c r="IA43" s="401"/>
      <c r="IB43" s="401"/>
      <c r="IC43" s="401"/>
      <c r="ID43" s="401"/>
      <c r="IE43" s="401"/>
      <c r="IF43" s="401"/>
      <c r="IG43" s="401"/>
      <c r="IH43" s="401"/>
      <c r="II43" s="401"/>
      <c r="IJ43" s="401"/>
      <c r="IK43" s="401"/>
      <c r="IL43" s="401"/>
      <c r="IM43" s="401"/>
      <c r="IN43" s="401"/>
      <c r="IO43" s="401"/>
      <c r="IP43" s="401"/>
    </row>
    <row r="44" spans="1:250" ht="23.45" customHeight="1">
      <c r="A44" s="327"/>
      <c r="B44" s="317"/>
      <c r="C44" s="32"/>
      <c r="D44" s="757"/>
      <c r="E44" s="758"/>
      <c r="F44" s="758"/>
      <c r="G44" s="758"/>
      <c r="H44" s="758"/>
      <c r="I44" s="758"/>
      <c r="J44" s="758"/>
      <c r="K44" s="759"/>
      <c r="L44" s="33"/>
      <c r="M44" s="147"/>
      <c r="N44" s="228" t="str">
        <f t="shared" si="0"/>
        <v/>
      </c>
      <c r="O44" s="53"/>
      <c r="P44" s="401"/>
      <c r="R44" s="402"/>
      <c r="S44" s="402"/>
      <c r="T44" s="402"/>
      <c r="U44" s="402"/>
      <c r="V44" s="402"/>
      <c r="W44" s="402"/>
      <c r="X44" s="402"/>
      <c r="Y44" s="402"/>
      <c r="Z44" s="402"/>
      <c r="AA44" s="402"/>
      <c r="AB44" s="403"/>
      <c r="AC44" s="403"/>
      <c r="AD44" s="403"/>
      <c r="AE44" s="403"/>
      <c r="AF44" s="403"/>
      <c r="AG44" s="403"/>
      <c r="AH44" s="403"/>
      <c r="AI44" s="403"/>
      <c r="AJ44" s="403"/>
      <c r="AK44" s="403"/>
      <c r="AL44" s="403"/>
      <c r="AM44" s="403"/>
      <c r="AN44" s="403"/>
      <c r="AO44" s="403"/>
      <c r="AP44" s="403"/>
      <c r="AQ44" s="401"/>
      <c r="AR44" s="401"/>
      <c r="AS44" s="401"/>
      <c r="AT44" s="401"/>
      <c r="AU44" s="401"/>
      <c r="AV44" s="401"/>
      <c r="AW44" s="401"/>
      <c r="AX44" s="401"/>
      <c r="AY44" s="401"/>
      <c r="AZ44" s="401"/>
      <c r="BA44" s="401"/>
      <c r="BB44" s="401"/>
      <c r="BC44" s="401"/>
      <c r="BD44" s="401"/>
      <c r="BE44" s="401"/>
      <c r="BF44" s="401"/>
      <c r="BG44" s="401"/>
      <c r="BH44" s="401"/>
      <c r="BI44" s="401"/>
      <c r="BJ44" s="401"/>
      <c r="BK44" s="401"/>
      <c r="BL44" s="401"/>
      <c r="BM44" s="401"/>
      <c r="BN44" s="401"/>
      <c r="BO44" s="401"/>
      <c r="BP44" s="401"/>
      <c r="BQ44" s="401"/>
      <c r="BR44" s="401"/>
      <c r="BS44" s="401"/>
      <c r="BT44" s="401"/>
      <c r="BU44" s="401"/>
      <c r="BV44" s="401"/>
      <c r="BW44" s="401"/>
      <c r="BX44" s="401"/>
      <c r="BY44" s="401"/>
      <c r="BZ44" s="401"/>
      <c r="CA44" s="401"/>
      <c r="CB44" s="401"/>
      <c r="CC44" s="401"/>
      <c r="CD44" s="401"/>
      <c r="CE44" s="401"/>
      <c r="CF44" s="401"/>
      <c r="CG44" s="401"/>
      <c r="CH44" s="401"/>
      <c r="CI44" s="401"/>
      <c r="CJ44" s="401"/>
      <c r="CK44" s="401"/>
      <c r="CL44" s="401"/>
      <c r="CM44" s="401"/>
      <c r="CN44" s="401"/>
      <c r="CO44" s="401"/>
      <c r="CP44" s="401"/>
      <c r="CQ44" s="401"/>
      <c r="CR44" s="401"/>
      <c r="CS44" s="401"/>
      <c r="CT44" s="401"/>
      <c r="CU44" s="401"/>
      <c r="CV44" s="401"/>
      <c r="CW44" s="401"/>
      <c r="CX44" s="401"/>
      <c r="CY44" s="401"/>
      <c r="CZ44" s="401"/>
      <c r="DA44" s="401"/>
      <c r="DB44" s="401"/>
      <c r="DC44" s="401"/>
      <c r="DD44" s="401"/>
      <c r="DE44" s="401"/>
      <c r="DF44" s="401"/>
      <c r="DG44" s="401"/>
      <c r="DH44" s="401"/>
      <c r="DI44" s="401"/>
      <c r="DJ44" s="401"/>
      <c r="DK44" s="401"/>
      <c r="DL44" s="401"/>
      <c r="DM44" s="401"/>
      <c r="DN44" s="401"/>
      <c r="DO44" s="401"/>
      <c r="DP44" s="401"/>
      <c r="DQ44" s="401"/>
      <c r="DR44" s="401"/>
      <c r="DS44" s="401"/>
      <c r="DT44" s="401"/>
      <c r="DU44" s="401"/>
      <c r="DV44" s="401"/>
      <c r="DW44" s="401"/>
      <c r="DX44" s="401"/>
      <c r="DY44" s="401"/>
      <c r="DZ44" s="401"/>
      <c r="EA44" s="401"/>
      <c r="EB44" s="401"/>
      <c r="EC44" s="401"/>
      <c r="ED44" s="401"/>
      <c r="EE44" s="401"/>
      <c r="EF44" s="401"/>
      <c r="EG44" s="401"/>
      <c r="EH44" s="401"/>
      <c r="EI44" s="401"/>
      <c r="EJ44" s="401"/>
      <c r="EK44" s="401"/>
      <c r="EL44" s="401"/>
      <c r="EM44" s="401"/>
      <c r="EN44" s="401"/>
      <c r="EO44" s="401"/>
      <c r="EP44" s="401"/>
      <c r="EQ44" s="401"/>
      <c r="ER44" s="401"/>
      <c r="ES44" s="401"/>
      <c r="ET44" s="401"/>
      <c r="EU44" s="401"/>
      <c r="EV44" s="401"/>
      <c r="EW44" s="401"/>
      <c r="EX44" s="401"/>
      <c r="EY44" s="401"/>
      <c r="EZ44" s="401"/>
      <c r="FA44" s="401"/>
      <c r="FB44" s="401"/>
      <c r="FC44" s="401"/>
      <c r="FD44" s="401"/>
      <c r="FE44" s="401"/>
      <c r="FF44" s="401"/>
      <c r="FG44" s="401"/>
      <c r="FH44" s="401"/>
      <c r="FI44" s="401"/>
      <c r="FJ44" s="401"/>
      <c r="FK44" s="401"/>
      <c r="FL44" s="401"/>
      <c r="FM44" s="401"/>
      <c r="FN44" s="401"/>
      <c r="FO44" s="401"/>
      <c r="FP44" s="401"/>
      <c r="FQ44" s="401"/>
      <c r="FR44" s="401"/>
      <c r="FS44" s="401"/>
      <c r="FT44" s="401"/>
      <c r="FU44" s="401"/>
      <c r="FV44" s="401"/>
      <c r="FW44" s="401"/>
      <c r="FX44" s="401"/>
      <c r="FY44" s="401"/>
      <c r="FZ44" s="401"/>
      <c r="GA44" s="401"/>
      <c r="GB44" s="401"/>
      <c r="GC44" s="401"/>
      <c r="GD44" s="401"/>
      <c r="GE44" s="401"/>
      <c r="GF44" s="401"/>
      <c r="GG44" s="401"/>
      <c r="GH44" s="401"/>
      <c r="GI44" s="401"/>
      <c r="GJ44" s="401"/>
      <c r="GK44" s="401"/>
      <c r="GL44" s="401"/>
      <c r="GM44" s="401"/>
      <c r="GN44" s="401"/>
      <c r="GO44" s="401"/>
      <c r="GP44" s="401"/>
      <c r="GQ44" s="401"/>
      <c r="GR44" s="401"/>
      <c r="GS44" s="401"/>
      <c r="GT44" s="401"/>
      <c r="GU44" s="401"/>
      <c r="GV44" s="401"/>
      <c r="GW44" s="401"/>
      <c r="GX44" s="401"/>
      <c r="GY44" s="401"/>
      <c r="GZ44" s="401"/>
      <c r="HA44" s="401"/>
      <c r="HB44" s="401"/>
      <c r="HC44" s="401"/>
      <c r="HD44" s="401"/>
      <c r="HE44" s="401"/>
      <c r="HF44" s="401"/>
      <c r="HG44" s="401"/>
      <c r="HH44" s="401"/>
      <c r="HI44" s="401"/>
      <c r="HJ44" s="401"/>
      <c r="HK44" s="401"/>
      <c r="HL44" s="401"/>
      <c r="HM44" s="401"/>
      <c r="HN44" s="401"/>
      <c r="HO44" s="401"/>
      <c r="HP44" s="401"/>
      <c r="HQ44" s="401"/>
      <c r="HR44" s="401"/>
      <c r="HS44" s="401"/>
      <c r="HT44" s="401"/>
      <c r="HU44" s="401"/>
      <c r="HV44" s="401"/>
      <c r="HW44" s="401"/>
      <c r="HX44" s="401"/>
      <c r="HY44" s="401"/>
      <c r="HZ44" s="401"/>
      <c r="IA44" s="401"/>
      <c r="IB44" s="401"/>
      <c r="IC44" s="401"/>
      <c r="ID44" s="401"/>
      <c r="IE44" s="401"/>
      <c r="IF44" s="401"/>
      <c r="IG44" s="401"/>
      <c r="IH44" s="401"/>
      <c r="II44" s="401"/>
      <c r="IJ44" s="401"/>
      <c r="IK44" s="401"/>
      <c r="IL44" s="401"/>
      <c r="IM44" s="401"/>
      <c r="IN44" s="401"/>
      <c r="IO44" s="401"/>
      <c r="IP44" s="401"/>
    </row>
    <row r="45" spans="1:250" ht="23.45" customHeight="1">
      <c r="A45" s="327"/>
      <c r="B45" s="317"/>
      <c r="C45" s="32"/>
      <c r="D45" s="757"/>
      <c r="E45" s="758"/>
      <c r="F45" s="758"/>
      <c r="G45" s="758"/>
      <c r="H45" s="758"/>
      <c r="I45" s="758"/>
      <c r="J45" s="758"/>
      <c r="K45" s="759"/>
      <c r="L45" s="33"/>
      <c r="M45" s="147"/>
      <c r="N45" s="228" t="str">
        <f t="shared" si="0"/>
        <v/>
      </c>
      <c r="O45" s="53"/>
      <c r="P45" s="401"/>
      <c r="Q45" s="612"/>
      <c r="R45" s="619" t="s">
        <v>322</v>
      </c>
      <c r="S45" s="402"/>
      <c r="T45" s="402"/>
      <c r="U45" s="402"/>
      <c r="V45" s="402"/>
      <c r="W45" s="402"/>
      <c r="X45" s="402"/>
      <c r="Y45" s="402"/>
      <c r="Z45" s="402"/>
      <c r="AA45" s="402"/>
      <c r="AB45" s="403"/>
      <c r="AC45" s="403"/>
      <c r="AD45" s="403"/>
      <c r="AE45" s="403"/>
      <c r="AF45" s="403"/>
      <c r="AG45" s="403"/>
      <c r="AH45" s="403"/>
      <c r="AI45" s="403"/>
      <c r="AJ45" s="403"/>
      <c r="AK45" s="403"/>
      <c r="AL45" s="403"/>
      <c r="AM45" s="403"/>
      <c r="AN45" s="403"/>
      <c r="AO45" s="403"/>
      <c r="AP45" s="403"/>
      <c r="AQ45" s="401"/>
      <c r="AR45" s="401"/>
      <c r="AS45" s="401"/>
      <c r="AT45" s="401"/>
      <c r="AU45" s="401"/>
      <c r="AV45" s="401"/>
      <c r="AW45" s="401"/>
      <c r="AX45" s="401"/>
      <c r="AY45" s="401"/>
      <c r="AZ45" s="401"/>
      <c r="BA45" s="401"/>
      <c r="BB45" s="401"/>
      <c r="BC45" s="401"/>
      <c r="BD45" s="401"/>
      <c r="BE45" s="401"/>
      <c r="BF45" s="401"/>
      <c r="BG45" s="401"/>
      <c r="BH45" s="401"/>
      <c r="BI45" s="401"/>
      <c r="BJ45" s="401"/>
      <c r="BK45" s="401"/>
      <c r="BL45" s="401"/>
      <c r="BM45" s="401"/>
      <c r="BN45" s="401"/>
      <c r="BO45" s="401"/>
      <c r="BP45" s="401"/>
      <c r="BQ45" s="401"/>
      <c r="BR45" s="401"/>
      <c r="BS45" s="401"/>
      <c r="BT45" s="401"/>
      <c r="BU45" s="401"/>
      <c r="BV45" s="401"/>
      <c r="BW45" s="401"/>
      <c r="BX45" s="401"/>
      <c r="BY45" s="401"/>
      <c r="BZ45" s="401"/>
      <c r="CA45" s="401"/>
      <c r="CB45" s="401"/>
      <c r="CC45" s="401"/>
      <c r="CD45" s="401"/>
      <c r="CE45" s="401"/>
      <c r="CF45" s="401"/>
      <c r="CG45" s="401"/>
      <c r="CH45" s="401"/>
      <c r="CI45" s="401"/>
      <c r="CJ45" s="401"/>
      <c r="CK45" s="401"/>
      <c r="CL45" s="401"/>
      <c r="CM45" s="401"/>
      <c r="CN45" s="401"/>
      <c r="CO45" s="401"/>
      <c r="CP45" s="401"/>
      <c r="CQ45" s="401"/>
      <c r="CR45" s="401"/>
      <c r="CS45" s="401"/>
      <c r="CT45" s="401"/>
      <c r="CU45" s="401"/>
      <c r="CV45" s="401"/>
      <c r="CW45" s="401"/>
      <c r="CX45" s="401"/>
      <c r="CY45" s="401"/>
      <c r="CZ45" s="401"/>
      <c r="DA45" s="401"/>
      <c r="DB45" s="401"/>
      <c r="DC45" s="401"/>
      <c r="DD45" s="401"/>
      <c r="DE45" s="401"/>
      <c r="DF45" s="401"/>
      <c r="DG45" s="401"/>
      <c r="DH45" s="401"/>
      <c r="DI45" s="401"/>
      <c r="DJ45" s="401"/>
      <c r="DK45" s="401"/>
      <c r="DL45" s="401"/>
      <c r="DM45" s="401"/>
      <c r="DN45" s="401"/>
      <c r="DO45" s="401"/>
      <c r="DP45" s="401"/>
      <c r="DQ45" s="401"/>
      <c r="DR45" s="401"/>
      <c r="DS45" s="401"/>
      <c r="DT45" s="401"/>
      <c r="DU45" s="401"/>
      <c r="DV45" s="401"/>
      <c r="DW45" s="401"/>
      <c r="DX45" s="401"/>
      <c r="DY45" s="401"/>
      <c r="DZ45" s="401"/>
      <c r="EA45" s="401"/>
      <c r="EB45" s="401"/>
      <c r="EC45" s="401"/>
      <c r="ED45" s="401"/>
      <c r="EE45" s="401"/>
      <c r="EF45" s="401"/>
      <c r="EG45" s="401"/>
      <c r="EH45" s="401"/>
      <c r="EI45" s="401"/>
      <c r="EJ45" s="401"/>
      <c r="EK45" s="401"/>
      <c r="EL45" s="401"/>
      <c r="EM45" s="401"/>
      <c r="EN45" s="401"/>
      <c r="EO45" s="401"/>
      <c r="EP45" s="401"/>
      <c r="EQ45" s="401"/>
      <c r="ER45" s="401"/>
      <c r="ES45" s="401"/>
      <c r="ET45" s="401"/>
      <c r="EU45" s="401"/>
      <c r="EV45" s="401"/>
      <c r="EW45" s="401"/>
      <c r="EX45" s="401"/>
      <c r="EY45" s="401"/>
      <c r="EZ45" s="401"/>
      <c r="FA45" s="401"/>
      <c r="FB45" s="401"/>
      <c r="FC45" s="401"/>
      <c r="FD45" s="401"/>
      <c r="FE45" s="401"/>
      <c r="FF45" s="401"/>
      <c r="FG45" s="401"/>
      <c r="FH45" s="401"/>
      <c r="FI45" s="401"/>
      <c r="FJ45" s="401"/>
      <c r="FK45" s="401"/>
      <c r="FL45" s="401"/>
      <c r="FM45" s="401"/>
      <c r="FN45" s="401"/>
      <c r="FO45" s="401"/>
      <c r="FP45" s="401"/>
      <c r="FQ45" s="401"/>
      <c r="FR45" s="401"/>
      <c r="FS45" s="401"/>
      <c r="FT45" s="401"/>
      <c r="FU45" s="401"/>
      <c r="FV45" s="401"/>
      <c r="FW45" s="401"/>
      <c r="FX45" s="401"/>
      <c r="FY45" s="401"/>
      <c r="FZ45" s="401"/>
      <c r="GA45" s="401"/>
      <c r="GB45" s="401"/>
      <c r="GC45" s="401"/>
      <c r="GD45" s="401"/>
      <c r="GE45" s="401"/>
      <c r="GF45" s="401"/>
      <c r="GG45" s="401"/>
      <c r="GH45" s="401"/>
      <c r="GI45" s="401"/>
      <c r="GJ45" s="401"/>
      <c r="GK45" s="401"/>
      <c r="GL45" s="401"/>
      <c r="GM45" s="401"/>
      <c r="GN45" s="401"/>
      <c r="GO45" s="401"/>
      <c r="GP45" s="401"/>
      <c r="GQ45" s="401"/>
      <c r="GR45" s="401"/>
      <c r="GS45" s="401"/>
      <c r="GT45" s="401"/>
      <c r="GU45" s="401"/>
      <c r="GV45" s="401"/>
      <c r="GW45" s="401"/>
      <c r="GX45" s="401"/>
      <c r="GY45" s="401"/>
      <c r="GZ45" s="401"/>
      <c r="HA45" s="401"/>
      <c r="HB45" s="401"/>
      <c r="HC45" s="401"/>
      <c r="HD45" s="401"/>
      <c r="HE45" s="401"/>
      <c r="HF45" s="401"/>
      <c r="HG45" s="401"/>
      <c r="HH45" s="401"/>
      <c r="HI45" s="401"/>
      <c r="HJ45" s="401"/>
      <c r="HK45" s="401"/>
      <c r="HL45" s="401"/>
      <c r="HM45" s="401"/>
      <c r="HN45" s="401"/>
      <c r="HO45" s="401"/>
      <c r="HP45" s="401"/>
      <c r="HQ45" s="401"/>
      <c r="HR45" s="401"/>
      <c r="HS45" s="401"/>
      <c r="HT45" s="401"/>
      <c r="HU45" s="401"/>
      <c r="HV45" s="401"/>
      <c r="HW45" s="401"/>
      <c r="HX45" s="401"/>
      <c r="HY45" s="401"/>
      <c r="HZ45" s="401"/>
      <c r="IA45" s="401"/>
      <c r="IB45" s="401"/>
      <c r="IC45" s="401"/>
      <c r="ID45" s="401"/>
      <c r="IE45" s="401"/>
      <c r="IF45" s="401"/>
      <c r="IG45" s="401"/>
      <c r="IH45" s="401"/>
      <c r="II45" s="401"/>
      <c r="IJ45" s="401"/>
      <c r="IK45" s="401"/>
      <c r="IL45" s="401"/>
      <c r="IM45" s="401"/>
      <c r="IN45" s="401"/>
      <c r="IO45" s="401"/>
      <c r="IP45" s="401"/>
    </row>
    <row r="46" spans="1:250" ht="23.45" customHeight="1">
      <c r="A46" s="327"/>
      <c r="B46" s="317"/>
      <c r="C46" s="32"/>
      <c r="D46" s="757"/>
      <c r="E46" s="758"/>
      <c r="F46" s="758"/>
      <c r="G46" s="758"/>
      <c r="H46" s="758"/>
      <c r="I46" s="758"/>
      <c r="J46" s="758"/>
      <c r="K46" s="759"/>
      <c r="L46" s="33"/>
      <c r="M46" s="147"/>
      <c r="N46" s="228" t="str">
        <f t="shared" si="0"/>
        <v/>
      </c>
      <c r="O46" s="53"/>
      <c r="P46" s="401"/>
      <c r="Q46" s="677">
        <v>46</v>
      </c>
      <c r="R46" s="406" t="s">
        <v>361</v>
      </c>
      <c r="S46" s="402"/>
      <c r="T46" s="402"/>
      <c r="U46" s="402"/>
      <c r="V46" s="402"/>
      <c r="W46" s="402"/>
      <c r="X46" s="402"/>
      <c r="Y46" s="402"/>
      <c r="Z46" s="402"/>
      <c r="AA46" s="402"/>
      <c r="AB46" s="403"/>
      <c r="AC46" s="403"/>
      <c r="AD46" s="403"/>
      <c r="AE46" s="403"/>
      <c r="AF46" s="403"/>
      <c r="AG46" s="403"/>
      <c r="AH46" s="403"/>
      <c r="AI46" s="403"/>
      <c r="AJ46" s="403"/>
      <c r="AK46" s="403"/>
      <c r="AL46" s="403"/>
      <c r="AM46" s="403"/>
      <c r="AN46" s="403"/>
      <c r="AO46" s="403"/>
      <c r="AP46" s="403"/>
      <c r="AQ46" s="401"/>
      <c r="AR46" s="401"/>
      <c r="AS46" s="401"/>
      <c r="AT46" s="401"/>
      <c r="AU46" s="401"/>
      <c r="AV46" s="401"/>
      <c r="AW46" s="401"/>
      <c r="AX46" s="401"/>
      <c r="AY46" s="401"/>
      <c r="AZ46" s="401"/>
      <c r="BA46" s="401"/>
      <c r="BB46" s="401"/>
      <c r="BC46" s="401"/>
      <c r="BD46" s="401"/>
      <c r="BE46" s="401"/>
      <c r="BF46" s="401"/>
      <c r="BG46" s="401"/>
      <c r="BH46" s="401"/>
      <c r="BI46" s="401"/>
      <c r="BJ46" s="401"/>
      <c r="BK46" s="401"/>
      <c r="BL46" s="401"/>
      <c r="BM46" s="401"/>
      <c r="BN46" s="401"/>
      <c r="BO46" s="401"/>
      <c r="BP46" s="401"/>
      <c r="BQ46" s="401"/>
      <c r="BR46" s="401"/>
      <c r="BS46" s="401"/>
      <c r="BT46" s="401"/>
      <c r="BU46" s="401"/>
      <c r="BV46" s="401"/>
      <c r="BW46" s="401"/>
      <c r="BX46" s="401"/>
      <c r="BY46" s="401"/>
      <c r="BZ46" s="401"/>
      <c r="CA46" s="401"/>
      <c r="CB46" s="401"/>
      <c r="CC46" s="401"/>
      <c r="CD46" s="401"/>
      <c r="CE46" s="401"/>
      <c r="CF46" s="401"/>
      <c r="CG46" s="401"/>
      <c r="CH46" s="401"/>
      <c r="CI46" s="401"/>
      <c r="CJ46" s="401"/>
      <c r="CK46" s="401"/>
      <c r="CL46" s="401"/>
      <c r="CM46" s="401"/>
      <c r="CN46" s="401"/>
      <c r="CO46" s="401"/>
      <c r="CP46" s="401"/>
      <c r="CQ46" s="401"/>
      <c r="CR46" s="401"/>
      <c r="CS46" s="401"/>
      <c r="CT46" s="401"/>
      <c r="CU46" s="401"/>
      <c r="CV46" s="401"/>
      <c r="CW46" s="401"/>
      <c r="CX46" s="401"/>
      <c r="CY46" s="401"/>
      <c r="CZ46" s="401"/>
      <c r="DA46" s="401"/>
      <c r="DB46" s="401"/>
      <c r="DC46" s="401"/>
      <c r="DD46" s="401"/>
      <c r="DE46" s="401"/>
      <c r="DF46" s="401"/>
      <c r="DG46" s="401"/>
      <c r="DH46" s="401"/>
      <c r="DI46" s="401"/>
      <c r="DJ46" s="401"/>
      <c r="DK46" s="401"/>
      <c r="DL46" s="401"/>
      <c r="DM46" s="401"/>
      <c r="DN46" s="401"/>
      <c r="DO46" s="401"/>
      <c r="DP46" s="401"/>
      <c r="DQ46" s="401"/>
      <c r="DR46" s="401"/>
      <c r="DS46" s="401"/>
      <c r="DT46" s="401"/>
      <c r="DU46" s="401"/>
      <c r="DV46" s="401"/>
      <c r="DW46" s="401"/>
      <c r="DX46" s="401"/>
      <c r="DY46" s="401"/>
      <c r="DZ46" s="401"/>
      <c r="EA46" s="401"/>
      <c r="EB46" s="401"/>
      <c r="EC46" s="401"/>
      <c r="ED46" s="401"/>
      <c r="EE46" s="401"/>
      <c r="EF46" s="401"/>
      <c r="EG46" s="401"/>
      <c r="EH46" s="401"/>
      <c r="EI46" s="401"/>
      <c r="EJ46" s="401"/>
      <c r="EK46" s="401"/>
      <c r="EL46" s="401"/>
      <c r="EM46" s="401"/>
      <c r="EN46" s="401"/>
      <c r="EO46" s="401"/>
      <c r="EP46" s="401"/>
      <c r="EQ46" s="401"/>
      <c r="ER46" s="401"/>
      <c r="ES46" s="401"/>
      <c r="ET46" s="401"/>
      <c r="EU46" s="401"/>
      <c r="EV46" s="401"/>
      <c r="EW46" s="401"/>
      <c r="EX46" s="401"/>
      <c r="EY46" s="401"/>
      <c r="EZ46" s="401"/>
      <c r="FA46" s="401"/>
      <c r="FB46" s="401"/>
      <c r="FC46" s="401"/>
      <c r="FD46" s="401"/>
      <c r="FE46" s="401"/>
      <c r="FF46" s="401"/>
      <c r="FG46" s="401"/>
      <c r="FH46" s="401"/>
      <c r="FI46" s="401"/>
      <c r="FJ46" s="401"/>
      <c r="FK46" s="401"/>
      <c r="FL46" s="401"/>
      <c r="FM46" s="401"/>
      <c r="FN46" s="401"/>
      <c r="FO46" s="401"/>
      <c r="FP46" s="401"/>
      <c r="FQ46" s="401"/>
      <c r="FR46" s="401"/>
      <c r="FS46" s="401"/>
      <c r="FT46" s="401"/>
      <c r="FU46" s="401"/>
      <c r="FV46" s="401"/>
      <c r="FW46" s="401"/>
      <c r="FX46" s="401"/>
      <c r="FY46" s="401"/>
      <c r="FZ46" s="401"/>
      <c r="GA46" s="401"/>
      <c r="GB46" s="401"/>
      <c r="GC46" s="401"/>
      <c r="GD46" s="401"/>
      <c r="GE46" s="401"/>
      <c r="GF46" s="401"/>
      <c r="GG46" s="401"/>
      <c r="GH46" s="401"/>
      <c r="GI46" s="401"/>
      <c r="GJ46" s="401"/>
      <c r="GK46" s="401"/>
      <c r="GL46" s="401"/>
      <c r="GM46" s="401"/>
      <c r="GN46" s="401"/>
      <c r="GO46" s="401"/>
      <c r="GP46" s="401"/>
      <c r="GQ46" s="401"/>
      <c r="GR46" s="401"/>
      <c r="GS46" s="401"/>
      <c r="GT46" s="401"/>
      <c r="GU46" s="401"/>
      <c r="GV46" s="401"/>
      <c r="GW46" s="401"/>
      <c r="GX46" s="401"/>
      <c r="GY46" s="401"/>
      <c r="GZ46" s="401"/>
      <c r="HA46" s="401"/>
      <c r="HB46" s="401"/>
      <c r="HC46" s="401"/>
      <c r="HD46" s="401"/>
      <c r="HE46" s="401"/>
      <c r="HF46" s="401"/>
      <c r="HG46" s="401"/>
      <c r="HH46" s="401"/>
      <c r="HI46" s="401"/>
      <c r="HJ46" s="401"/>
      <c r="HK46" s="401"/>
      <c r="HL46" s="401"/>
      <c r="HM46" s="401"/>
      <c r="HN46" s="401"/>
      <c r="HO46" s="401"/>
      <c r="HP46" s="401"/>
      <c r="HQ46" s="401"/>
      <c r="HR46" s="401"/>
      <c r="HS46" s="401"/>
      <c r="HT46" s="401"/>
      <c r="HU46" s="401"/>
      <c r="HV46" s="401"/>
      <c r="HW46" s="401"/>
      <c r="HX46" s="401"/>
      <c r="HY46" s="401"/>
      <c r="HZ46" s="401"/>
      <c r="IA46" s="401"/>
      <c r="IB46" s="401"/>
      <c r="IC46" s="401"/>
      <c r="ID46" s="401"/>
      <c r="IE46" s="401"/>
      <c r="IF46" s="401"/>
      <c r="IG46" s="401"/>
      <c r="IH46" s="401"/>
      <c r="II46" s="401"/>
      <c r="IJ46" s="401"/>
      <c r="IK46" s="401"/>
      <c r="IL46" s="401"/>
      <c r="IM46" s="401"/>
      <c r="IN46" s="401"/>
      <c r="IO46" s="401"/>
      <c r="IP46" s="401"/>
    </row>
    <row r="47" spans="1:250" ht="23.45" customHeight="1">
      <c r="A47" s="327"/>
      <c r="B47" s="317"/>
      <c r="C47" s="32"/>
      <c r="D47" s="757"/>
      <c r="E47" s="758"/>
      <c r="F47" s="758"/>
      <c r="G47" s="758"/>
      <c r="H47" s="758"/>
      <c r="I47" s="758"/>
      <c r="J47" s="758"/>
      <c r="K47" s="759"/>
      <c r="L47" s="33"/>
      <c r="M47" s="147"/>
      <c r="N47" s="228" t="str">
        <f t="shared" si="0"/>
        <v/>
      </c>
      <c r="O47" s="53"/>
      <c r="P47" s="401"/>
      <c r="Q47" s="613">
        <v>47</v>
      </c>
      <c r="R47" s="406" t="s">
        <v>319</v>
      </c>
      <c r="S47" s="402"/>
      <c r="T47" s="402"/>
      <c r="U47" s="402"/>
      <c r="V47" s="402"/>
      <c r="W47" s="402"/>
      <c r="X47" s="402"/>
      <c r="Y47" s="402"/>
      <c r="Z47" s="402"/>
      <c r="AA47" s="402"/>
      <c r="AB47" s="403"/>
      <c r="AC47" s="403"/>
      <c r="AD47" s="403"/>
      <c r="AE47" s="403"/>
      <c r="AF47" s="403"/>
      <c r="AG47" s="403"/>
      <c r="AH47" s="403"/>
      <c r="AI47" s="403"/>
      <c r="AJ47" s="403"/>
      <c r="AK47" s="403"/>
      <c r="AL47" s="403"/>
      <c r="AM47" s="403"/>
      <c r="AN47" s="403"/>
      <c r="AO47" s="403"/>
      <c r="AP47" s="403"/>
      <c r="AQ47" s="401"/>
      <c r="AR47" s="401"/>
      <c r="AS47" s="401"/>
      <c r="AT47" s="401"/>
      <c r="AU47" s="401"/>
      <c r="AV47" s="401"/>
      <c r="AW47" s="401"/>
      <c r="AX47" s="401"/>
      <c r="AY47" s="401"/>
      <c r="AZ47" s="401"/>
      <c r="BA47" s="401"/>
      <c r="BB47" s="401"/>
      <c r="BC47" s="401"/>
      <c r="BD47" s="401"/>
      <c r="BE47" s="401"/>
      <c r="BF47" s="401"/>
      <c r="BG47" s="401"/>
      <c r="BH47" s="401"/>
      <c r="BI47" s="401"/>
      <c r="BJ47" s="401"/>
      <c r="BK47" s="401"/>
      <c r="BL47" s="401"/>
      <c r="BM47" s="401"/>
      <c r="BN47" s="401"/>
      <c r="BO47" s="401"/>
      <c r="BP47" s="401"/>
      <c r="BQ47" s="401"/>
      <c r="BR47" s="401"/>
      <c r="BS47" s="401"/>
      <c r="BT47" s="401"/>
      <c r="BU47" s="401"/>
      <c r="BV47" s="401"/>
      <c r="BW47" s="401"/>
      <c r="BX47" s="401"/>
      <c r="BY47" s="401"/>
      <c r="BZ47" s="401"/>
      <c r="CA47" s="401"/>
      <c r="CB47" s="401"/>
      <c r="CC47" s="401"/>
      <c r="CD47" s="401"/>
      <c r="CE47" s="401"/>
      <c r="CF47" s="401"/>
      <c r="CG47" s="401"/>
      <c r="CH47" s="401"/>
      <c r="CI47" s="401"/>
      <c r="CJ47" s="401"/>
      <c r="CK47" s="401"/>
      <c r="CL47" s="401"/>
      <c r="CM47" s="401"/>
      <c r="CN47" s="401"/>
      <c r="CO47" s="401"/>
      <c r="CP47" s="401"/>
      <c r="CQ47" s="401"/>
      <c r="CR47" s="401"/>
      <c r="CS47" s="401"/>
      <c r="CT47" s="401"/>
      <c r="CU47" s="401"/>
      <c r="CV47" s="401"/>
      <c r="CW47" s="401"/>
      <c r="CX47" s="401"/>
      <c r="CY47" s="401"/>
      <c r="CZ47" s="401"/>
      <c r="DA47" s="401"/>
      <c r="DB47" s="401"/>
      <c r="DC47" s="401"/>
      <c r="DD47" s="401"/>
      <c r="DE47" s="401"/>
      <c r="DF47" s="401"/>
      <c r="DG47" s="401"/>
      <c r="DH47" s="401"/>
      <c r="DI47" s="401"/>
      <c r="DJ47" s="401"/>
      <c r="DK47" s="401"/>
      <c r="DL47" s="401"/>
      <c r="DM47" s="401"/>
      <c r="DN47" s="401"/>
      <c r="DO47" s="401"/>
      <c r="DP47" s="401"/>
      <c r="DQ47" s="401"/>
      <c r="DR47" s="401"/>
      <c r="DS47" s="401"/>
      <c r="DT47" s="401"/>
      <c r="DU47" s="401"/>
      <c r="DV47" s="401"/>
      <c r="DW47" s="401"/>
      <c r="DX47" s="401"/>
      <c r="DY47" s="401"/>
      <c r="DZ47" s="401"/>
      <c r="EA47" s="401"/>
      <c r="EB47" s="401"/>
      <c r="EC47" s="401"/>
      <c r="ED47" s="401"/>
      <c r="EE47" s="401"/>
      <c r="EF47" s="401"/>
      <c r="EG47" s="401"/>
      <c r="EH47" s="401"/>
      <c r="EI47" s="401"/>
      <c r="EJ47" s="401"/>
      <c r="EK47" s="401"/>
      <c r="EL47" s="401"/>
      <c r="EM47" s="401"/>
      <c r="EN47" s="401"/>
      <c r="EO47" s="401"/>
      <c r="EP47" s="401"/>
      <c r="EQ47" s="401"/>
      <c r="ER47" s="401"/>
      <c r="ES47" s="401"/>
      <c r="ET47" s="401"/>
      <c r="EU47" s="401"/>
      <c r="EV47" s="401"/>
      <c r="EW47" s="401"/>
      <c r="EX47" s="401"/>
      <c r="EY47" s="401"/>
      <c r="EZ47" s="401"/>
      <c r="FA47" s="401"/>
      <c r="FB47" s="401"/>
      <c r="FC47" s="401"/>
      <c r="FD47" s="401"/>
      <c r="FE47" s="401"/>
      <c r="FF47" s="401"/>
      <c r="FG47" s="401"/>
      <c r="FH47" s="401"/>
      <c r="FI47" s="401"/>
      <c r="FJ47" s="401"/>
      <c r="FK47" s="401"/>
      <c r="FL47" s="401"/>
      <c r="FM47" s="401"/>
      <c r="FN47" s="401"/>
      <c r="FO47" s="401"/>
      <c r="FP47" s="401"/>
      <c r="FQ47" s="401"/>
      <c r="FR47" s="401"/>
      <c r="FS47" s="401"/>
      <c r="FT47" s="401"/>
      <c r="FU47" s="401"/>
      <c r="FV47" s="401"/>
      <c r="FW47" s="401"/>
      <c r="FX47" s="401"/>
      <c r="FY47" s="401"/>
      <c r="FZ47" s="401"/>
      <c r="GA47" s="401"/>
      <c r="GB47" s="401"/>
      <c r="GC47" s="401"/>
      <c r="GD47" s="401"/>
      <c r="GE47" s="401"/>
      <c r="GF47" s="401"/>
      <c r="GG47" s="401"/>
      <c r="GH47" s="401"/>
      <c r="GI47" s="401"/>
      <c r="GJ47" s="401"/>
      <c r="GK47" s="401"/>
      <c r="GL47" s="401"/>
      <c r="GM47" s="401"/>
      <c r="GN47" s="401"/>
      <c r="GO47" s="401"/>
      <c r="GP47" s="401"/>
      <c r="GQ47" s="401"/>
      <c r="GR47" s="401"/>
      <c r="GS47" s="401"/>
      <c r="GT47" s="401"/>
      <c r="GU47" s="401"/>
      <c r="GV47" s="401"/>
      <c r="GW47" s="401"/>
      <c r="GX47" s="401"/>
      <c r="GY47" s="401"/>
      <c r="GZ47" s="401"/>
      <c r="HA47" s="401"/>
      <c r="HB47" s="401"/>
      <c r="HC47" s="401"/>
      <c r="HD47" s="401"/>
      <c r="HE47" s="401"/>
      <c r="HF47" s="401"/>
      <c r="HG47" s="401"/>
      <c r="HH47" s="401"/>
      <c r="HI47" s="401"/>
      <c r="HJ47" s="401"/>
      <c r="HK47" s="401"/>
      <c r="HL47" s="401"/>
      <c r="HM47" s="401"/>
      <c r="HN47" s="401"/>
      <c r="HO47" s="401"/>
      <c r="HP47" s="401"/>
      <c r="HQ47" s="401"/>
      <c r="HR47" s="401"/>
      <c r="HS47" s="401"/>
      <c r="HT47" s="401"/>
      <c r="HU47" s="401"/>
      <c r="HV47" s="401"/>
      <c r="HW47" s="401"/>
      <c r="HX47" s="401"/>
      <c r="HY47" s="401"/>
      <c r="HZ47" s="401"/>
      <c r="IA47" s="401"/>
      <c r="IB47" s="401"/>
      <c r="IC47" s="401"/>
      <c r="ID47" s="401"/>
      <c r="IE47" s="401"/>
      <c r="IF47" s="401"/>
      <c r="IG47" s="401"/>
      <c r="IH47" s="401"/>
      <c r="II47" s="401"/>
      <c r="IJ47" s="401"/>
      <c r="IK47" s="401"/>
      <c r="IL47" s="401"/>
      <c r="IM47" s="401"/>
      <c r="IN47" s="401"/>
      <c r="IO47" s="401"/>
      <c r="IP47" s="401"/>
    </row>
    <row r="48" spans="1:250" ht="23.45" customHeight="1">
      <c r="A48" s="327"/>
      <c r="B48" s="317"/>
      <c r="C48" s="32"/>
      <c r="D48" s="757"/>
      <c r="E48" s="758"/>
      <c r="F48" s="758"/>
      <c r="G48" s="758"/>
      <c r="H48" s="758"/>
      <c r="I48" s="758"/>
      <c r="J48" s="758"/>
      <c r="K48" s="759"/>
      <c r="L48" s="33"/>
      <c r="M48" s="147"/>
      <c r="N48" s="228" t="str">
        <f t="shared" si="0"/>
        <v/>
      </c>
      <c r="O48" s="53"/>
      <c r="P48" s="401"/>
      <c r="Q48" s="613">
        <v>48</v>
      </c>
      <c r="R48" s="406" t="s">
        <v>320</v>
      </c>
      <c r="S48" s="402"/>
      <c r="T48" s="402"/>
      <c r="U48" s="402"/>
      <c r="V48" s="402"/>
      <c r="W48" s="402"/>
      <c r="X48" s="402"/>
      <c r="Y48" s="402"/>
      <c r="Z48" s="402"/>
      <c r="AA48" s="402"/>
      <c r="AB48" s="403"/>
      <c r="AC48" s="403"/>
      <c r="AD48" s="403"/>
      <c r="AE48" s="403"/>
      <c r="AF48" s="403"/>
      <c r="AG48" s="403"/>
      <c r="AH48" s="403"/>
      <c r="AI48" s="403"/>
      <c r="AJ48" s="403"/>
      <c r="AK48" s="403"/>
      <c r="AL48" s="403"/>
      <c r="AM48" s="403"/>
      <c r="AN48" s="403"/>
      <c r="AO48" s="403"/>
      <c r="AP48" s="403"/>
      <c r="AQ48" s="401"/>
      <c r="AR48" s="401"/>
      <c r="AS48" s="401"/>
      <c r="AT48" s="401"/>
      <c r="AU48" s="401"/>
      <c r="AV48" s="401"/>
      <c r="AW48" s="401"/>
      <c r="AX48" s="401"/>
      <c r="AY48" s="401"/>
      <c r="AZ48" s="401"/>
      <c r="BA48" s="401"/>
      <c r="BB48" s="401"/>
      <c r="BC48" s="401"/>
      <c r="BD48" s="401"/>
      <c r="BE48" s="401"/>
      <c r="BF48" s="401"/>
      <c r="BG48" s="401"/>
      <c r="BH48" s="401"/>
      <c r="BI48" s="401"/>
      <c r="BJ48" s="401"/>
      <c r="BK48" s="401"/>
      <c r="BL48" s="401"/>
      <c r="BM48" s="401"/>
      <c r="BN48" s="401"/>
      <c r="BO48" s="401"/>
      <c r="BP48" s="401"/>
      <c r="BQ48" s="401"/>
      <c r="BR48" s="401"/>
      <c r="BS48" s="401"/>
      <c r="BT48" s="401"/>
      <c r="BU48" s="401"/>
      <c r="BV48" s="401"/>
      <c r="BW48" s="401"/>
      <c r="BX48" s="401"/>
      <c r="BY48" s="401"/>
      <c r="BZ48" s="401"/>
      <c r="CA48" s="401"/>
      <c r="CB48" s="401"/>
      <c r="CC48" s="401"/>
      <c r="CD48" s="401"/>
      <c r="CE48" s="401"/>
      <c r="CF48" s="401"/>
      <c r="CG48" s="401"/>
      <c r="CH48" s="401"/>
      <c r="CI48" s="401"/>
      <c r="CJ48" s="401"/>
      <c r="CK48" s="401"/>
      <c r="CL48" s="401"/>
      <c r="CM48" s="401"/>
      <c r="CN48" s="401"/>
      <c r="CO48" s="401"/>
      <c r="CP48" s="401"/>
      <c r="CQ48" s="401"/>
      <c r="CR48" s="401"/>
      <c r="CS48" s="401"/>
      <c r="CT48" s="401"/>
      <c r="CU48" s="401"/>
      <c r="CV48" s="401"/>
      <c r="CW48" s="401"/>
      <c r="CX48" s="401"/>
      <c r="CY48" s="401"/>
      <c r="CZ48" s="401"/>
      <c r="DA48" s="401"/>
      <c r="DB48" s="401"/>
      <c r="DC48" s="401"/>
      <c r="DD48" s="401"/>
      <c r="DE48" s="401"/>
      <c r="DF48" s="401"/>
      <c r="DG48" s="401"/>
      <c r="DH48" s="401"/>
      <c r="DI48" s="401"/>
      <c r="DJ48" s="401"/>
      <c r="DK48" s="401"/>
      <c r="DL48" s="401"/>
      <c r="DM48" s="401"/>
      <c r="DN48" s="401"/>
      <c r="DO48" s="401"/>
      <c r="DP48" s="401"/>
      <c r="DQ48" s="401"/>
      <c r="DR48" s="401"/>
      <c r="DS48" s="401"/>
      <c r="DT48" s="401"/>
      <c r="DU48" s="401"/>
      <c r="DV48" s="401"/>
      <c r="DW48" s="401"/>
      <c r="DX48" s="401"/>
      <c r="DY48" s="401"/>
      <c r="DZ48" s="401"/>
      <c r="EA48" s="401"/>
      <c r="EB48" s="401"/>
      <c r="EC48" s="401"/>
      <c r="ED48" s="401"/>
      <c r="EE48" s="401"/>
      <c r="EF48" s="401"/>
      <c r="EG48" s="401"/>
      <c r="EH48" s="401"/>
      <c r="EI48" s="401"/>
      <c r="EJ48" s="401"/>
      <c r="EK48" s="401"/>
      <c r="EL48" s="401"/>
      <c r="EM48" s="401"/>
      <c r="EN48" s="401"/>
      <c r="EO48" s="401"/>
      <c r="EP48" s="401"/>
      <c r="EQ48" s="401"/>
      <c r="ER48" s="401"/>
      <c r="ES48" s="401"/>
      <c r="ET48" s="401"/>
      <c r="EU48" s="401"/>
      <c r="EV48" s="401"/>
      <c r="EW48" s="401"/>
      <c r="EX48" s="401"/>
      <c r="EY48" s="401"/>
      <c r="EZ48" s="401"/>
      <c r="FA48" s="401"/>
      <c r="FB48" s="401"/>
      <c r="FC48" s="401"/>
      <c r="FD48" s="401"/>
      <c r="FE48" s="401"/>
      <c r="FF48" s="401"/>
      <c r="FG48" s="401"/>
      <c r="FH48" s="401"/>
      <c r="FI48" s="401"/>
      <c r="FJ48" s="401"/>
      <c r="FK48" s="401"/>
      <c r="FL48" s="401"/>
      <c r="FM48" s="401"/>
      <c r="FN48" s="401"/>
      <c r="FO48" s="401"/>
      <c r="FP48" s="401"/>
      <c r="FQ48" s="401"/>
      <c r="FR48" s="401"/>
      <c r="FS48" s="401"/>
      <c r="FT48" s="401"/>
      <c r="FU48" s="401"/>
      <c r="FV48" s="401"/>
      <c r="FW48" s="401"/>
      <c r="FX48" s="401"/>
      <c r="FY48" s="401"/>
      <c r="FZ48" s="401"/>
      <c r="GA48" s="401"/>
      <c r="GB48" s="401"/>
      <c r="GC48" s="401"/>
      <c r="GD48" s="401"/>
      <c r="GE48" s="401"/>
      <c r="GF48" s="401"/>
      <c r="GG48" s="401"/>
      <c r="GH48" s="401"/>
      <c r="GI48" s="401"/>
      <c r="GJ48" s="401"/>
      <c r="GK48" s="401"/>
      <c r="GL48" s="401"/>
      <c r="GM48" s="401"/>
      <c r="GN48" s="401"/>
      <c r="GO48" s="401"/>
      <c r="GP48" s="401"/>
      <c r="GQ48" s="401"/>
      <c r="GR48" s="401"/>
      <c r="GS48" s="401"/>
      <c r="GT48" s="401"/>
      <c r="GU48" s="401"/>
      <c r="GV48" s="401"/>
      <c r="GW48" s="401"/>
      <c r="GX48" s="401"/>
      <c r="GY48" s="401"/>
      <c r="GZ48" s="401"/>
      <c r="HA48" s="401"/>
      <c r="HB48" s="401"/>
      <c r="HC48" s="401"/>
      <c r="HD48" s="401"/>
      <c r="HE48" s="401"/>
      <c r="HF48" s="401"/>
      <c r="HG48" s="401"/>
      <c r="HH48" s="401"/>
      <c r="HI48" s="401"/>
      <c r="HJ48" s="401"/>
      <c r="HK48" s="401"/>
      <c r="HL48" s="401"/>
      <c r="HM48" s="401"/>
      <c r="HN48" s="401"/>
      <c r="HO48" s="401"/>
      <c r="HP48" s="401"/>
      <c r="HQ48" s="401"/>
      <c r="HR48" s="401"/>
      <c r="HS48" s="401"/>
      <c r="HT48" s="401"/>
      <c r="HU48" s="401"/>
      <c r="HV48" s="401"/>
      <c r="HW48" s="401"/>
      <c r="HX48" s="401"/>
      <c r="HY48" s="401"/>
      <c r="HZ48" s="401"/>
      <c r="IA48" s="401"/>
      <c r="IB48" s="401"/>
      <c r="IC48" s="401"/>
      <c r="ID48" s="401"/>
      <c r="IE48" s="401"/>
      <c r="IF48" s="401"/>
      <c r="IG48" s="401"/>
      <c r="IH48" s="401"/>
      <c r="II48" s="401"/>
      <c r="IJ48" s="401"/>
      <c r="IK48" s="401"/>
      <c r="IL48" s="401"/>
      <c r="IM48" s="401"/>
      <c r="IN48" s="401"/>
      <c r="IO48" s="401"/>
      <c r="IP48" s="401"/>
    </row>
    <row r="49" spans="1:250" ht="23.45" customHeight="1">
      <c r="A49" s="327"/>
      <c r="B49" s="317"/>
      <c r="C49" s="32"/>
      <c r="D49" s="757"/>
      <c r="E49" s="758"/>
      <c r="F49" s="758"/>
      <c r="G49" s="758"/>
      <c r="H49" s="758"/>
      <c r="I49" s="758"/>
      <c r="J49" s="758"/>
      <c r="K49" s="759"/>
      <c r="L49" s="33"/>
      <c r="M49" s="147"/>
      <c r="N49" s="228" t="str">
        <f t="shared" si="0"/>
        <v/>
      </c>
      <c r="O49" s="53"/>
      <c r="P49" s="401"/>
      <c r="Q49" s="401"/>
      <c r="R49" s="401"/>
      <c r="S49" s="402"/>
      <c r="T49" s="402"/>
      <c r="U49" s="402"/>
      <c r="V49" s="402"/>
      <c r="W49" s="402"/>
      <c r="X49" s="402"/>
      <c r="Y49" s="402"/>
      <c r="Z49" s="402"/>
      <c r="AA49" s="402"/>
      <c r="AB49" s="403"/>
      <c r="AC49" s="403"/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401"/>
      <c r="AR49" s="401"/>
      <c r="AS49" s="401"/>
      <c r="AT49" s="401"/>
      <c r="AU49" s="401"/>
      <c r="AV49" s="401"/>
      <c r="AW49" s="401"/>
      <c r="AX49" s="401"/>
      <c r="AY49" s="401"/>
      <c r="AZ49" s="401"/>
      <c r="BA49" s="401"/>
      <c r="BB49" s="401"/>
      <c r="BC49" s="401"/>
      <c r="BD49" s="401"/>
      <c r="BE49" s="401"/>
      <c r="BF49" s="401"/>
      <c r="BG49" s="401"/>
      <c r="BH49" s="401"/>
      <c r="BI49" s="401"/>
      <c r="BJ49" s="401"/>
      <c r="BK49" s="401"/>
      <c r="BL49" s="401"/>
      <c r="BM49" s="401"/>
      <c r="BN49" s="401"/>
      <c r="BO49" s="401"/>
      <c r="BP49" s="401"/>
      <c r="BQ49" s="401"/>
      <c r="BR49" s="401"/>
      <c r="BS49" s="401"/>
      <c r="BT49" s="401"/>
      <c r="BU49" s="401"/>
      <c r="BV49" s="401"/>
      <c r="BW49" s="401"/>
      <c r="BX49" s="401"/>
      <c r="BY49" s="401"/>
      <c r="BZ49" s="401"/>
      <c r="CA49" s="401"/>
      <c r="CB49" s="401"/>
      <c r="CC49" s="401"/>
      <c r="CD49" s="401"/>
      <c r="CE49" s="401"/>
      <c r="CF49" s="401"/>
      <c r="CG49" s="401"/>
      <c r="CH49" s="401"/>
      <c r="CI49" s="401"/>
      <c r="CJ49" s="401"/>
      <c r="CK49" s="401"/>
      <c r="CL49" s="401"/>
      <c r="CM49" s="401"/>
      <c r="CN49" s="401"/>
      <c r="CO49" s="401"/>
      <c r="CP49" s="401"/>
      <c r="CQ49" s="401"/>
      <c r="CR49" s="401"/>
      <c r="CS49" s="401"/>
      <c r="CT49" s="401"/>
      <c r="CU49" s="401"/>
      <c r="CV49" s="401"/>
      <c r="CW49" s="401"/>
      <c r="CX49" s="401"/>
      <c r="CY49" s="401"/>
      <c r="CZ49" s="401"/>
      <c r="DA49" s="401"/>
      <c r="DB49" s="401"/>
      <c r="DC49" s="401"/>
      <c r="DD49" s="401"/>
      <c r="DE49" s="401"/>
      <c r="DF49" s="401"/>
      <c r="DG49" s="401"/>
      <c r="DH49" s="401"/>
      <c r="DI49" s="401"/>
      <c r="DJ49" s="401"/>
      <c r="DK49" s="401"/>
      <c r="DL49" s="401"/>
      <c r="DM49" s="401"/>
      <c r="DN49" s="401"/>
      <c r="DO49" s="401"/>
      <c r="DP49" s="401"/>
      <c r="DQ49" s="401"/>
      <c r="DR49" s="401"/>
      <c r="DS49" s="401"/>
      <c r="DT49" s="401"/>
      <c r="DU49" s="401"/>
      <c r="DV49" s="401"/>
      <c r="DW49" s="401"/>
      <c r="DX49" s="401"/>
      <c r="DY49" s="401"/>
      <c r="DZ49" s="401"/>
      <c r="EA49" s="401"/>
      <c r="EB49" s="401"/>
      <c r="EC49" s="401"/>
      <c r="ED49" s="401"/>
      <c r="EE49" s="401"/>
      <c r="EF49" s="401"/>
      <c r="EG49" s="401"/>
      <c r="EH49" s="401"/>
      <c r="EI49" s="401"/>
      <c r="EJ49" s="401"/>
      <c r="EK49" s="401"/>
      <c r="EL49" s="401"/>
      <c r="EM49" s="401"/>
      <c r="EN49" s="401"/>
      <c r="EO49" s="401"/>
      <c r="EP49" s="401"/>
      <c r="EQ49" s="401"/>
      <c r="ER49" s="401"/>
      <c r="ES49" s="401"/>
      <c r="ET49" s="401"/>
      <c r="EU49" s="401"/>
      <c r="EV49" s="401"/>
      <c r="EW49" s="401"/>
      <c r="EX49" s="401"/>
      <c r="EY49" s="401"/>
      <c r="EZ49" s="401"/>
      <c r="FA49" s="401"/>
      <c r="FB49" s="401"/>
      <c r="FC49" s="401"/>
      <c r="FD49" s="401"/>
      <c r="FE49" s="401"/>
      <c r="FF49" s="401"/>
      <c r="FG49" s="401"/>
      <c r="FH49" s="401"/>
      <c r="FI49" s="401"/>
      <c r="FJ49" s="401"/>
      <c r="FK49" s="401"/>
      <c r="FL49" s="401"/>
      <c r="FM49" s="401"/>
      <c r="FN49" s="401"/>
      <c r="FO49" s="401"/>
      <c r="FP49" s="401"/>
      <c r="FQ49" s="401"/>
      <c r="FR49" s="401"/>
      <c r="FS49" s="401"/>
      <c r="FT49" s="401"/>
      <c r="FU49" s="401"/>
      <c r="FV49" s="401"/>
      <c r="FW49" s="401"/>
      <c r="FX49" s="401"/>
      <c r="FY49" s="401"/>
      <c r="FZ49" s="401"/>
      <c r="GA49" s="401"/>
      <c r="GB49" s="401"/>
      <c r="GC49" s="401"/>
      <c r="GD49" s="401"/>
      <c r="GE49" s="401"/>
      <c r="GF49" s="401"/>
      <c r="GG49" s="401"/>
      <c r="GH49" s="401"/>
      <c r="GI49" s="401"/>
      <c r="GJ49" s="401"/>
      <c r="GK49" s="401"/>
      <c r="GL49" s="401"/>
      <c r="GM49" s="401"/>
      <c r="GN49" s="401"/>
      <c r="GO49" s="401"/>
      <c r="GP49" s="401"/>
      <c r="GQ49" s="401"/>
      <c r="GR49" s="401"/>
      <c r="GS49" s="401"/>
      <c r="GT49" s="401"/>
      <c r="GU49" s="401"/>
      <c r="GV49" s="401"/>
      <c r="GW49" s="401"/>
      <c r="GX49" s="401"/>
      <c r="GY49" s="401"/>
      <c r="GZ49" s="401"/>
      <c r="HA49" s="401"/>
      <c r="HB49" s="401"/>
      <c r="HC49" s="401"/>
      <c r="HD49" s="401"/>
      <c r="HE49" s="401"/>
      <c r="HF49" s="401"/>
      <c r="HG49" s="401"/>
      <c r="HH49" s="401"/>
      <c r="HI49" s="401"/>
      <c r="HJ49" s="401"/>
      <c r="HK49" s="401"/>
      <c r="HL49" s="401"/>
      <c r="HM49" s="401"/>
      <c r="HN49" s="401"/>
      <c r="HO49" s="401"/>
      <c r="HP49" s="401"/>
      <c r="HQ49" s="401"/>
      <c r="HR49" s="401"/>
      <c r="HS49" s="401"/>
      <c r="HT49" s="401"/>
      <c r="HU49" s="401"/>
      <c r="HV49" s="401"/>
      <c r="HW49" s="401"/>
      <c r="HX49" s="401"/>
      <c r="HY49" s="401"/>
      <c r="HZ49" s="401"/>
      <c r="IA49" s="401"/>
      <c r="IB49" s="401"/>
      <c r="IC49" s="401"/>
      <c r="ID49" s="401"/>
      <c r="IE49" s="401"/>
      <c r="IF49" s="401"/>
      <c r="IG49" s="401"/>
      <c r="IH49" s="401"/>
      <c r="II49" s="401"/>
      <c r="IJ49" s="401"/>
      <c r="IK49" s="401"/>
      <c r="IL49" s="401"/>
      <c r="IM49" s="401"/>
      <c r="IN49" s="401"/>
      <c r="IO49" s="401"/>
      <c r="IP49" s="401"/>
    </row>
    <row r="50" spans="1:250" ht="23.45" customHeight="1">
      <c r="A50" s="327"/>
      <c r="B50" s="317"/>
      <c r="C50" s="32"/>
      <c r="D50" s="757"/>
      <c r="E50" s="758"/>
      <c r="F50" s="758"/>
      <c r="G50" s="758"/>
      <c r="H50" s="758"/>
      <c r="I50" s="758"/>
      <c r="J50" s="758"/>
      <c r="K50" s="759"/>
      <c r="L50" s="33"/>
      <c r="M50" s="147"/>
      <c r="N50" s="228" t="str">
        <f t="shared" si="0"/>
        <v/>
      </c>
      <c r="O50" s="53"/>
      <c r="S50" s="402"/>
      <c r="T50" s="402"/>
      <c r="U50" s="402"/>
      <c r="V50" s="402"/>
      <c r="W50" s="402"/>
      <c r="X50" s="402"/>
      <c r="Y50" s="402"/>
      <c r="Z50" s="402"/>
      <c r="AA50" s="402"/>
      <c r="AB50" s="403"/>
      <c r="AC50" s="403"/>
      <c r="AD50" s="403"/>
      <c r="AE50" s="403"/>
      <c r="AF50" s="403"/>
      <c r="AG50" s="403"/>
      <c r="AH50" s="403"/>
      <c r="AI50" s="403"/>
      <c r="AJ50" s="403"/>
      <c r="AK50" s="403"/>
      <c r="AL50" s="403"/>
      <c r="AM50" s="403"/>
      <c r="AN50" s="403"/>
      <c r="AO50" s="403"/>
      <c r="AP50" s="403"/>
      <c r="AQ50" s="401"/>
      <c r="AR50" s="401"/>
      <c r="AS50" s="401"/>
      <c r="AT50" s="401"/>
      <c r="AU50" s="401"/>
      <c r="AV50" s="401"/>
      <c r="AW50" s="401"/>
      <c r="AX50" s="401"/>
      <c r="AY50" s="401"/>
      <c r="AZ50" s="401"/>
      <c r="BA50" s="401"/>
      <c r="BB50" s="401"/>
      <c r="BC50" s="401"/>
      <c r="BD50" s="401"/>
      <c r="BE50" s="401"/>
      <c r="BF50" s="401"/>
      <c r="BG50" s="401"/>
      <c r="BH50" s="401"/>
      <c r="BI50" s="401"/>
      <c r="BJ50" s="401"/>
      <c r="BK50" s="401"/>
      <c r="BL50" s="401"/>
      <c r="BM50" s="401"/>
      <c r="BN50" s="401"/>
      <c r="BO50" s="401"/>
      <c r="BP50" s="401"/>
      <c r="BQ50" s="401"/>
      <c r="BR50" s="401"/>
      <c r="BS50" s="401"/>
      <c r="BT50" s="401"/>
      <c r="BU50" s="401"/>
      <c r="BV50" s="401"/>
      <c r="BW50" s="401"/>
      <c r="BX50" s="401"/>
      <c r="BY50" s="401"/>
      <c r="BZ50" s="401"/>
      <c r="CA50" s="401"/>
      <c r="CB50" s="401"/>
      <c r="CC50" s="401"/>
      <c r="CD50" s="401"/>
      <c r="CE50" s="401"/>
      <c r="CF50" s="401"/>
      <c r="CG50" s="401"/>
      <c r="CH50" s="401"/>
      <c r="CI50" s="401"/>
      <c r="CJ50" s="401"/>
      <c r="CK50" s="401"/>
      <c r="CL50" s="401"/>
      <c r="CM50" s="401"/>
      <c r="CN50" s="401"/>
      <c r="CO50" s="401"/>
      <c r="CP50" s="401"/>
      <c r="CQ50" s="401"/>
      <c r="CR50" s="401"/>
      <c r="CS50" s="401"/>
      <c r="CT50" s="401"/>
      <c r="CU50" s="401"/>
      <c r="CV50" s="401"/>
      <c r="CW50" s="401"/>
      <c r="CX50" s="401"/>
      <c r="CY50" s="401"/>
      <c r="CZ50" s="401"/>
      <c r="DA50" s="401"/>
      <c r="DB50" s="401"/>
      <c r="DC50" s="401"/>
      <c r="DD50" s="401"/>
      <c r="DE50" s="401"/>
      <c r="DF50" s="401"/>
      <c r="DG50" s="401"/>
      <c r="DH50" s="401"/>
      <c r="DI50" s="401"/>
      <c r="DJ50" s="401"/>
      <c r="DK50" s="401"/>
      <c r="DL50" s="401"/>
      <c r="DM50" s="401"/>
      <c r="DN50" s="401"/>
      <c r="DO50" s="401"/>
      <c r="DP50" s="401"/>
      <c r="DQ50" s="401"/>
      <c r="DR50" s="401"/>
      <c r="DS50" s="401"/>
      <c r="DT50" s="401"/>
      <c r="DU50" s="401"/>
      <c r="DV50" s="401"/>
      <c r="DW50" s="401"/>
      <c r="DX50" s="401"/>
      <c r="DY50" s="401"/>
      <c r="DZ50" s="401"/>
      <c r="EA50" s="401"/>
      <c r="EB50" s="401"/>
      <c r="EC50" s="401"/>
      <c r="ED50" s="401"/>
      <c r="EE50" s="401"/>
      <c r="EF50" s="401"/>
      <c r="EG50" s="401"/>
      <c r="EH50" s="401"/>
      <c r="EI50" s="401"/>
      <c r="EJ50" s="401"/>
      <c r="EK50" s="401"/>
      <c r="EL50" s="401"/>
      <c r="EM50" s="401"/>
      <c r="EN50" s="401"/>
      <c r="EO50" s="401"/>
      <c r="EP50" s="401"/>
      <c r="EQ50" s="401"/>
      <c r="ER50" s="401"/>
      <c r="ES50" s="401"/>
      <c r="ET50" s="401"/>
      <c r="EU50" s="401"/>
      <c r="EV50" s="401"/>
      <c r="EW50" s="401"/>
      <c r="EX50" s="401"/>
      <c r="EY50" s="401"/>
      <c r="EZ50" s="401"/>
      <c r="FA50" s="401"/>
      <c r="FB50" s="401"/>
      <c r="FC50" s="401"/>
      <c r="FD50" s="401"/>
      <c r="FE50" s="401"/>
      <c r="FF50" s="401"/>
      <c r="FG50" s="401"/>
      <c r="FH50" s="401"/>
      <c r="FI50" s="401"/>
      <c r="FJ50" s="401"/>
      <c r="FK50" s="401"/>
      <c r="FL50" s="401"/>
      <c r="FM50" s="401"/>
      <c r="FN50" s="401"/>
      <c r="FO50" s="401"/>
      <c r="FP50" s="401"/>
      <c r="FQ50" s="401"/>
      <c r="FR50" s="401"/>
      <c r="FS50" s="401"/>
      <c r="FT50" s="401"/>
      <c r="FU50" s="401"/>
      <c r="FV50" s="401"/>
      <c r="FW50" s="401"/>
      <c r="FX50" s="401"/>
      <c r="FY50" s="401"/>
      <c r="FZ50" s="401"/>
      <c r="GA50" s="401"/>
      <c r="GB50" s="401"/>
      <c r="GC50" s="401"/>
      <c r="GD50" s="401"/>
      <c r="GE50" s="401"/>
      <c r="GF50" s="401"/>
      <c r="GG50" s="401"/>
      <c r="GH50" s="401"/>
      <c r="GI50" s="401"/>
      <c r="GJ50" s="401"/>
      <c r="GK50" s="401"/>
      <c r="GL50" s="401"/>
      <c r="GM50" s="401"/>
      <c r="GN50" s="401"/>
      <c r="GO50" s="401"/>
      <c r="GP50" s="401"/>
      <c r="GQ50" s="401"/>
      <c r="GR50" s="401"/>
      <c r="GS50" s="401"/>
      <c r="GT50" s="401"/>
      <c r="GU50" s="401"/>
      <c r="GV50" s="401"/>
      <c r="GW50" s="401"/>
      <c r="GX50" s="401"/>
      <c r="GY50" s="401"/>
      <c r="GZ50" s="401"/>
      <c r="HA50" s="401"/>
      <c r="HB50" s="401"/>
      <c r="HC50" s="401"/>
      <c r="HD50" s="401"/>
      <c r="HE50" s="401"/>
      <c r="HF50" s="401"/>
      <c r="HG50" s="401"/>
      <c r="HH50" s="401"/>
      <c r="HI50" s="401"/>
      <c r="HJ50" s="401"/>
      <c r="HK50" s="401"/>
      <c r="HL50" s="401"/>
      <c r="HM50" s="401"/>
      <c r="HN50" s="401"/>
      <c r="HO50" s="401"/>
      <c r="HP50" s="401"/>
      <c r="HQ50" s="401"/>
      <c r="HR50" s="401"/>
      <c r="HS50" s="401"/>
      <c r="HT50" s="401"/>
      <c r="HU50" s="401"/>
      <c r="HV50" s="401"/>
      <c r="HW50" s="401"/>
      <c r="HX50" s="401"/>
      <c r="HY50" s="401"/>
      <c r="HZ50" s="401"/>
      <c r="IA50" s="401"/>
      <c r="IB50" s="401"/>
      <c r="IC50" s="401"/>
      <c r="ID50" s="401"/>
      <c r="IE50" s="401"/>
      <c r="IF50" s="401"/>
      <c r="IG50" s="401"/>
      <c r="IH50" s="401"/>
      <c r="II50" s="401"/>
      <c r="IJ50" s="401"/>
      <c r="IK50" s="401"/>
      <c r="IL50" s="401"/>
      <c r="IM50" s="401"/>
      <c r="IN50" s="401"/>
      <c r="IO50" s="401"/>
      <c r="IP50" s="401"/>
    </row>
    <row r="51" spans="1:250" ht="23.45" customHeight="1">
      <c r="A51" s="327"/>
      <c r="B51" s="317"/>
      <c r="C51" s="32"/>
      <c r="D51" s="757"/>
      <c r="E51" s="758"/>
      <c r="F51" s="758"/>
      <c r="G51" s="758"/>
      <c r="H51" s="758"/>
      <c r="I51" s="758"/>
      <c r="J51" s="758"/>
      <c r="K51" s="759"/>
      <c r="L51" s="33"/>
      <c r="M51" s="147"/>
      <c r="N51" s="228" t="str">
        <f t="shared" si="0"/>
        <v/>
      </c>
      <c r="O51" s="53"/>
      <c r="P51" s="401"/>
      <c r="Q51" s="612"/>
      <c r="R51" s="402"/>
      <c r="S51" s="402"/>
      <c r="T51" s="402"/>
      <c r="U51" s="402"/>
      <c r="V51" s="402"/>
      <c r="W51" s="402"/>
      <c r="X51" s="402"/>
      <c r="Y51" s="402"/>
      <c r="Z51" s="402"/>
      <c r="AA51" s="402"/>
      <c r="AB51" s="403"/>
      <c r="AC51" s="403"/>
      <c r="AD51" s="403"/>
      <c r="AE51" s="403"/>
      <c r="AF51" s="403"/>
      <c r="AG51" s="403"/>
      <c r="AH51" s="403"/>
      <c r="AI51" s="403"/>
      <c r="AJ51" s="403"/>
      <c r="AK51" s="403"/>
      <c r="AL51" s="403"/>
      <c r="AM51" s="403"/>
      <c r="AN51" s="403"/>
      <c r="AO51" s="403"/>
      <c r="AP51" s="403"/>
      <c r="AQ51" s="401"/>
      <c r="AR51" s="401"/>
      <c r="AS51" s="401"/>
      <c r="AT51" s="401"/>
      <c r="AU51" s="401"/>
      <c r="AV51" s="401"/>
      <c r="AW51" s="401"/>
      <c r="AX51" s="401"/>
      <c r="AY51" s="401"/>
      <c r="AZ51" s="401"/>
      <c r="BA51" s="401"/>
      <c r="BB51" s="401"/>
      <c r="BC51" s="401"/>
      <c r="BD51" s="401"/>
      <c r="BE51" s="401"/>
      <c r="BF51" s="401"/>
      <c r="BG51" s="401"/>
      <c r="BH51" s="401"/>
      <c r="BI51" s="401"/>
      <c r="BJ51" s="401"/>
      <c r="BK51" s="401"/>
      <c r="BL51" s="401"/>
      <c r="BM51" s="401"/>
      <c r="BN51" s="401"/>
      <c r="BO51" s="401"/>
      <c r="BP51" s="401"/>
      <c r="BQ51" s="401"/>
      <c r="BR51" s="401"/>
      <c r="BS51" s="401"/>
      <c r="BT51" s="401"/>
      <c r="BU51" s="401"/>
      <c r="BV51" s="401"/>
      <c r="BW51" s="401"/>
      <c r="BX51" s="401"/>
      <c r="BY51" s="401"/>
      <c r="BZ51" s="401"/>
      <c r="CA51" s="401"/>
      <c r="CB51" s="401"/>
      <c r="CC51" s="401"/>
      <c r="CD51" s="401"/>
      <c r="CE51" s="401"/>
      <c r="CF51" s="401"/>
      <c r="CG51" s="401"/>
      <c r="CH51" s="401"/>
      <c r="CI51" s="401"/>
      <c r="CJ51" s="401"/>
      <c r="CK51" s="401"/>
      <c r="CL51" s="401"/>
      <c r="CM51" s="401"/>
      <c r="CN51" s="401"/>
      <c r="CO51" s="401"/>
      <c r="CP51" s="401"/>
      <c r="CQ51" s="401"/>
      <c r="CR51" s="401"/>
      <c r="CS51" s="401"/>
      <c r="CT51" s="401"/>
      <c r="CU51" s="401"/>
      <c r="CV51" s="401"/>
      <c r="CW51" s="401"/>
      <c r="CX51" s="401"/>
      <c r="CY51" s="401"/>
      <c r="CZ51" s="401"/>
      <c r="DA51" s="401"/>
      <c r="DB51" s="401"/>
      <c r="DC51" s="401"/>
      <c r="DD51" s="401"/>
      <c r="DE51" s="401"/>
      <c r="DF51" s="401"/>
      <c r="DG51" s="401"/>
      <c r="DH51" s="401"/>
      <c r="DI51" s="401"/>
      <c r="DJ51" s="401"/>
      <c r="DK51" s="401"/>
      <c r="DL51" s="401"/>
      <c r="DM51" s="401"/>
      <c r="DN51" s="401"/>
      <c r="DO51" s="401"/>
      <c r="DP51" s="401"/>
      <c r="DQ51" s="401"/>
      <c r="DR51" s="401"/>
      <c r="DS51" s="401"/>
      <c r="DT51" s="401"/>
      <c r="DU51" s="401"/>
      <c r="DV51" s="401"/>
      <c r="DW51" s="401"/>
      <c r="DX51" s="401"/>
      <c r="DY51" s="401"/>
      <c r="DZ51" s="401"/>
      <c r="EA51" s="401"/>
      <c r="EB51" s="401"/>
      <c r="EC51" s="401"/>
      <c r="ED51" s="401"/>
      <c r="EE51" s="401"/>
      <c r="EF51" s="401"/>
      <c r="EG51" s="401"/>
      <c r="EH51" s="401"/>
      <c r="EI51" s="401"/>
      <c r="EJ51" s="401"/>
      <c r="EK51" s="401"/>
      <c r="EL51" s="401"/>
      <c r="EM51" s="401"/>
      <c r="EN51" s="401"/>
      <c r="EO51" s="401"/>
      <c r="EP51" s="401"/>
      <c r="EQ51" s="401"/>
      <c r="ER51" s="401"/>
      <c r="ES51" s="401"/>
      <c r="ET51" s="401"/>
      <c r="EU51" s="401"/>
      <c r="EV51" s="401"/>
      <c r="EW51" s="401"/>
      <c r="EX51" s="401"/>
      <c r="EY51" s="401"/>
      <c r="EZ51" s="401"/>
      <c r="FA51" s="401"/>
      <c r="FB51" s="401"/>
      <c r="FC51" s="401"/>
      <c r="FD51" s="401"/>
      <c r="FE51" s="401"/>
      <c r="FF51" s="401"/>
      <c r="FG51" s="401"/>
      <c r="FH51" s="401"/>
      <c r="FI51" s="401"/>
      <c r="FJ51" s="401"/>
      <c r="FK51" s="401"/>
      <c r="FL51" s="401"/>
      <c r="FM51" s="401"/>
      <c r="FN51" s="401"/>
      <c r="FO51" s="401"/>
      <c r="FP51" s="401"/>
      <c r="FQ51" s="401"/>
      <c r="FR51" s="401"/>
      <c r="FS51" s="401"/>
      <c r="FT51" s="401"/>
      <c r="FU51" s="401"/>
      <c r="FV51" s="401"/>
      <c r="FW51" s="401"/>
      <c r="FX51" s="401"/>
      <c r="FY51" s="401"/>
      <c r="FZ51" s="401"/>
      <c r="GA51" s="401"/>
      <c r="GB51" s="401"/>
      <c r="GC51" s="401"/>
      <c r="GD51" s="401"/>
      <c r="GE51" s="401"/>
      <c r="GF51" s="401"/>
      <c r="GG51" s="401"/>
      <c r="GH51" s="401"/>
      <c r="GI51" s="401"/>
      <c r="GJ51" s="401"/>
      <c r="GK51" s="401"/>
      <c r="GL51" s="401"/>
      <c r="GM51" s="401"/>
      <c r="GN51" s="401"/>
      <c r="GO51" s="401"/>
      <c r="GP51" s="401"/>
      <c r="GQ51" s="401"/>
      <c r="GR51" s="401"/>
      <c r="GS51" s="401"/>
      <c r="GT51" s="401"/>
      <c r="GU51" s="401"/>
      <c r="GV51" s="401"/>
      <c r="GW51" s="401"/>
      <c r="GX51" s="401"/>
      <c r="GY51" s="401"/>
      <c r="GZ51" s="401"/>
      <c r="HA51" s="401"/>
      <c r="HB51" s="401"/>
      <c r="HC51" s="401"/>
      <c r="HD51" s="401"/>
      <c r="HE51" s="401"/>
      <c r="HF51" s="401"/>
      <c r="HG51" s="401"/>
      <c r="HH51" s="401"/>
      <c r="HI51" s="401"/>
      <c r="HJ51" s="401"/>
      <c r="HK51" s="401"/>
      <c r="HL51" s="401"/>
      <c r="HM51" s="401"/>
      <c r="HN51" s="401"/>
      <c r="HO51" s="401"/>
      <c r="HP51" s="401"/>
      <c r="HQ51" s="401"/>
      <c r="HR51" s="401"/>
      <c r="HS51" s="401"/>
      <c r="HT51" s="401"/>
      <c r="HU51" s="401"/>
      <c r="HV51" s="401"/>
      <c r="HW51" s="401"/>
      <c r="HX51" s="401"/>
      <c r="HY51" s="401"/>
      <c r="HZ51" s="401"/>
      <c r="IA51" s="401"/>
      <c r="IB51" s="401"/>
      <c r="IC51" s="401"/>
      <c r="ID51" s="401"/>
      <c r="IE51" s="401"/>
      <c r="IF51" s="401"/>
      <c r="IG51" s="401"/>
      <c r="IH51" s="401"/>
      <c r="II51" s="401"/>
      <c r="IJ51" s="401"/>
      <c r="IK51" s="401"/>
      <c r="IL51" s="401"/>
      <c r="IM51" s="401"/>
      <c r="IN51" s="401"/>
      <c r="IO51" s="401"/>
      <c r="IP51" s="401"/>
    </row>
    <row r="52" spans="1:250" ht="23.45" customHeight="1">
      <c r="A52" s="327"/>
      <c r="B52" s="317"/>
      <c r="C52" s="32"/>
      <c r="D52" s="757"/>
      <c r="E52" s="758"/>
      <c r="F52" s="758"/>
      <c r="G52" s="758"/>
      <c r="H52" s="758"/>
      <c r="I52" s="758"/>
      <c r="J52" s="758"/>
      <c r="K52" s="759"/>
      <c r="L52" s="33"/>
      <c r="M52" s="147"/>
      <c r="N52" s="228" t="str">
        <f t="shared" si="0"/>
        <v/>
      </c>
      <c r="O52" s="53"/>
      <c r="P52" s="401"/>
      <c r="Q52" s="612"/>
      <c r="R52" s="402"/>
      <c r="S52" s="402"/>
      <c r="T52" s="402"/>
      <c r="U52" s="402"/>
      <c r="V52" s="402"/>
      <c r="W52" s="402"/>
      <c r="X52" s="402"/>
      <c r="Y52" s="402"/>
      <c r="Z52" s="402"/>
      <c r="AA52" s="402"/>
      <c r="AB52" s="403"/>
      <c r="AC52" s="403"/>
      <c r="AD52" s="403"/>
      <c r="AE52" s="403"/>
      <c r="AF52" s="403"/>
      <c r="AG52" s="403"/>
      <c r="AH52" s="403"/>
      <c r="AI52" s="403"/>
      <c r="AJ52" s="403"/>
      <c r="AK52" s="403"/>
      <c r="AL52" s="403"/>
      <c r="AM52" s="403"/>
      <c r="AN52" s="403"/>
      <c r="AO52" s="403"/>
      <c r="AP52" s="403"/>
      <c r="AQ52" s="401"/>
      <c r="AR52" s="401"/>
      <c r="AS52" s="401"/>
      <c r="AT52" s="401"/>
      <c r="AU52" s="401"/>
      <c r="AV52" s="401"/>
      <c r="AW52" s="401"/>
      <c r="AX52" s="401"/>
      <c r="AY52" s="401"/>
      <c r="AZ52" s="401"/>
      <c r="BA52" s="401"/>
      <c r="BB52" s="401"/>
      <c r="BC52" s="401"/>
      <c r="BD52" s="401"/>
      <c r="BE52" s="401"/>
      <c r="BF52" s="401"/>
      <c r="BG52" s="401"/>
      <c r="BH52" s="401"/>
      <c r="BI52" s="401"/>
      <c r="BJ52" s="401"/>
      <c r="BK52" s="401"/>
      <c r="BL52" s="401"/>
      <c r="BM52" s="401"/>
      <c r="BN52" s="401"/>
      <c r="BO52" s="401"/>
      <c r="BP52" s="401"/>
      <c r="BQ52" s="401"/>
      <c r="BR52" s="401"/>
      <c r="BS52" s="401"/>
      <c r="BT52" s="401"/>
      <c r="BU52" s="401"/>
      <c r="BV52" s="401"/>
      <c r="BW52" s="401"/>
      <c r="BX52" s="401"/>
      <c r="BY52" s="401"/>
      <c r="BZ52" s="401"/>
      <c r="CA52" s="401"/>
      <c r="CB52" s="401"/>
      <c r="CC52" s="401"/>
      <c r="CD52" s="401"/>
      <c r="CE52" s="401"/>
      <c r="CF52" s="401"/>
      <c r="CG52" s="401"/>
      <c r="CH52" s="401"/>
      <c r="CI52" s="401"/>
      <c r="CJ52" s="401"/>
      <c r="CK52" s="401"/>
      <c r="CL52" s="401"/>
      <c r="CM52" s="401"/>
      <c r="CN52" s="401"/>
      <c r="CO52" s="401"/>
      <c r="CP52" s="401"/>
      <c r="CQ52" s="401"/>
      <c r="CR52" s="401"/>
      <c r="CS52" s="401"/>
      <c r="CT52" s="401"/>
      <c r="CU52" s="401"/>
      <c r="CV52" s="401"/>
      <c r="CW52" s="401"/>
      <c r="CX52" s="401"/>
      <c r="CY52" s="401"/>
      <c r="CZ52" s="401"/>
      <c r="DA52" s="401"/>
      <c r="DB52" s="401"/>
      <c r="DC52" s="401"/>
      <c r="DD52" s="401"/>
      <c r="DE52" s="401"/>
      <c r="DF52" s="401"/>
      <c r="DG52" s="401"/>
      <c r="DH52" s="401"/>
      <c r="DI52" s="401"/>
      <c r="DJ52" s="401"/>
      <c r="DK52" s="401"/>
      <c r="DL52" s="401"/>
      <c r="DM52" s="401"/>
      <c r="DN52" s="401"/>
      <c r="DO52" s="401"/>
      <c r="DP52" s="401"/>
      <c r="DQ52" s="401"/>
      <c r="DR52" s="401"/>
      <c r="DS52" s="401"/>
      <c r="DT52" s="401"/>
      <c r="DU52" s="401"/>
      <c r="DV52" s="401"/>
      <c r="DW52" s="401"/>
      <c r="DX52" s="401"/>
      <c r="DY52" s="401"/>
      <c r="DZ52" s="401"/>
      <c r="EA52" s="401"/>
      <c r="EB52" s="401"/>
      <c r="EC52" s="401"/>
      <c r="ED52" s="401"/>
      <c r="EE52" s="401"/>
      <c r="EF52" s="401"/>
      <c r="EG52" s="401"/>
      <c r="EH52" s="401"/>
      <c r="EI52" s="401"/>
      <c r="EJ52" s="401"/>
      <c r="EK52" s="401"/>
      <c r="EL52" s="401"/>
      <c r="EM52" s="401"/>
      <c r="EN52" s="401"/>
      <c r="EO52" s="401"/>
      <c r="EP52" s="401"/>
      <c r="EQ52" s="401"/>
      <c r="ER52" s="401"/>
      <c r="ES52" s="401"/>
      <c r="ET52" s="401"/>
      <c r="EU52" s="401"/>
      <c r="EV52" s="401"/>
      <c r="EW52" s="401"/>
      <c r="EX52" s="401"/>
      <c r="EY52" s="401"/>
      <c r="EZ52" s="401"/>
      <c r="FA52" s="401"/>
      <c r="FB52" s="401"/>
      <c r="FC52" s="401"/>
      <c r="FD52" s="401"/>
      <c r="FE52" s="401"/>
      <c r="FF52" s="401"/>
      <c r="FG52" s="401"/>
      <c r="FH52" s="401"/>
      <c r="FI52" s="401"/>
      <c r="FJ52" s="401"/>
      <c r="FK52" s="401"/>
      <c r="FL52" s="401"/>
      <c r="FM52" s="401"/>
      <c r="FN52" s="401"/>
      <c r="FO52" s="401"/>
      <c r="FP52" s="401"/>
      <c r="FQ52" s="401"/>
      <c r="FR52" s="401"/>
      <c r="FS52" s="401"/>
      <c r="FT52" s="401"/>
      <c r="FU52" s="401"/>
      <c r="FV52" s="401"/>
      <c r="FW52" s="401"/>
      <c r="FX52" s="401"/>
      <c r="FY52" s="401"/>
      <c r="FZ52" s="401"/>
      <c r="GA52" s="401"/>
      <c r="GB52" s="401"/>
      <c r="GC52" s="401"/>
      <c r="GD52" s="401"/>
      <c r="GE52" s="401"/>
      <c r="GF52" s="401"/>
      <c r="GG52" s="401"/>
      <c r="GH52" s="401"/>
      <c r="GI52" s="401"/>
      <c r="GJ52" s="401"/>
      <c r="GK52" s="401"/>
      <c r="GL52" s="401"/>
      <c r="GM52" s="401"/>
      <c r="GN52" s="401"/>
      <c r="GO52" s="401"/>
      <c r="GP52" s="401"/>
      <c r="GQ52" s="401"/>
      <c r="GR52" s="401"/>
      <c r="GS52" s="401"/>
      <c r="GT52" s="401"/>
      <c r="GU52" s="401"/>
      <c r="GV52" s="401"/>
      <c r="GW52" s="401"/>
      <c r="GX52" s="401"/>
      <c r="GY52" s="401"/>
      <c r="GZ52" s="401"/>
      <c r="HA52" s="401"/>
      <c r="HB52" s="401"/>
      <c r="HC52" s="401"/>
      <c r="HD52" s="401"/>
      <c r="HE52" s="401"/>
      <c r="HF52" s="401"/>
      <c r="HG52" s="401"/>
      <c r="HH52" s="401"/>
      <c r="HI52" s="401"/>
      <c r="HJ52" s="401"/>
      <c r="HK52" s="401"/>
      <c r="HL52" s="401"/>
      <c r="HM52" s="401"/>
      <c r="HN52" s="401"/>
      <c r="HO52" s="401"/>
      <c r="HP52" s="401"/>
      <c r="HQ52" s="401"/>
      <c r="HR52" s="401"/>
      <c r="HS52" s="401"/>
      <c r="HT52" s="401"/>
      <c r="HU52" s="401"/>
      <c r="HV52" s="401"/>
      <c r="HW52" s="401"/>
      <c r="HX52" s="401"/>
      <c r="HY52" s="401"/>
      <c r="HZ52" s="401"/>
      <c r="IA52" s="401"/>
      <c r="IB52" s="401"/>
      <c r="IC52" s="401"/>
      <c r="ID52" s="401"/>
      <c r="IE52" s="401"/>
      <c r="IF52" s="401"/>
      <c r="IG52" s="401"/>
      <c r="IH52" s="401"/>
      <c r="II52" s="401"/>
      <c r="IJ52" s="401"/>
      <c r="IK52" s="401"/>
      <c r="IL52" s="401"/>
      <c r="IM52" s="401"/>
      <c r="IN52" s="401"/>
      <c r="IO52" s="401"/>
      <c r="IP52" s="401"/>
    </row>
    <row r="53" spans="1:250" ht="23.45" customHeight="1">
      <c r="A53" s="327"/>
      <c r="B53" s="317"/>
      <c r="C53" s="32"/>
      <c r="D53" s="757"/>
      <c r="E53" s="758"/>
      <c r="F53" s="758"/>
      <c r="G53" s="758"/>
      <c r="H53" s="758"/>
      <c r="I53" s="758"/>
      <c r="J53" s="758"/>
      <c r="K53" s="759"/>
      <c r="L53" s="33"/>
      <c r="M53" s="147"/>
      <c r="N53" s="228" t="str">
        <f t="shared" si="0"/>
        <v/>
      </c>
      <c r="O53" s="53"/>
      <c r="P53" s="401"/>
      <c r="Q53" s="612"/>
      <c r="R53" s="402"/>
      <c r="S53" s="402"/>
      <c r="T53" s="402"/>
      <c r="U53" s="402"/>
      <c r="V53" s="402"/>
      <c r="W53" s="402"/>
      <c r="X53" s="402"/>
      <c r="Y53" s="402"/>
      <c r="Z53" s="402"/>
      <c r="AA53" s="402"/>
      <c r="AB53" s="403"/>
      <c r="AC53" s="403"/>
      <c r="AD53" s="403"/>
      <c r="AE53" s="403"/>
      <c r="AF53" s="403"/>
      <c r="AG53" s="403"/>
      <c r="AH53" s="403"/>
      <c r="AI53" s="403"/>
      <c r="AJ53" s="403"/>
      <c r="AK53" s="403"/>
      <c r="AL53" s="403"/>
      <c r="AM53" s="403"/>
      <c r="AN53" s="403"/>
      <c r="AO53" s="403"/>
      <c r="AP53" s="403"/>
      <c r="AQ53" s="401"/>
      <c r="AR53" s="401"/>
      <c r="AS53" s="401"/>
      <c r="AT53" s="401"/>
      <c r="AU53" s="401"/>
      <c r="AV53" s="401"/>
      <c r="AW53" s="401"/>
      <c r="AX53" s="401"/>
      <c r="AY53" s="401"/>
      <c r="AZ53" s="401"/>
      <c r="BA53" s="401"/>
      <c r="BB53" s="401"/>
      <c r="BC53" s="401"/>
      <c r="BD53" s="401"/>
      <c r="BE53" s="401"/>
      <c r="BF53" s="401"/>
      <c r="BG53" s="401"/>
      <c r="BH53" s="401"/>
      <c r="BI53" s="401"/>
      <c r="BJ53" s="401"/>
      <c r="BK53" s="401"/>
      <c r="BL53" s="401"/>
      <c r="BM53" s="401"/>
      <c r="BN53" s="401"/>
      <c r="BO53" s="401"/>
      <c r="BP53" s="401"/>
      <c r="BQ53" s="401"/>
      <c r="BR53" s="401"/>
      <c r="BS53" s="401"/>
      <c r="BT53" s="401"/>
      <c r="BU53" s="401"/>
      <c r="BV53" s="401"/>
      <c r="BW53" s="401"/>
      <c r="BX53" s="401"/>
      <c r="BY53" s="401"/>
      <c r="BZ53" s="401"/>
      <c r="CA53" s="401"/>
      <c r="CB53" s="401"/>
      <c r="CC53" s="401"/>
      <c r="CD53" s="401"/>
      <c r="CE53" s="401"/>
      <c r="CF53" s="401"/>
      <c r="CG53" s="401"/>
      <c r="CH53" s="401"/>
      <c r="CI53" s="401"/>
      <c r="CJ53" s="401"/>
      <c r="CK53" s="401"/>
      <c r="CL53" s="401"/>
      <c r="CM53" s="401"/>
      <c r="CN53" s="401"/>
      <c r="CO53" s="401"/>
      <c r="CP53" s="401"/>
      <c r="CQ53" s="401"/>
      <c r="CR53" s="401"/>
      <c r="CS53" s="401"/>
      <c r="CT53" s="401"/>
      <c r="CU53" s="401"/>
      <c r="CV53" s="401"/>
      <c r="CW53" s="401"/>
      <c r="CX53" s="401"/>
      <c r="CY53" s="401"/>
      <c r="CZ53" s="401"/>
      <c r="DA53" s="401"/>
      <c r="DB53" s="401"/>
      <c r="DC53" s="401"/>
      <c r="DD53" s="401"/>
      <c r="DE53" s="401"/>
      <c r="DF53" s="401"/>
      <c r="DG53" s="401"/>
      <c r="DH53" s="401"/>
      <c r="DI53" s="401"/>
      <c r="DJ53" s="401"/>
      <c r="DK53" s="401"/>
      <c r="DL53" s="401"/>
      <c r="DM53" s="401"/>
      <c r="DN53" s="401"/>
      <c r="DO53" s="401"/>
      <c r="DP53" s="401"/>
      <c r="DQ53" s="401"/>
      <c r="DR53" s="401"/>
      <c r="DS53" s="401"/>
      <c r="DT53" s="401"/>
      <c r="DU53" s="401"/>
      <c r="DV53" s="401"/>
      <c r="DW53" s="401"/>
      <c r="DX53" s="401"/>
      <c r="DY53" s="401"/>
      <c r="DZ53" s="401"/>
      <c r="EA53" s="401"/>
      <c r="EB53" s="401"/>
      <c r="EC53" s="401"/>
      <c r="ED53" s="401"/>
      <c r="EE53" s="401"/>
      <c r="EF53" s="401"/>
      <c r="EG53" s="401"/>
      <c r="EH53" s="401"/>
      <c r="EI53" s="401"/>
      <c r="EJ53" s="401"/>
      <c r="EK53" s="401"/>
      <c r="EL53" s="401"/>
      <c r="EM53" s="401"/>
      <c r="EN53" s="401"/>
      <c r="EO53" s="401"/>
      <c r="EP53" s="401"/>
      <c r="EQ53" s="401"/>
      <c r="ER53" s="401"/>
      <c r="ES53" s="401"/>
      <c r="ET53" s="401"/>
      <c r="EU53" s="401"/>
      <c r="EV53" s="401"/>
      <c r="EW53" s="401"/>
      <c r="EX53" s="401"/>
      <c r="EY53" s="401"/>
      <c r="EZ53" s="401"/>
      <c r="FA53" s="401"/>
      <c r="FB53" s="401"/>
      <c r="FC53" s="401"/>
      <c r="FD53" s="401"/>
      <c r="FE53" s="401"/>
      <c r="FF53" s="401"/>
      <c r="FG53" s="401"/>
      <c r="FH53" s="401"/>
      <c r="FI53" s="401"/>
      <c r="FJ53" s="401"/>
      <c r="FK53" s="401"/>
      <c r="FL53" s="401"/>
      <c r="FM53" s="401"/>
      <c r="FN53" s="401"/>
      <c r="FO53" s="401"/>
      <c r="FP53" s="401"/>
      <c r="FQ53" s="401"/>
      <c r="FR53" s="401"/>
      <c r="FS53" s="401"/>
      <c r="FT53" s="401"/>
      <c r="FU53" s="401"/>
      <c r="FV53" s="401"/>
      <c r="FW53" s="401"/>
      <c r="FX53" s="401"/>
      <c r="FY53" s="401"/>
      <c r="FZ53" s="401"/>
      <c r="GA53" s="401"/>
      <c r="GB53" s="401"/>
      <c r="GC53" s="401"/>
      <c r="GD53" s="401"/>
      <c r="GE53" s="401"/>
      <c r="GF53" s="401"/>
      <c r="GG53" s="401"/>
      <c r="GH53" s="401"/>
      <c r="GI53" s="401"/>
      <c r="GJ53" s="401"/>
      <c r="GK53" s="401"/>
      <c r="GL53" s="401"/>
      <c r="GM53" s="401"/>
      <c r="GN53" s="401"/>
      <c r="GO53" s="401"/>
      <c r="GP53" s="401"/>
      <c r="GQ53" s="401"/>
      <c r="GR53" s="401"/>
      <c r="GS53" s="401"/>
      <c r="GT53" s="401"/>
      <c r="GU53" s="401"/>
      <c r="GV53" s="401"/>
      <c r="GW53" s="401"/>
      <c r="GX53" s="401"/>
      <c r="GY53" s="401"/>
      <c r="GZ53" s="401"/>
      <c r="HA53" s="401"/>
      <c r="HB53" s="401"/>
      <c r="HC53" s="401"/>
      <c r="HD53" s="401"/>
      <c r="HE53" s="401"/>
      <c r="HF53" s="401"/>
      <c r="HG53" s="401"/>
      <c r="HH53" s="401"/>
      <c r="HI53" s="401"/>
      <c r="HJ53" s="401"/>
      <c r="HK53" s="401"/>
      <c r="HL53" s="401"/>
      <c r="HM53" s="401"/>
      <c r="HN53" s="401"/>
      <c r="HO53" s="401"/>
      <c r="HP53" s="401"/>
      <c r="HQ53" s="401"/>
      <c r="HR53" s="401"/>
      <c r="HS53" s="401"/>
      <c r="HT53" s="401"/>
      <c r="HU53" s="401"/>
      <c r="HV53" s="401"/>
      <c r="HW53" s="401"/>
      <c r="HX53" s="401"/>
      <c r="HY53" s="401"/>
      <c r="HZ53" s="401"/>
      <c r="IA53" s="401"/>
      <c r="IB53" s="401"/>
      <c r="IC53" s="401"/>
      <c r="ID53" s="401"/>
      <c r="IE53" s="401"/>
      <c r="IF53" s="401"/>
      <c r="IG53" s="401"/>
      <c r="IH53" s="401"/>
      <c r="II53" s="401"/>
      <c r="IJ53" s="401"/>
      <c r="IK53" s="401"/>
      <c r="IL53" s="401"/>
      <c r="IM53" s="401"/>
      <c r="IN53" s="401"/>
      <c r="IO53" s="401"/>
      <c r="IP53" s="401"/>
    </row>
    <row r="54" spans="1:250" ht="23.45" customHeight="1">
      <c r="A54" s="327"/>
      <c r="B54" s="317"/>
      <c r="C54" s="32"/>
      <c r="D54" s="757"/>
      <c r="E54" s="758"/>
      <c r="F54" s="758"/>
      <c r="G54" s="758"/>
      <c r="H54" s="758"/>
      <c r="I54" s="758"/>
      <c r="J54" s="758"/>
      <c r="K54" s="759"/>
      <c r="L54" s="33"/>
      <c r="M54" s="147"/>
      <c r="N54" s="228" t="str">
        <f t="shared" si="0"/>
        <v/>
      </c>
      <c r="O54" s="53"/>
      <c r="P54" s="401"/>
      <c r="Q54" s="612"/>
      <c r="R54" s="402"/>
      <c r="S54" s="402"/>
      <c r="T54" s="402"/>
      <c r="U54" s="402"/>
      <c r="V54" s="402"/>
      <c r="W54" s="402"/>
      <c r="X54" s="402"/>
      <c r="Y54" s="402"/>
      <c r="Z54" s="402"/>
      <c r="AA54" s="402"/>
      <c r="AB54" s="403"/>
      <c r="AC54" s="403"/>
      <c r="AD54" s="403"/>
      <c r="AE54" s="403"/>
      <c r="AF54" s="403"/>
      <c r="AG54" s="403"/>
      <c r="AH54" s="403"/>
      <c r="AI54" s="403"/>
      <c r="AJ54" s="403"/>
      <c r="AK54" s="403"/>
      <c r="AL54" s="403"/>
      <c r="AM54" s="403"/>
      <c r="AN54" s="403"/>
      <c r="AO54" s="403"/>
      <c r="AP54" s="403"/>
      <c r="AQ54" s="401"/>
      <c r="AR54" s="401"/>
      <c r="AS54" s="401"/>
      <c r="AT54" s="401"/>
      <c r="AU54" s="401"/>
      <c r="AV54" s="401"/>
      <c r="AW54" s="401"/>
      <c r="AX54" s="401"/>
      <c r="AY54" s="401"/>
      <c r="AZ54" s="401"/>
      <c r="BA54" s="401"/>
      <c r="BB54" s="401"/>
      <c r="BC54" s="401"/>
      <c r="BD54" s="401"/>
      <c r="BE54" s="401"/>
      <c r="BF54" s="401"/>
      <c r="BG54" s="401"/>
      <c r="BH54" s="401"/>
      <c r="BI54" s="401"/>
      <c r="BJ54" s="401"/>
      <c r="BK54" s="401"/>
      <c r="BL54" s="401"/>
      <c r="BM54" s="401"/>
      <c r="BN54" s="401"/>
      <c r="BO54" s="401"/>
      <c r="BP54" s="401"/>
      <c r="BQ54" s="401"/>
      <c r="BR54" s="401"/>
      <c r="BS54" s="401"/>
      <c r="BT54" s="401"/>
      <c r="BU54" s="401"/>
      <c r="BV54" s="401"/>
      <c r="BW54" s="401"/>
      <c r="BX54" s="401"/>
      <c r="BY54" s="401"/>
      <c r="BZ54" s="401"/>
      <c r="CA54" s="401"/>
      <c r="CB54" s="401"/>
      <c r="CC54" s="401"/>
      <c r="CD54" s="401"/>
      <c r="CE54" s="401"/>
      <c r="CF54" s="401"/>
      <c r="CG54" s="401"/>
      <c r="CH54" s="401"/>
      <c r="CI54" s="401"/>
      <c r="CJ54" s="401"/>
      <c r="CK54" s="401"/>
      <c r="CL54" s="401"/>
      <c r="CM54" s="401"/>
      <c r="CN54" s="401"/>
      <c r="CO54" s="401"/>
      <c r="CP54" s="401"/>
      <c r="CQ54" s="401"/>
      <c r="CR54" s="401"/>
      <c r="CS54" s="401"/>
      <c r="CT54" s="401"/>
      <c r="CU54" s="401"/>
      <c r="CV54" s="401"/>
      <c r="CW54" s="401"/>
      <c r="CX54" s="401"/>
      <c r="CY54" s="401"/>
      <c r="CZ54" s="401"/>
      <c r="DA54" s="401"/>
      <c r="DB54" s="401"/>
      <c r="DC54" s="401"/>
      <c r="DD54" s="401"/>
      <c r="DE54" s="401"/>
      <c r="DF54" s="401"/>
      <c r="DG54" s="401"/>
      <c r="DH54" s="401"/>
      <c r="DI54" s="401"/>
      <c r="DJ54" s="401"/>
      <c r="DK54" s="401"/>
      <c r="DL54" s="401"/>
      <c r="DM54" s="401"/>
      <c r="DN54" s="401"/>
      <c r="DO54" s="401"/>
      <c r="DP54" s="401"/>
      <c r="DQ54" s="401"/>
      <c r="DR54" s="401"/>
      <c r="DS54" s="401"/>
      <c r="DT54" s="401"/>
      <c r="DU54" s="401"/>
      <c r="DV54" s="401"/>
      <c r="DW54" s="401"/>
      <c r="DX54" s="401"/>
      <c r="DY54" s="401"/>
      <c r="DZ54" s="401"/>
      <c r="EA54" s="401"/>
      <c r="EB54" s="401"/>
      <c r="EC54" s="401"/>
      <c r="ED54" s="401"/>
      <c r="EE54" s="401"/>
      <c r="EF54" s="401"/>
      <c r="EG54" s="401"/>
      <c r="EH54" s="401"/>
      <c r="EI54" s="401"/>
      <c r="EJ54" s="401"/>
      <c r="EK54" s="401"/>
      <c r="EL54" s="401"/>
      <c r="EM54" s="401"/>
      <c r="EN54" s="401"/>
      <c r="EO54" s="401"/>
      <c r="EP54" s="401"/>
      <c r="EQ54" s="401"/>
      <c r="ER54" s="401"/>
      <c r="ES54" s="401"/>
      <c r="ET54" s="401"/>
      <c r="EU54" s="401"/>
      <c r="EV54" s="401"/>
      <c r="EW54" s="401"/>
      <c r="EX54" s="401"/>
      <c r="EY54" s="401"/>
      <c r="EZ54" s="401"/>
      <c r="FA54" s="401"/>
      <c r="FB54" s="401"/>
      <c r="FC54" s="401"/>
      <c r="FD54" s="401"/>
      <c r="FE54" s="401"/>
      <c r="FF54" s="401"/>
      <c r="FG54" s="401"/>
      <c r="FH54" s="401"/>
      <c r="FI54" s="401"/>
      <c r="FJ54" s="401"/>
      <c r="FK54" s="401"/>
      <c r="FL54" s="401"/>
      <c r="FM54" s="401"/>
      <c r="FN54" s="401"/>
      <c r="FO54" s="401"/>
      <c r="FP54" s="401"/>
      <c r="FQ54" s="401"/>
      <c r="FR54" s="401"/>
      <c r="FS54" s="401"/>
      <c r="FT54" s="401"/>
      <c r="FU54" s="401"/>
      <c r="FV54" s="401"/>
      <c r="FW54" s="401"/>
      <c r="FX54" s="401"/>
      <c r="FY54" s="401"/>
      <c r="FZ54" s="401"/>
      <c r="GA54" s="401"/>
      <c r="GB54" s="401"/>
      <c r="GC54" s="401"/>
      <c r="GD54" s="401"/>
      <c r="GE54" s="401"/>
      <c r="GF54" s="401"/>
      <c r="GG54" s="401"/>
      <c r="GH54" s="401"/>
      <c r="GI54" s="401"/>
      <c r="GJ54" s="401"/>
      <c r="GK54" s="401"/>
      <c r="GL54" s="401"/>
      <c r="GM54" s="401"/>
      <c r="GN54" s="401"/>
      <c r="GO54" s="401"/>
      <c r="GP54" s="401"/>
      <c r="GQ54" s="401"/>
      <c r="GR54" s="401"/>
      <c r="GS54" s="401"/>
      <c r="GT54" s="401"/>
      <c r="GU54" s="401"/>
      <c r="GV54" s="401"/>
      <c r="GW54" s="401"/>
      <c r="GX54" s="401"/>
      <c r="GY54" s="401"/>
      <c r="GZ54" s="401"/>
      <c r="HA54" s="401"/>
      <c r="HB54" s="401"/>
      <c r="HC54" s="401"/>
      <c r="HD54" s="401"/>
      <c r="HE54" s="401"/>
      <c r="HF54" s="401"/>
      <c r="HG54" s="401"/>
      <c r="HH54" s="401"/>
      <c r="HI54" s="401"/>
      <c r="HJ54" s="401"/>
      <c r="HK54" s="401"/>
      <c r="HL54" s="401"/>
      <c r="HM54" s="401"/>
      <c r="HN54" s="401"/>
      <c r="HO54" s="401"/>
      <c r="HP54" s="401"/>
      <c r="HQ54" s="401"/>
      <c r="HR54" s="401"/>
      <c r="HS54" s="401"/>
      <c r="HT54" s="401"/>
      <c r="HU54" s="401"/>
      <c r="HV54" s="401"/>
      <c r="HW54" s="401"/>
      <c r="HX54" s="401"/>
      <c r="HY54" s="401"/>
      <c r="HZ54" s="401"/>
      <c r="IA54" s="401"/>
      <c r="IB54" s="401"/>
      <c r="IC54" s="401"/>
      <c r="ID54" s="401"/>
      <c r="IE54" s="401"/>
      <c r="IF54" s="401"/>
      <c r="IG54" s="401"/>
      <c r="IH54" s="401"/>
      <c r="II54" s="401"/>
      <c r="IJ54" s="401"/>
      <c r="IK54" s="401"/>
      <c r="IL54" s="401"/>
      <c r="IM54" s="401"/>
      <c r="IN54" s="401"/>
      <c r="IO54" s="401"/>
      <c r="IP54" s="401"/>
    </row>
    <row r="55" spans="1:250" ht="23.45" customHeight="1">
      <c r="A55" s="327"/>
      <c r="B55" s="317"/>
      <c r="C55" s="32"/>
      <c r="D55" s="757"/>
      <c r="E55" s="758"/>
      <c r="F55" s="758"/>
      <c r="G55" s="758"/>
      <c r="H55" s="758"/>
      <c r="I55" s="758"/>
      <c r="J55" s="758"/>
      <c r="K55" s="759"/>
      <c r="L55" s="33"/>
      <c r="M55" s="147"/>
      <c r="N55" s="228" t="str">
        <f t="shared" si="0"/>
        <v/>
      </c>
      <c r="O55" s="53"/>
      <c r="P55" s="401"/>
      <c r="Q55" s="612"/>
      <c r="R55" s="402"/>
      <c r="S55" s="402"/>
      <c r="T55" s="402"/>
      <c r="U55" s="402"/>
      <c r="V55" s="402"/>
      <c r="W55" s="402"/>
      <c r="X55" s="402"/>
      <c r="Y55" s="402"/>
      <c r="Z55" s="402"/>
      <c r="AA55" s="402"/>
      <c r="AB55" s="403"/>
      <c r="AC55" s="403"/>
      <c r="AD55" s="403"/>
      <c r="AE55" s="403"/>
      <c r="AF55" s="403"/>
      <c r="AG55" s="403"/>
      <c r="AH55" s="403"/>
      <c r="AI55" s="403"/>
      <c r="AJ55" s="403"/>
      <c r="AK55" s="403"/>
      <c r="AL55" s="403"/>
      <c r="AM55" s="403"/>
      <c r="AN55" s="403"/>
      <c r="AO55" s="403"/>
      <c r="AP55" s="403"/>
      <c r="AQ55" s="401"/>
      <c r="AR55" s="401"/>
      <c r="AS55" s="401"/>
      <c r="AT55" s="401"/>
      <c r="AU55" s="401"/>
      <c r="AV55" s="401"/>
      <c r="AW55" s="401"/>
      <c r="AX55" s="401"/>
      <c r="AY55" s="401"/>
      <c r="AZ55" s="401"/>
      <c r="BA55" s="401"/>
      <c r="BB55" s="401"/>
      <c r="BC55" s="401"/>
      <c r="BD55" s="401"/>
      <c r="BE55" s="401"/>
      <c r="BF55" s="401"/>
      <c r="BG55" s="401"/>
      <c r="BH55" s="401"/>
      <c r="BI55" s="401"/>
      <c r="BJ55" s="401"/>
      <c r="BK55" s="401"/>
      <c r="BL55" s="401"/>
      <c r="BM55" s="401"/>
      <c r="BN55" s="401"/>
      <c r="BO55" s="401"/>
      <c r="BP55" s="401"/>
      <c r="BQ55" s="401"/>
      <c r="BR55" s="401"/>
      <c r="BS55" s="401"/>
      <c r="BT55" s="401"/>
      <c r="BU55" s="401"/>
      <c r="BV55" s="401"/>
      <c r="BW55" s="401"/>
      <c r="BX55" s="401"/>
      <c r="BY55" s="401"/>
      <c r="BZ55" s="401"/>
      <c r="CA55" s="401"/>
      <c r="CB55" s="401"/>
      <c r="CC55" s="401"/>
      <c r="CD55" s="401"/>
      <c r="CE55" s="401"/>
      <c r="CF55" s="401"/>
      <c r="CG55" s="401"/>
      <c r="CH55" s="401"/>
      <c r="CI55" s="401"/>
      <c r="CJ55" s="401"/>
      <c r="CK55" s="401"/>
      <c r="CL55" s="401"/>
      <c r="CM55" s="401"/>
      <c r="CN55" s="401"/>
      <c r="CO55" s="401"/>
      <c r="CP55" s="401"/>
      <c r="CQ55" s="401"/>
      <c r="CR55" s="401"/>
      <c r="CS55" s="401"/>
      <c r="CT55" s="401"/>
      <c r="CU55" s="401"/>
      <c r="CV55" s="401"/>
      <c r="CW55" s="401"/>
      <c r="CX55" s="401"/>
      <c r="CY55" s="401"/>
      <c r="CZ55" s="401"/>
      <c r="DA55" s="401"/>
      <c r="DB55" s="401"/>
      <c r="DC55" s="401"/>
      <c r="DD55" s="401"/>
      <c r="DE55" s="401"/>
      <c r="DF55" s="401"/>
      <c r="DG55" s="401"/>
      <c r="DH55" s="401"/>
      <c r="DI55" s="401"/>
      <c r="DJ55" s="401"/>
      <c r="DK55" s="401"/>
      <c r="DL55" s="401"/>
      <c r="DM55" s="401"/>
      <c r="DN55" s="401"/>
      <c r="DO55" s="401"/>
      <c r="DP55" s="401"/>
      <c r="DQ55" s="401"/>
      <c r="DR55" s="401"/>
      <c r="DS55" s="401"/>
      <c r="DT55" s="401"/>
      <c r="DU55" s="401"/>
      <c r="DV55" s="401"/>
      <c r="DW55" s="401"/>
      <c r="DX55" s="401"/>
      <c r="DY55" s="401"/>
      <c r="DZ55" s="401"/>
      <c r="EA55" s="401"/>
      <c r="EB55" s="401"/>
      <c r="EC55" s="401"/>
      <c r="ED55" s="401"/>
      <c r="EE55" s="401"/>
      <c r="EF55" s="401"/>
      <c r="EG55" s="401"/>
      <c r="EH55" s="401"/>
      <c r="EI55" s="401"/>
      <c r="EJ55" s="401"/>
      <c r="EK55" s="401"/>
      <c r="EL55" s="401"/>
      <c r="EM55" s="401"/>
      <c r="EN55" s="401"/>
      <c r="EO55" s="401"/>
      <c r="EP55" s="401"/>
      <c r="EQ55" s="401"/>
      <c r="ER55" s="401"/>
      <c r="ES55" s="401"/>
      <c r="ET55" s="401"/>
      <c r="EU55" s="401"/>
      <c r="EV55" s="401"/>
      <c r="EW55" s="401"/>
      <c r="EX55" s="401"/>
      <c r="EY55" s="401"/>
      <c r="EZ55" s="401"/>
      <c r="FA55" s="401"/>
      <c r="FB55" s="401"/>
      <c r="FC55" s="401"/>
      <c r="FD55" s="401"/>
      <c r="FE55" s="401"/>
      <c r="FF55" s="401"/>
      <c r="FG55" s="401"/>
      <c r="FH55" s="401"/>
      <c r="FI55" s="401"/>
      <c r="FJ55" s="401"/>
      <c r="FK55" s="401"/>
      <c r="FL55" s="401"/>
      <c r="FM55" s="401"/>
      <c r="FN55" s="401"/>
      <c r="FO55" s="401"/>
      <c r="FP55" s="401"/>
      <c r="FQ55" s="401"/>
      <c r="FR55" s="401"/>
      <c r="FS55" s="401"/>
      <c r="FT55" s="401"/>
      <c r="FU55" s="401"/>
      <c r="FV55" s="401"/>
      <c r="FW55" s="401"/>
      <c r="FX55" s="401"/>
      <c r="FY55" s="401"/>
      <c r="FZ55" s="401"/>
      <c r="GA55" s="401"/>
      <c r="GB55" s="401"/>
      <c r="GC55" s="401"/>
      <c r="GD55" s="401"/>
      <c r="GE55" s="401"/>
      <c r="GF55" s="401"/>
      <c r="GG55" s="401"/>
      <c r="GH55" s="401"/>
      <c r="GI55" s="401"/>
      <c r="GJ55" s="401"/>
      <c r="GK55" s="401"/>
      <c r="GL55" s="401"/>
      <c r="GM55" s="401"/>
      <c r="GN55" s="401"/>
      <c r="GO55" s="401"/>
      <c r="GP55" s="401"/>
      <c r="GQ55" s="401"/>
      <c r="GR55" s="401"/>
      <c r="GS55" s="401"/>
      <c r="GT55" s="401"/>
      <c r="GU55" s="401"/>
      <c r="GV55" s="401"/>
      <c r="GW55" s="401"/>
      <c r="GX55" s="401"/>
      <c r="GY55" s="401"/>
      <c r="GZ55" s="401"/>
      <c r="HA55" s="401"/>
      <c r="HB55" s="401"/>
      <c r="HC55" s="401"/>
      <c r="HD55" s="401"/>
      <c r="HE55" s="401"/>
      <c r="HF55" s="401"/>
      <c r="HG55" s="401"/>
      <c r="HH55" s="401"/>
      <c r="HI55" s="401"/>
      <c r="HJ55" s="401"/>
      <c r="HK55" s="401"/>
      <c r="HL55" s="401"/>
      <c r="HM55" s="401"/>
      <c r="HN55" s="401"/>
      <c r="HO55" s="401"/>
      <c r="HP55" s="401"/>
      <c r="HQ55" s="401"/>
      <c r="HR55" s="401"/>
      <c r="HS55" s="401"/>
      <c r="HT55" s="401"/>
      <c r="HU55" s="401"/>
      <c r="HV55" s="401"/>
      <c r="HW55" s="401"/>
      <c r="HX55" s="401"/>
      <c r="HY55" s="401"/>
      <c r="HZ55" s="401"/>
      <c r="IA55" s="401"/>
      <c r="IB55" s="401"/>
      <c r="IC55" s="401"/>
      <c r="ID55" s="401"/>
      <c r="IE55" s="401"/>
      <c r="IF55" s="401"/>
      <c r="IG55" s="401"/>
      <c r="IH55" s="401"/>
      <c r="II55" s="401"/>
      <c r="IJ55" s="401"/>
      <c r="IK55" s="401"/>
      <c r="IL55" s="401"/>
      <c r="IM55" s="401"/>
      <c r="IN55" s="401"/>
      <c r="IO55" s="401"/>
      <c r="IP55" s="401"/>
    </row>
    <row r="56" spans="1:250" ht="23.45" customHeight="1">
      <c r="A56" s="327"/>
      <c r="B56" s="317"/>
      <c r="C56" s="32"/>
      <c r="D56" s="757"/>
      <c r="E56" s="758"/>
      <c r="F56" s="758"/>
      <c r="G56" s="758"/>
      <c r="H56" s="758"/>
      <c r="I56" s="758"/>
      <c r="J56" s="758"/>
      <c r="K56" s="759"/>
      <c r="L56" s="33"/>
      <c r="M56" s="147"/>
      <c r="N56" s="228" t="str">
        <f t="shared" si="0"/>
        <v/>
      </c>
      <c r="O56" s="53"/>
      <c r="P56" s="401"/>
      <c r="Q56" s="612"/>
      <c r="R56" s="402"/>
      <c r="S56" s="402"/>
      <c r="T56" s="402"/>
      <c r="U56" s="402"/>
      <c r="V56" s="402"/>
      <c r="W56" s="402"/>
      <c r="X56" s="402"/>
      <c r="Y56" s="402"/>
      <c r="Z56" s="402"/>
      <c r="AA56" s="402"/>
      <c r="AB56" s="403"/>
      <c r="AC56" s="403"/>
      <c r="AD56" s="403"/>
      <c r="AE56" s="403"/>
      <c r="AF56" s="403"/>
      <c r="AG56" s="403"/>
      <c r="AH56" s="403"/>
      <c r="AI56" s="403"/>
      <c r="AJ56" s="403"/>
      <c r="AK56" s="403"/>
      <c r="AL56" s="403"/>
      <c r="AM56" s="403"/>
      <c r="AN56" s="403"/>
      <c r="AO56" s="403"/>
      <c r="AP56" s="403"/>
      <c r="AQ56" s="401"/>
      <c r="AR56" s="401"/>
      <c r="AS56" s="401"/>
      <c r="AT56" s="401"/>
      <c r="AU56" s="401"/>
      <c r="AV56" s="401"/>
      <c r="AW56" s="401"/>
      <c r="AX56" s="401"/>
      <c r="AY56" s="401"/>
      <c r="AZ56" s="401"/>
      <c r="BA56" s="401"/>
      <c r="BB56" s="401"/>
      <c r="BC56" s="401"/>
      <c r="BD56" s="401"/>
      <c r="BE56" s="401"/>
      <c r="BF56" s="401"/>
      <c r="BG56" s="401"/>
      <c r="BH56" s="401"/>
      <c r="BI56" s="401"/>
      <c r="BJ56" s="401"/>
      <c r="BK56" s="401"/>
      <c r="BL56" s="401"/>
      <c r="BM56" s="401"/>
      <c r="BN56" s="401"/>
      <c r="BO56" s="401"/>
      <c r="BP56" s="401"/>
      <c r="BQ56" s="401"/>
      <c r="BR56" s="401"/>
      <c r="BS56" s="401"/>
      <c r="BT56" s="401"/>
      <c r="BU56" s="401"/>
      <c r="BV56" s="401"/>
      <c r="BW56" s="401"/>
      <c r="BX56" s="401"/>
      <c r="BY56" s="401"/>
      <c r="BZ56" s="401"/>
      <c r="CA56" s="401"/>
      <c r="CB56" s="401"/>
      <c r="CC56" s="401"/>
      <c r="CD56" s="401"/>
      <c r="CE56" s="401"/>
      <c r="CF56" s="401"/>
      <c r="CG56" s="401"/>
      <c r="CH56" s="401"/>
      <c r="CI56" s="401"/>
      <c r="CJ56" s="401"/>
      <c r="CK56" s="401"/>
      <c r="CL56" s="401"/>
      <c r="CM56" s="401"/>
      <c r="CN56" s="401"/>
      <c r="CO56" s="401"/>
      <c r="CP56" s="401"/>
      <c r="CQ56" s="401"/>
      <c r="CR56" s="401"/>
      <c r="CS56" s="401"/>
      <c r="CT56" s="401"/>
      <c r="CU56" s="401"/>
      <c r="CV56" s="401"/>
      <c r="CW56" s="401"/>
      <c r="CX56" s="401"/>
      <c r="CY56" s="401"/>
      <c r="CZ56" s="401"/>
      <c r="DA56" s="401"/>
      <c r="DB56" s="401"/>
      <c r="DC56" s="401"/>
      <c r="DD56" s="401"/>
      <c r="DE56" s="401"/>
      <c r="DF56" s="401"/>
      <c r="DG56" s="401"/>
      <c r="DH56" s="401"/>
      <c r="DI56" s="401"/>
      <c r="DJ56" s="401"/>
      <c r="DK56" s="401"/>
      <c r="DL56" s="401"/>
      <c r="DM56" s="401"/>
      <c r="DN56" s="401"/>
      <c r="DO56" s="401"/>
      <c r="DP56" s="401"/>
      <c r="DQ56" s="401"/>
      <c r="DR56" s="401"/>
      <c r="DS56" s="401"/>
      <c r="DT56" s="401"/>
      <c r="DU56" s="401"/>
      <c r="DV56" s="401"/>
      <c r="DW56" s="401"/>
      <c r="DX56" s="401"/>
      <c r="DY56" s="401"/>
      <c r="DZ56" s="401"/>
      <c r="EA56" s="401"/>
      <c r="EB56" s="401"/>
      <c r="EC56" s="401"/>
      <c r="ED56" s="401"/>
      <c r="EE56" s="401"/>
      <c r="EF56" s="401"/>
      <c r="EG56" s="401"/>
      <c r="EH56" s="401"/>
      <c r="EI56" s="401"/>
      <c r="EJ56" s="401"/>
      <c r="EK56" s="401"/>
      <c r="EL56" s="401"/>
      <c r="EM56" s="401"/>
      <c r="EN56" s="401"/>
      <c r="EO56" s="401"/>
      <c r="EP56" s="401"/>
      <c r="EQ56" s="401"/>
      <c r="ER56" s="401"/>
      <c r="ES56" s="401"/>
      <c r="ET56" s="401"/>
      <c r="EU56" s="401"/>
      <c r="EV56" s="401"/>
      <c r="EW56" s="401"/>
      <c r="EX56" s="401"/>
      <c r="EY56" s="401"/>
      <c r="EZ56" s="401"/>
      <c r="FA56" s="401"/>
      <c r="FB56" s="401"/>
      <c r="FC56" s="401"/>
      <c r="FD56" s="401"/>
      <c r="FE56" s="401"/>
      <c r="FF56" s="401"/>
      <c r="FG56" s="401"/>
      <c r="FH56" s="401"/>
      <c r="FI56" s="401"/>
      <c r="FJ56" s="401"/>
      <c r="FK56" s="401"/>
      <c r="FL56" s="401"/>
      <c r="FM56" s="401"/>
      <c r="FN56" s="401"/>
      <c r="FO56" s="401"/>
      <c r="FP56" s="401"/>
      <c r="FQ56" s="401"/>
      <c r="FR56" s="401"/>
      <c r="FS56" s="401"/>
      <c r="FT56" s="401"/>
      <c r="FU56" s="401"/>
      <c r="FV56" s="401"/>
      <c r="FW56" s="401"/>
      <c r="FX56" s="401"/>
      <c r="FY56" s="401"/>
      <c r="FZ56" s="401"/>
      <c r="GA56" s="401"/>
      <c r="GB56" s="401"/>
      <c r="GC56" s="401"/>
      <c r="GD56" s="401"/>
      <c r="GE56" s="401"/>
      <c r="GF56" s="401"/>
      <c r="GG56" s="401"/>
      <c r="GH56" s="401"/>
      <c r="GI56" s="401"/>
      <c r="GJ56" s="401"/>
      <c r="GK56" s="401"/>
      <c r="GL56" s="401"/>
      <c r="GM56" s="401"/>
      <c r="GN56" s="401"/>
      <c r="GO56" s="401"/>
      <c r="GP56" s="401"/>
      <c r="GQ56" s="401"/>
      <c r="GR56" s="401"/>
      <c r="GS56" s="401"/>
      <c r="GT56" s="401"/>
      <c r="GU56" s="401"/>
      <c r="GV56" s="401"/>
      <c r="GW56" s="401"/>
      <c r="GX56" s="401"/>
      <c r="GY56" s="401"/>
      <c r="GZ56" s="401"/>
      <c r="HA56" s="401"/>
      <c r="HB56" s="401"/>
      <c r="HC56" s="401"/>
      <c r="HD56" s="401"/>
      <c r="HE56" s="401"/>
      <c r="HF56" s="401"/>
      <c r="HG56" s="401"/>
      <c r="HH56" s="401"/>
      <c r="HI56" s="401"/>
      <c r="HJ56" s="401"/>
      <c r="HK56" s="401"/>
      <c r="HL56" s="401"/>
      <c r="HM56" s="401"/>
      <c r="HN56" s="401"/>
      <c r="HO56" s="401"/>
      <c r="HP56" s="401"/>
      <c r="HQ56" s="401"/>
      <c r="HR56" s="401"/>
      <c r="HS56" s="401"/>
      <c r="HT56" s="401"/>
      <c r="HU56" s="401"/>
      <c r="HV56" s="401"/>
      <c r="HW56" s="401"/>
      <c r="HX56" s="401"/>
      <c r="HY56" s="401"/>
      <c r="HZ56" s="401"/>
      <c r="IA56" s="401"/>
      <c r="IB56" s="401"/>
      <c r="IC56" s="401"/>
      <c r="ID56" s="401"/>
      <c r="IE56" s="401"/>
      <c r="IF56" s="401"/>
      <c r="IG56" s="401"/>
      <c r="IH56" s="401"/>
      <c r="II56" s="401"/>
      <c r="IJ56" s="401"/>
      <c r="IK56" s="401"/>
      <c r="IL56" s="401"/>
      <c r="IM56" s="401"/>
      <c r="IN56" s="401"/>
      <c r="IO56" s="401"/>
      <c r="IP56" s="401"/>
    </row>
    <row r="57" spans="1:250" ht="23.45" customHeight="1">
      <c r="A57" s="327"/>
      <c r="B57" s="317"/>
      <c r="C57" s="32"/>
      <c r="D57" s="757"/>
      <c r="E57" s="758"/>
      <c r="F57" s="758"/>
      <c r="G57" s="758"/>
      <c r="H57" s="758"/>
      <c r="I57" s="758"/>
      <c r="J57" s="758"/>
      <c r="K57" s="759"/>
      <c r="L57" s="33"/>
      <c r="M57" s="147"/>
      <c r="N57" s="228" t="str">
        <f t="shared" si="0"/>
        <v/>
      </c>
      <c r="O57" s="53"/>
      <c r="P57" s="401"/>
      <c r="Q57" s="612"/>
      <c r="R57" s="402"/>
      <c r="S57" s="402"/>
      <c r="T57" s="402"/>
      <c r="U57" s="402"/>
      <c r="V57" s="402"/>
      <c r="W57" s="402"/>
      <c r="X57" s="402"/>
      <c r="Y57" s="402"/>
      <c r="Z57" s="402"/>
      <c r="AA57" s="402"/>
      <c r="AB57" s="403"/>
      <c r="AC57" s="403"/>
      <c r="AD57" s="403"/>
      <c r="AE57" s="403"/>
      <c r="AF57" s="403"/>
      <c r="AG57" s="403"/>
      <c r="AH57" s="403"/>
      <c r="AI57" s="403"/>
      <c r="AJ57" s="403"/>
      <c r="AK57" s="403"/>
      <c r="AL57" s="403"/>
      <c r="AM57" s="403"/>
      <c r="AN57" s="403"/>
      <c r="AO57" s="403"/>
      <c r="AP57" s="403"/>
      <c r="AQ57" s="401"/>
      <c r="AR57" s="401"/>
      <c r="AS57" s="401"/>
      <c r="AT57" s="401"/>
      <c r="AU57" s="401"/>
      <c r="AV57" s="401"/>
      <c r="AW57" s="401"/>
      <c r="AX57" s="401"/>
      <c r="AY57" s="401"/>
      <c r="AZ57" s="401"/>
      <c r="BA57" s="401"/>
      <c r="BB57" s="401"/>
      <c r="BC57" s="401"/>
      <c r="BD57" s="401"/>
      <c r="BE57" s="401"/>
      <c r="BF57" s="401"/>
      <c r="BG57" s="401"/>
      <c r="BH57" s="401"/>
      <c r="BI57" s="401"/>
      <c r="BJ57" s="401"/>
      <c r="BK57" s="401"/>
      <c r="BL57" s="401"/>
      <c r="BM57" s="401"/>
      <c r="BN57" s="401"/>
      <c r="BO57" s="401"/>
      <c r="BP57" s="401"/>
      <c r="BQ57" s="401"/>
      <c r="BR57" s="401"/>
      <c r="BS57" s="401"/>
      <c r="BT57" s="401"/>
      <c r="BU57" s="401"/>
      <c r="BV57" s="401"/>
      <c r="BW57" s="401"/>
      <c r="BX57" s="401"/>
      <c r="BY57" s="401"/>
      <c r="BZ57" s="401"/>
      <c r="CA57" s="401"/>
      <c r="CB57" s="401"/>
      <c r="CC57" s="401"/>
      <c r="CD57" s="401"/>
      <c r="CE57" s="401"/>
      <c r="CF57" s="401"/>
      <c r="CG57" s="401"/>
      <c r="CH57" s="401"/>
      <c r="CI57" s="401"/>
      <c r="CJ57" s="401"/>
      <c r="CK57" s="401"/>
      <c r="CL57" s="401"/>
      <c r="CM57" s="401"/>
      <c r="CN57" s="401"/>
      <c r="CO57" s="401"/>
      <c r="CP57" s="401"/>
      <c r="CQ57" s="401"/>
      <c r="CR57" s="401"/>
      <c r="CS57" s="401"/>
      <c r="CT57" s="401"/>
      <c r="CU57" s="401"/>
      <c r="CV57" s="401"/>
      <c r="CW57" s="401"/>
      <c r="CX57" s="401"/>
      <c r="CY57" s="401"/>
      <c r="CZ57" s="401"/>
      <c r="DA57" s="401"/>
      <c r="DB57" s="401"/>
      <c r="DC57" s="401"/>
      <c r="DD57" s="401"/>
      <c r="DE57" s="401"/>
      <c r="DF57" s="401"/>
      <c r="DG57" s="401"/>
      <c r="DH57" s="401"/>
      <c r="DI57" s="401"/>
      <c r="DJ57" s="401"/>
      <c r="DK57" s="401"/>
      <c r="DL57" s="401"/>
      <c r="DM57" s="401"/>
      <c r="DN57" s="401"/>
      <c r="DO57" s="401"/>
      <c r="DP57" s="401"/>
      <c r="DQ57" s="401"/>
      <c r="DR57" s="401"/>
      <c r="DS57" s="401"/>
      <c r="DT57" s="401"/>
      <c r="DU57" s="401"/>
      <c r="DV57" s="401"/>
      <c r="DW57" s="401"/>
      <c r="DX57" s="401"/>
      <c r="DY57" s="401"/>
      <c r="DZ57" s="401"/>
      <c r="EA57" s="401"/>
      <c r="EB57" s="401"/>
      <c r="EC57" s="401"/>
      <c r="ED57" s="401"/>
      <c r="EE57" s="401"/>
      <c r="EF57" s="401"/>
      <c r="EG57" s="401"/>
      <c r="EH57" s="401"/>
      <c r="EI57" s="401"/>
      <c r="EJ57" s="401"/>
      <c r="EK57" s="401"/>
      <c r="EL57" s="401"/>
      <c r="EM57" s="401"/>
      <c r="EN57" s="401"/>
      <c r="EO57" s="401"/>
      <c r="EP57" s="401"/>
      <c r="EQ57" s="401"/>
      <c r="ER57" s="401"/>
      <c r="ES57" s="401"/>
      <c r="ET57" s="401"/>
      <c r="EU57" s="401"/>
      <c r="EV57" s="401"/>
      <c r="EW57" s="401"/>
      <c r="EX57" s="401"/>
      <c r="EY57" s="401"/>
      <c r="EZ57" s="401"/>
      <c r="FA57" s="401"/>
      <c r="FB57" s="401"/>
      <c r="FC57" s="401"/>
      <c r="FD57" s="401"/>
      <c r="FE57" s="401"/>
      <c r="FF57" s="401"/>
      <c r="FG57" s="401"/>
      <c r="FH57" s="401"/>
      <c r="FI57" s="401"/>
      <c r="FJ57" s="401"/>
      <c r="FK57" s="401"/>
      <c r="FL57" s="401"/>
      <c r="FM57" s="401"/>
      <c r="FN57" s="401"/>
      <c r="FO57" s="401"/>
      <c r="FP57" s="401"/>
      <c r="FQ57" s="401"/>
      <c r="FR57" s="401"/>
      <c r="FS57" s="401"/>
      <c r="FT57" s="401"/>
      <c r="FU57" s="401"/>
      <c r="FV57" s="401"/>
      <c r="FW57" s="401"/>
      <c r="FX57" s="401"/>
      <c r="FY57" s="401"/>
      <c r="FZ57" s="401"/>
      <c r="GA57" s="401"/>
      <c r="GB57" s="401"/>
      <c r="GC57" s="401"/>
      <c r="GD57" s="401"/>
      <c r="GE57" s="401"/>
      <c r="GF57" s="401"/>
      <c r="GG57" s="401"/>
      <c r="GH57" s="401"/>
      <c r="GI57" s="401"/>
      <c r="GJ57" s="401"/>
      <c r="GK57" s="401"/>
      <c r="GL57" s="401"/>
      <c r="GM57" s="401"/>
      <c r="GN57" s="401"/>
      <c r="GO57" s="401"/>
      <c r="GP57" s="401"/>
      <c r="GQ57" s="401"/>
      <c r="GR57" s="401"/>
      <c r="GS57" s="401"/>
      <c r="GT57" s="401"/>
      <c r="GU57" s="401"/>
      <c r="GV57" s="401"/>
      <c r="GW57" s="401"/>
      <c r="GX57" s="401"/>
      <c r="GY57" s="401"/>
      <c r="GZ57" s="401"/>
      <c r="HA57" s="401"/>
      <c r="HB57" s="401"/>
      <c r="HC57" s="401"/>
      <c r="HD57" s="401"/>
      <c r="HE57" s="401"/>
      <c r="HF57" s="401"/>
      <c r="HG57" s="401"/>
      <c r="HH57" s="401"/>
      <c r="HI57" s="401"/>
      <c r="HJ57" s="401"/>
      <c r="HK57" s="401"/>
      <c r="HL57" s="401"/>
      <c r="HM57" s="401"/>
      <c r="HN57" s="401"/>
      <c r="HO57" s="401"/>
      <c r="HP57" s="401"/>
      <c r="HQ57" s="401"/>
      <c r="HR57" s="401"/>
      <c r="HS57" s="401"/>
      <c r="HT57" s="401"/>
      <c r="HU57" s="401"/>
      <c r="HV57" s="401"/>
      <c r="HW57" s="401"/>
      <c r="HX57" s="401"/>
      <c r="HY57" s="401"/>
      <c r="HZ57" s="401"/>
      <c r="IA57" s="401"/>
      <c r="IB57" s="401"/>
      <c r="IC57" s="401"/>
      <c r="ID57" s="401"/>
      <c r="IE57" s="401"/>
      <c r="IF57" s="401"/>
      <c r="IG57" s="401"/>
      <c r="IH57" s="401"/>
      <c r="II57" s="401"/>
      <c r="IJ57" s="401"/>
      <c r="IK57" s="401"/>
      <c r="IL57" s="401"/>
      <c r="IM57" s="401"/>
      <c r="IN57" s="401"/>
      <c r="IO57" s="401"/>
      <c r="IP57" s="401"/>
    </row>
    <row r="58" spans="1:250" ht="23.45" customHeight="1">
      <c r="A58" s="327"/>
      <c r="B58" s="317"/>
      <c r="C58" s="32"/>
      <c r="D58" s="757"/>
      <c r="E58" s="758"/>
      <c r="F58" s="758"/>
      <c r="G58" s="758"/>
      <c r="H58" s="758"/>
      <c r="I58" s="758"/>
      <c r="J58" s="758"/>
      <c r="K58" s="759"/>
      <c r="L58" s="33"/>
      <c r="M58" s="147"/>
      <c r="N58" s="228" t="str">
        <f t="shared" si="0"/>
        <v/>
      </c>
      <c r="O58" s="53"/>
      <c r="P58" s="401"/>
      <c r="Q58" s="612"/>
      <c r="R58" s="402"/>
      <c r="S58" s="402"/>
      <c r="T58" s="402"/>
      <c r="U58" s="402"/>
      <c r="V58" s="402"/>
      <c r="W58" s="402"/>
      <c r="X58" s="402"/>
      <c r="Y58" s="402"/>
      <c r="Z58" s="402"/>
      <c r="AA58" s="402"/>
      <c r="AB58" s="403"/>
      <c r="AC58" s="403"/>
      <c r="AD58" s="403"/>
      <c r="AE58" s="403"/>
      <c r="AF58" s="403"/>
      <c r="AG58" s="403"/>
      <c r="AH58" s="403"/>
      <c r="AI58" s="403"/>
      <c r="AJ58" s="403"/>
      <c r="AK58" s="403"/>
      <c r="AL58" s="403"/>
      <c r="AM58" s="403"/>
      <c r="AN58" s="403"/>
      <c r="AO58" s="403"/>
      <c r="AP58" s="403"/>
      <c r="AQ58" s="401"/>
      <c r="AR58" s="401"/>
      <c r="AS58" s="401"/>
      <c r="AT58" s="401"/>
      <c r="AU58" s="401"/>
      <c r="AV58" s="401"/>
      <c r="AW58" s="401"/>
      <c r="AX58" s="401"/>
      <c r="AY58" s="401"/>
      <c r="AZ58" s="401"/>
      <c r="BA58" s="401"/>
      <c r="BB58" s="401"/>
      <c r="BC58" s="401"/>
      <c r="BD58" s="401"/>
      <c r="BE58" s="401"/>
      <c r="BF58" s="401"/>
      <c r="BG58" s="401"/>
      <c r="BH58" s="401"/>
      <c r="BI58" s="401"/>
      <c r="BJ58" s="401"/>
      <c r="BK58" s="401"/>
      <c r="BL58" s="401"/>
      <c r="BM58" s="401"/>
      <c r="BN58" s="401"/>
      <c r="BO58" s="401"/>
      <c r="BP58" s="401"/>
      <c r="BQ58" s="401"/>
      <c r="BR58" s="401"/>
      <c r="BS58" s="401"/>
      <c r="BT58" s="401"/>
      <c r="BU58" s="401"/>
      <c r="BV58" s="401"/>
      <c r="BW58" s="401"/>
      <c r="BX58" s="401"/>
      <c r="BY58" s="401"/>
      <c r="BZ58" s="401"/>
      <c r="CA58" s="401"/>
      <c r="CB58" s="401"/>
      <c r="CC58" s="401"/>
      <c r="CD58" s="401"/>
      <c r="CE58" s="401"/>
      <c r="CF58" s="401"/>
      <c r="CG58" s="401"/>
      <c r="CH58" s="401"/>
      <c r="CI58" s="401"/>
      <c r="CJ58" s="401"/>
      <c r="CK58" s="401"/>
      <c r="CL58" s="401"/>
      <c r="CM58" s="401"/>
      <c r="CN58" s="401"/>
      <c r="CO58" s="401"/>
      <c r="CP58" s="401"/>
      <c r="CQ58" s="401"/>
      <c r="CR58" s="401"/>
      <c r="CS58" s="401"/>
      <c r="CT58" s="401"/>
      <c r="CU58" s="401"/>
      <c r="CV58" s="401"/>
      <c r="CW58" s="401"/>
      <c r="CX58" s="401"/>
      <c r="CY58" s="401"/>
      <c r="CZ58" s="401"/>
      <c r="DA58" s="401"/>
      <c r="DB58" s="401"/>
      <c r="DC58" s="401"/>
      <c r="DD58" s="401"/>
      <c r="DE58" s="401"/>
      <c r="DF58" s="401"/>
      <c r="DG58" s="401"/>
      <c r="DH58" s="401"/>
      <c r="DI58" s="401"/>
      <c r="DJ58" s="401"/>
      <c r="DK58" s="401"/>
      <c r="DL58" s="401"/>
      <c r="DM58" s="401"/>
      <c r="DN58" s="401"/>
      <c r="DO58" s="401"/>
      <c r="DP58" s="401"/>
      <c r="DQ58" s="401"/>
      <c r="DR58" s="401"/>
      <c r="DS58" s="401"/>
      <c r="DT58" s="401"/>
      <c r="DU58" s="401"/>
      <c r="DV58" s="401"/>
      <c r="DW58" s="401"/>
      <c r="DX58" s="401"/>
      <c r="DY58" s="401"/>
      <c r="DZ58" s="401"/>
      <c r="EA58" s="401"/>
      <c r="EB58" s="401"/>
      <c r="EC58" s="401"/>
      <c r="ED58" s="401"/>
      <c r="EE58" s="401"/>
      <c r="EF58" s="401"/>
      <c r="EG58" s="401"/>
      <c r="EH58" s="401"/>
      <c r="EI58" s="401"/>
      <c r="EJ58" s="401"/>
      <c r="EK58" s="401"/>
      <c r="EL58" s="401"/>
      <c r="EM58" s="401"/>
      <c r="EN58" s="401"/>
      <c r="EO58" s="401"/>
      <c r="EP58" s="401"/>
      <c r="EQ58" s="401"/>
      <c r="ER58" s="401"/>
      <c r="ES58" s="401"/>
      <c r="ET58" s="401"/>
      <c r="EU58" s="401"/>
      <c r="EV58" s="401"/>
      <c r="EW58" s="401"/>
      <c r="EX58" s="401"/>
      <c r="EY58" s="401"/>
      <c r="EZ58" s="401"/>
      <c r="FA58" s="401"/>
      <c r="FB58" s="401"/>
      <c r="FC58" s="401"/>
      <c r="FD58" s="401"/>
      <c r="FE58" s="401"/>
      <c r="FF58" s="401"/>
      <c r="FG58" s="401"/>
      <c r="FH58" s="401"/>
      <c r="FI58" s="401"/>
      <c r="FJ58" s="401"/>
      <c r="FK58" s="401"/>
      <c r="FL58" s="401"/>
      <c r="FM58" s="401"/>
      <c r="FN58" s="401"/>
      <c r="FO58" s="401"/>
      <c r="FP58" s="401"/>
      <c r="FQ58" s="401"/>
      <c r="FR58" s="401"/>
      <c r="FS58" s="401"/>
      <c r="FT58" s="401"/>
      <c r="FU58" s="401"/>
      <c r="FV58" s="401"/>
      <c r="FW58" s="401"/>
      <c r="FX58" s="401"/>
      <c r="FY58" s="401"/>
      <c r="FZ58" s="401"/>
      <c r="GA58" s="401"/>
      <c r="GB58" s="401"/>
      <c r="GC58" s="401"/>
      <c r="GD58" s="401"/>
      <c r="GE58" s="401"/>
      <c r="GF58" s="401"/>
      <c r="GG58" s="401"/>
      <c r="GH58" s="401"/>
      <c r="GI58" s="401"/>
      <c r="GJ58" s="401"/>
      <c r="GK58" s="401"/>
      <c r="GL58" s="401"/>
      <c r="GM58" s="401"/>
      <c r="GN58" s="401"/>
      <c r="GO58" s="401"/>
      <c r="GP58" s="401"/>
      <c r="GQ58" s="401"/>
      <c r="GR58" s="401"/>
      <c r="GS58" s="401"/>
      <c r="GT58" s="401"/>
      <c r="GU58" s="401"/>
      <c r="GV58" s="401"/>
      <c r="GW58" s="401"/>
      <c r="GX58" s="401"/>
      <c r="GY58" s="401"/>
      <c r="GZ58" s="401"/>
      <c r="HA58" s="401"/>
      <c r="HB58" s="401"/>
      <c r="HC58" s="401"/>
      <c r="HD58" s="401"/>
      <c r="HE58" s="401"/>
      <c r="HF58" s="401"/>
      <c r="HG58" s="401"/>
      <c r="HH58" s="401"/>
      <c r="HI58" s="401"/>
      <c r="HJ58" s="401"/>
      <c r="HK58" s="401"/>
      <c r="HL58" s="401"/>
      <c r="HM58" s="401"/>
      <c r="HN58" s="401"/>
      <c r="HO58" s="401"/>
      <c r="HP58" s="401"/>
      <c r="HQ58" s="401"/>
      <c r="HR58" s="401"/>
      <c r="HS58" s="401"/>
      <c r="HT58" s="401"/>
      <c r="HU58" s="401"/>
      <c r="HV58" s="401"/>
      <c r="HW58" s="401"/>
      <c r="HX58" s="401"/>
      <c r="HY58" s="401"/>
      <c r="HZ58" s="401"/>
      <c r="IA58" s="401"/>
      <c r="IB58" s="401"/>
      <c r="IC58" s="401"/>
      <c r="ID58" s="401"/>
      <c r="IE58" s="401"/>
      <c r="IF58" s="401"/>
      <c r="IG58" s="401"/>
      <c r="IH58" s="401"/>
      <c r="II58" s="401"/>
      <c r="IJ58" s="401"/>
      <c r="IK58" s="401"/>
      <c r="IL58" s="401"/>
      <c r="IM58" s="401"/>
      <c r="IN58" s="401"/>
      <c r="IO58" s="401"/>
      <c r="IP58" s="401"/>
    </row>
    <row r="59" spans="1:250" ht="23.45" customHeight="1">
      <c r="A59" s="327"/>
      <c r="B59" s="317"/>
      <c r="C59" s="32"/>
      <c r="D59" s="757"/>
      <c r="E59" s="758"/>
      <c r="F59" s="758"/>
      <c r="G59" s="758"/>
      <c r="H59" s="758"/>
      <c r="I59" s="758"/>
      <c r="J59" s="758"/>
      <c r="K59" s="759"/>
      <c r="L59" s="33"/>
      <c r="M59" s="147"/>
      <c r="N59" s="228" t="str">
        <f t="shared" si="0"/>
        <v/>
      </c>
      <c r="O59" s="53"/>
      <c r="P59" s="401"/>
      <c r="Q59" s="612"/>
      <c r="R59" s="402"/>
      <c r="S59" s="402"/>
      <c r="T59" s="402"/>
      <c r="U59" s="402"/>
      <c r="V59" s="402"/>
      <c r="W59" s="402"/>
      <c r="X59" s="402"/>
      <c r="Y59" s="402"/>
      <c r="Z59" s="402"/>
      <c r="AA59" s="402"/>
      <c r="AB59" s="403"/>
      <c r="AC59" s="403"/>
      <c r="AD59" s="403"/>
      <c r="AE59" s="403"/>
      <c r="AF59" s="403"/>
      <c r="AG59" s="403"/>
      <c r="AH59" s="403"/>
      <c r="AI59" s="403"/>
      <c r="AJ59" s="403"/>
      <c r="AK59" s="403"/>
      <c r="AL59" s="403"/>
      <c r="AM59" s="403"/>
      <c r="AN59" s="403"/>
      <c r="AO59" s="403"/>
      <c r="AP59" s="403"/>
      <c r="AQ59" s="401"/>
      <c r="AR59" s="401"/>
      <c r="AS59" s="401"/>
      <c r="AT59" s="401"/>
      <c r="AU59" s="401"/>
      <c r="AV59" s="401"/>
      <c r="AW59" s="401"/>
      <c r="AX59" s="401"/>
      <c r="AY59" s="401"/>
      <c r="AZ59" s="401"/>
      <c r="BA59" s="401"/>
      <c r="BB59" s="401"/>
      <c r="BC59" s="401"/>
      <c r="BD59" s="401"/>
      <c r="BE59" s="401"/>
      <c r="BF59" s="401"/>
      <c r="BG59" s="401"/>
      <c r="BH59" s="401"/>
      <c r="BI59" s="401"/>
      <c r="BJ59" s="401"/>
      <c r="BK59" s="401"/>
      <c r="BL59" s="401"/>
      <c r="BM59" s="401"/>
      <c r="BN59" s="401"/>
      <c r="BO59" s="401"/>
      <c r="BP59" s="401"/>
      <c r="BQ59" s="401"/>
      <c r="BR59" s="401"/>
      <c r="BS59" s="401"/>
      <c r="BT59" s="401"/>
      <c r="BU59" s="401"/>
      <c r="BV59" s="401"/>
      <c r="BW59" s="401"/>
      <c r="BX59" s="401"/>
      <c r="BY59" s="401"/>
      <c r="BZ59" s="401"/>
      <c r="CA59" s="401"/>
      <c r="CB59" s="401"/>
      <c r="CC59" s="401"/>
      <c r="CD59" s="401"/>
      <c r="CE59" s="401"/>
      <c r="CF59" s="401"/>
      <c r="CG59" s="401"/>
      <c r="CH59" s="401"/>
      <c r="CI59" s="401"/>
      <c r="CJ59" s="401"/>
      <c r="CK59" s="401"/>
      <c r="CL59" s="401"/>
      <c r="CM59" s="401"/>
      <c r="CN59" s="401"/>
      <c r="CO59" s="401"/>
      <c r="CP59" s="401"/>
      <c r="CQ59" s="401"/>
      <c r="CR59" s="401"/>
      <c r="CS59" s="401"/>
      <c r="CT59" s="401"/>
      <c r="CU59" s="401"/>
      <c r="CV59" s="401"/>
      <c r="CW59" s="401"/>
      <c r="CX59" s="401"/>
      <c r="CY59" s="401"/>
      <c r="CZ59" s="401"/>
      <c r="DA59" s="401"/>
      <c r="DB59" s="401"/>
      <c r="DC59" s="401"/>
      <c r="DD59" s="401"/>
      <c r="DE59" s="401"/>
      <c r="DF59" s="401"/>
      <c r="DG59" s="401"/>
      <c r="DH59" s="401"/>
      <c r="DI59" s="401"/>
      <c r="DJ59" s="401"/>
      <c r="DK59" s="401"/>
      <c r="DL59" s="401"/>
      <c r="DM59" s="401"/>
      <c r="DN59" s="401"/>
      <c r="DO59" s="401"/>
      <c r="DP59" s="401"/>
      <c r="DQ59" s="401"/>
      <c r="DR59" s="401"/>
      <c r="DS59" s="401"/>
      <c r="DT59" s="401"/>
      <c r="DU59" s="401"/>
      <c r="DV59" s="401"/>
      <c r="DW59" s="401"/>
      <c r="DX59" s="401"/>
      <c r="DY59" s="401"/>
      <c r="DZ59" s="401"/>
      <c r="EA59" s="401"/>
      <c r="EB59" s="401"/>
      <c r="EC59" s="401"/>
      <c r="ED59" s="401"/>
      <c r="EE59" s="401"/>
      <c r="EF59" s="401"/>
      <c r="EG59" s="401"/>
      <c r="EH59" s="401"/>
      <c r="EI59" s="401"/>
      <c r="EJ59" s="401"/>
      <c r="EK59" s="401"/>
      <c r="EL59" s="401"/>
      <c r="EM59" s="401"/>
      <c r="EN59" s="401"/>
      <c r="EO59" s="401"/>
      <c r="EP59" s="401"/>
      <c r="EQ59" s="401"/>
      <c r="ER59" s="401"/>
      <c r="ES59" s="401"/>
      <c r="ET59" s="401"/>
      <c r="EU59" s="401"/>
      <c r="EV59" s="401"/>
      <c r="EW59" s="401"/>
      <c r="EX59" s="401"/>
      <c r="EY59" s="401"/>
      <c r="EZ59" s="401"/>
      <c r="FA59" s="401"/>
      <c r="FB59" s="401"/>
      <c r="FC59" s="401"/>
      <c r="FD59" s="401"/>
      <c r="FE59" s="401"/>
      <c r="FF59" s="401"/>
      <c r="FG59" s="401"/>
      <c r="FH59" s="401"/>
      <c r="FI59" s="401"/>
      <c r="FJ59" s="401"/>
      <c r="FK59" s="401"/>
      <c r="FL59" s="401"/>
      <c r="FM59" s="401"/>
      <c r="FN59" s="401"/>
      <c r="FO59" s="401"/>
      <c r="FP59" s="401"/>
      <c r="FQ59" s="401"/>
      <c r="FR59" s="401"/>
      <c r="FS59" s="401"/>
      <c r="FT59" s="401"/>
      <c r="FU59" s="401"/>
      <c r="FV59" s="401"/>
      <c r="FW59" s="401"/>
      <c r="FX59" s="401"/>
      <c r="FY59" s="401"/>
      <c r="FZ59" s="401"/>
      <c r="GA59" s="401"/>
      <c r="GB59" s="401"/>
      <c r="GC59" s="401"/>
      <c r="GD59" s="401"/>
      <c r="GE59" s="401"/>
      <c r="GF59" s="401"/>
      <c r="GG59" s="401"/>
      <c r="GH59" s="401"/>
      <c r="GI59" s="401"/>
      <c r="GJ59" s="401"/>
      <c r="GK59" s="401"/>
      <c r="GL59" s="401"/>
      <c r="GM59" s="401"/>
      <c r="GN59" s="401"/>
      <c r="GO59" s="401"/>
      <c r="GP59" s="401"/>
      <c r="GQ59" s="401"/>
      <c r="GR59" s="401"/>
      <c r="GS59" s="401"/>
      <c r="GT59" s="401"/>
      <c r="GU59" s="401"/>
      <c r="GV59" s="401"/>
      <c r="GW59" s="401"/>
      <c r="GX59" s="401"/>
      <c r="GY59" s="401"/>
      <c r="GZ59" s="401"/>
      <c r="HA59" s="401"/>
      <c r="HB59" s="401"/>
      <c r="HC59" s="401"/>
      <c r="HD59" s="401"/>
      <c r="HE59" s="401"/>
      <c r="HF59" s="401"/>
      <c r="HG59" s="401"/>
      <c r="HH59" s="401"/>
      <c r="HI59" s="401"/>
      <c r="HJ59" s="401"/>
      <c r="HK59" s="401"/>
      <c r="HL59" s="401"/>
      <c r="HM59" s="401"/>
      <c r="HN59" s="401"/>
      <c r="HO59" s="401"/>
      <c r="HP59" s="401"/>
      <c r="HQ59" s="401"/>
      <c r="HR59" s="401"/>
      <c r="HS59" s="401"/>
      <c r="HT59" s="401"/>
      <c r="HU59" s="401"/>
      <c r="HV59" s="401"/>
      <c r="HW59" s="401"/>
      <c r="HX59" s="401"/>
      <c r="HY59" s="401"/>
      <c r="HZ59" s="401"/>
      <c r="IA59" s="401"/>
      <c r="IB59" s="401"/>
      <c r="IC59" s="401"/>
      <c r="ID59" s="401"/>
      <c r="IE59" s="401"/>
      <c r="IF59" s="401"/>
      <c r="IG59" s="401"/>
      <c r="IH59" s="401"/>
      <c r="II59" s="401"/>
      <c r="IJ59" s="401"/>
      <c r="IK59" s="401"/>
      <c r="IL59" s="401"/>
      <c r="IM59" s="401"/>
      <c r="IN59" s="401"/>
      <c r="IO59" s="401"/>
      <c r="IP59" s="401"/>
    </row>
    <row r="60" spans="1:250" ht="23.45" customHeight="1">
      <c r="A60" s="327"/>
      <c r="B60" s="317"/>
      <c r="C60" s="32"/>
      <c r="D60" s="757"/>
      <c r="E60" s="758"/>
      <c r="F60" s="758"/>
      <c r="G60" s="758"/>
      <c r="H60" s="758"/>
      <c r="I60" s="758"/>
      <c r="J60" s="758"/>
      <c r="K60" s="759"/>
      <c r="L60" s="33"/>
      <c r="M60" s="147"/>
      <c r="N60" s="228" t="str">
        <f t="shared" si="0"/>
        <v/>
      </c>
      <c r="O60" s="53"/>
      <c r="P60" s="401"/>
      <c r="Q60" s="612"/>
      <c r="R60" s="402"/>
      <c r="S60" s="402"/>
      <c r="T60" s="402"/>
      <c r="U60" s="402"/>
      <c r="V60" s="402"/>
      <c r="W60" s="402"/>
      <c r="X60" s="402"/>
      <c r="Y60" s="402"/>
      <c r="Z60" s="402"/>
      <c r="AA60" s="402"/>
      <c r="AB60" s="403"/>
      <c r="AC60" s="403"/>
      <c r="AD60" s="403"/>
      <c r="AE60" s="403"/>
      <c r="AF60" s="403"/>
      <c r="AG60" s="403"/>
      <c r="AH60" s="403"/>
      <c r="AI60" s="403"/>
      <c r="AJ60" s="403"/>
      <c r="AK60" s="403"/>
      <c r="AL60" s="403"/>
      <c r="AM60" s="403"/>
      <c r="AN60" s="403"/>
      <c r="AO60" s="403"/>
      <c r="AP60" s="403"/>
      <c r="AQ60" s="401"/>
      <c r="AR60" s="401"/>
      <c r="AS60" s="401"/>
      <c r="AT60" s="401"/>
      <c r="AU60" s="401"/>
      <c r="AV60" s="401"/>
      <c r="AW60" s="401"/>
      <c r="AX60" s="401"/>
      <c r="AY60" s="401"/>
      <c r="AZ60" s="401"/>
      <c r="BA60" s="401"/>
      <c r="BB60" s="401"/>
      <c r="BC60" s="401"/>
      <c r="BD60" s="401"/>
      <c r="BE60" s="401"/>
      <c r="BF60" s="401"/>
      <c r="BG60" s="401"/>
      <c r="BH60" s="401"/>
      <c r="BI60" s="401"/>
      <c r="BJ60" s="401"/>
      <c r="BK60" s="401"/>
      <c r="BL60" s="401"/>
      <c r="BM60" s="401"/>
      <c r="BN60" s="401"/>
      <c r="BO60" s="401"/>
      <c r="BP60" s="401"/>
      <c r="BQ60" s="401"/>
      <c r="BR60" s="401"/>
      <c r="BS60" s="401"/>
      <c r="BT60" s="401"/>
      <c r="BU60" s="401"/>
      <c r="BV60" s="401"/>
      <c r="BW60" s="401"/>
      <c r="BX60" s="401"/>
      <c r="BY60" s="401"/>
      <c r="BZ60" s="401"/>
      <c r="CA60" s="401"/>
      <c r="CB60" s="401"/>
      <c r="CC60" s="401"/>
      <c r="CD60" s="401"/>
      <c r="CE60" s="401"/>
      <c r="CF60" s="401"/>
      <c r="CG60" s="401"/>
      <c r="CH60" s="401"/>
      <c r="CI60" s="401"/>
      <c r="CJ60" s="401"/>
      <c r="CK60" s="401"/>
      <c r="CL60" s="401"/>
      <c r="CM60" s="401"/>
      <c r="CN60" s="401"/>
      <c r="CO60" s="401"/>
      <c r="CP60" s="401"/>
      <c r="CQ60" s="401"/>
      <c r="CR60" s="401"/>
      <c r="CS60" s="401"/>
      <c r="CT60" s="401"/>
      <c r="CU60" s="401"/>
      <c r="CV60" s="401"/>
      <c r="CW60" s="401"/>
      <c r="CX60" s="401"/>
      <c r="CY60" s="401"/>
      <c r="CZ60" s="401"/>
      <c r="DA60" s="401"/>
      <c r="DB60" s="401"/>
      <c r="DC60" s="401"/>
      <c r="DD60" s="401"/>
      <c r="DE60" s="401"/>
      <c r="DF60" s="401"/>
      <c r="DG60" s="401"/>
      <c r="DH60" s="401"/>
      <c r="DI60" s="401"/>
      <c r="DJ60" s="401"/>
      <c r="DK60" s="401"/>
      <c r="DL60" s="401"/>
      <c r="DM60" s="401"/>
      <c r="DN60" s="401"/>
      <c r="DO60" s="401"/>
      <c r="DP60" s="401"/>
      <c r="DQ60" s="401"/>
      <c r="DR60" s="401"/>
      <c r="DS60" s="401"/>
      <c r="DT60" s="401"/>
      <c r="DU60" s="401"/>
      <c r="DV60" s="401"/>
      <c r="DW60" s="401"/>
      <c r="DX60" s="401"/>
      <c r="DY60" s="401"/>
      <c r="DZ60" s="401"/>
      <c r="EA60" s="401"/>
      <c r="EB60" s="401"/>
      <c r="EC60" s="401"/>
      <c r="ED60" s="401"/>
      <c r="EE60" s="401"/>
      <c r="EF60" s="401"/>
      <c r="EG60" s="401"/>
      <c r="EH60" s="401"/>
      <c r="EI60" s="401"/>
      <c r="EJ60" s="401"/>
      <c r="EK60" s="401"/>
      <c r="EL60" s="401"/>
      <c r="EM60" s="401"/>
      <c r="EN60" s="401"/>
      <c r="EO60" s="401"/>
      <c r="EP60" s="401"/>
      <c r="EQ60" s="401"/>
      <c r="ER60" s="401"/>
      <c r="ES60" s="401"/>
      <c r="ET60" s="401"/>
      <c r="EU60" s="401"/>
      <c r="EV60" s="401"/>
      <c r="EW60" s="401"/>
      <c r="EX60" s="401"/>
      <c r="EY60" s="401"/>
      <c r="EZ60" s="401"/>
      <c r="FA60" s="401"/>
      <c r="FB60" s="401"/>
      <c r="FC60" s="401"/>
      <c r="FD60" s="401"/>
      <c r="FE60" s="401"/>
      <c r="FF60" s="401"/>
      <c r="FG60" s="401"/>
      <c r="FH60" s="401"/>
      <c r="FI60" s="401"/>
      <c r="FJ60" s="401"/>
      <c r="FK60" s="401"/>
      <c r="FL60" s="401"/>
      <c r="FM60" s="401"/>
      <c r="FN60" s="401"/>
      <c r="FO60" s="401"/>
      <c r="FP60" s="401"/>
      <c r="FQ60" s="401"/>
      <c r="FR60" s="401"/>
      <c r="FS60" s="401"/>
      <c r="FT60" s="401"/>
      <c r="FU60" s="401"/>
      <c r="FV60" s="401"/>
      <c r="FW60" s="401"/>
      <c r="FX60" s="401"/>
      <c r="FY60" s="401"/>
      <c r="FZ60" s="401"/>
      <c r="GA60" s="401"/>
      <c r="GB60" s="401"/>
      <c r="GC60" s="401"/>
      <c r="GD60" s="401"/>
      <c r="GE60" s="401"/>
      <c r="GF60" s="401"/>
      <c r="GG60" s="401"/>
      <c r="GH60" s="401"/>
      <c r="GI60" s="401"/>
      <c r="GJ60" s="401"/>
      <c r="GK60" s="401"/>
      <c r="GL60" s="401"/>
      <c r="GM60" s="401"/>
      <c r="GN60" s="401"/>
      <c r="GO60" s="401"/>
      <c r="GP60" s="401"/>
      <c r="GQ60" s="401"/>
      <c r="GR60" s="401"/>
      <c r="GS60" s="401"/>
      <c r="GT60" s="401"/>
      <c r="GU60" s="401"/>
      <c r="GV60" s="401"/>
      <c r="GW60" s="401"/>
      <c r="GX60" s="401"/>
      <c r="GY60" s="401"/>
      <c r="GZ60" s="401"/>
      <c r="HA60" s="401"/>
      <c r="HB60" s="401"/>
      <c r="HC60" s="401"/>
      <c r="HD60" s="401"/>
      <c r="HE60" s="401"/>
      <c r="HF60" s="401"/>
      <c r="HG60" s="401"/>
      <c r="HH60" s="401"/>
      <c r="HI60" s="401"/>
      <c r="HJ60" s="401"/>
      <c r="HK60" s="401"/>
      <c r="HL60" s="401"/>
      <c r="HM60" s="401"/>
      <c r="HN60" s="401"/>
      <c r="HO60" s="401"/>
      <c r="HP60" s="401"/>
      <c r="HQ60" s="401"/>
      <c r="HR60" s="401"/>
      <c r="HS60" s="401"/>
      <c r="HT60" s="401"/>
      <c r="HU60" s="401"/>
      <c r="HV60" s="401"/>
      <c r="HW60" s="401"/>
      <c r="HX60" s="401"/>
      <c r="HY60" s="401"/>
      <c r="HZ60" s="401"/>
      <c r="IA60" s="401"/>
      <c r="IB60" s="401"/>
      <c r="IC60" s="401"/>
      <c r="ID60" s="401"/>
      <c r="IE60" s="401"/>
      <c r="IF60" s="401"/>
      <c r="IG60" s="401"/>
      <c r="IH60" s="401"/>
      <c r="II60" s="401"/>
      <c r="IJ60" s="401"/>
      <c r="IK60" s="401"/>
      <c r="IL60" s="401"/>
      <c r="IM60" s="401"/>
      <c r="IN60" s="401"/>
      <c r="IO60" s="401"/>
      <c r="IP60" s="401"/>
    </row>
    <row r="61" spans="1:250" ht="23.45" customHeight="1">
      <c r="A61" s="327"/>
      <c r="B61" s="317"/>
      <c r="C61" s="32"/>
      <c r="D61" s="757"/>
      <c r="E61" s="758"/>
      <c r="F61" s="758"/>
      <c r="G61" s="758"/>
      <c r="H61" s="758"/>
      <c r="I61" s="758"/>
      <c r="J61" s="758"/>
      <c r="K61" s="759"/>
      <c r="L61" s="33"/>
      <c r="M61" s="147"/>
      <c r="N61" s="228" t="str">
        <f t="shared" si="0"/>
        <v/>
      </c>
      <c r="O61" s="53"/>
      <c r="P61" s="401"/>
      <c r="Q61" s="612"/>
      <c r="R61" s="402"/>
      <c r="S61" s="402"/>
      <c r="T61" s="402"/>
      <c r="U61" s="402"/>
      <c r="V61" s="402"/>
      <c r="W61" s="402"/>
      <c r="X61" s="402"/>
      <c r="Y61" s="402"/>
      <c r="Z61" s="402"/>
      <c r="AA61" s="402"/>
      <c r="AB61" s="403"/>
      <c r="AC61" s="403"/>
      <c r="AD61" s="403"/>
      <c r="AE61" s="403"/>
      <c r="AF61" s="403"/>
      <c r="AG61" s="403"/>
      <c r="AH61" s="403"/>
      <c r="AI61" s="403"/>
      <c r="AJ61" s="403"/>
      <c r="AK61" s="403"/>
      <c r="AL61" s="403"/>
      <c r="AM61" s="403"/>
      <c r="AN61" s="403"/>
      <c r="AO61" s="403"/>
      <c r="AP61" s="403"/>
      <c r="AQ61" s="401"/>
      <c r="AR61" s="401"/>
      <c r="AS61" s="401"/>
      <c r="AT61" s="401"/>
      <c r="AU61" s="401"/>
      <c r="AV61" s="401"/>
      <c r="AW61" s="401"/>
      <c r="AX61" s="401"/>
      <c r="AY61" s="401"/>
      <c r="AZ61" s="401"/>
      <c r="BA61" s="401"/>
      <c r="BB61" s="401"/>
      <c r="BC61" s="401"/>
      <c r="BD61" s="401"/>
      <c r="BE61" s="401"/>
      <c r="BF61" s="401"/>
      <c r="BG61" s="401"/>
      <c r="BH61" s="401"/>
      <c r="BI61" s="401"/>
      <c r="BJ61" s="401"/>
      <c r="BK61" s="401"/>
      <c r="BL61" s="401"/>
      <c r="BM61" s="401"/>
      <c r="BN61" s="401"/>
      <c r="BO61" s="401"/>
      <c r="BP61" s="401"/>
      <c r="BQ61" s="401"/>
      <c r="BR61" s="401"/>
      <c r="BS61" s="401"/>
      <c r="BT61" s="401"/>
      <c r="BU61" s="401"/>
      <c r="BV61" s="401"/>
      <c r="BW61" s="401"/>
      <c r="BX61" s="401"/>
      <c r="BY61" s="401"/>
      <c r="BZ61" s="401"/>
      <c r="CA61" s="401"/>
      <c r="CB61" s="401"/>
      <c r="CC61" s="401"/>
      <c r="CD61" s="401"/>
      <c r="CE61" s="401"/>
      <c r="CF61" s="401"/>
      <c r="CG61" s="401"/>
      <c r="CH61" s="401"/>
      <c r="CI61" s="401"/>
      <c r="CJ61" s="401"/>
      <c r="CK61" s="401"/>
      <c r="CL61" s="401"/>
      <c r="CM61" s="401"/>
      <c r="CN61" s="401"/>
      <c r="CO61" s="401"/>
      <c r="CP61" s="401"/>
      <c r="CQ61" s="401"/>
      <c r="CR61" s="401"/>
      <c r="CS61" s="401"/>
      <c r="CT61" s="401"/>
      <c r="CU61" s="401"/>
      <c r="CV61" s="401"/>
      <c r="CW61" s="401"/>
      <c r="CX61" s="401"/>
      <c r="CY61" s="401"/>
      <c r="CZ61" s="401"/>
      <c r="DA61" s="401"/>
      <c r="DB61" s="401"/>
      <c r="DC61" s="401"/>
      <c r="DD61" s="401"/>
      <c r="DE61" s="401"/>
      <c r="DF61" s="401"/>
      <c r="DG61" s="401"/>
      <c r="DH61" s="401"/>
      <c r="DI61" s="401"/>
      <c r="DJ61" s="401"/>
      <c r="DK61" s="401"/>
      <c r="DL61" s="401"/>
      <c r="DM61" s="401"/>
      <c r="DN61" s="401"/>
      <c r="DO61" s="401"/>
      <c r="DP61" s="401"/>
      <c r="DQ61" s="401"/>
      <c r="DR61" s="401"/>
      <c r="DS61" s="401"/>
      <c r="DT61" s="401"/>
      <c r="DU61" s="401"/>
      <c r="DV61" s="401"/>
      <c r="DW61" s="401"/>
      <c r="DX61" s="401"/>
      <c r="DY61" s="401"/>
      <c r="DZ61" s="401"/>
      <c r="EA61" s="401"/>
      <c r="EB61" s="401"/>
      <c r="EC61" s="401"/>
      <c r="ED61" s="401"/>
      <c r="EE61" s="401"/>
      <c r="EF61" s="401"/>
      <c r="EG61" s="401"/>
      <c r="EH61" s="401"/>
      <c r="EI61" s="401"/>
      <c r="EJ61" s="401"/>
      <c r="EK61" s="401"/>
      <c r="EL61" s="401"/>
      <c r="EM61" s="401"/>
      <c r="EN61" s="401"/>
      <c r="EO61" s="401"/>
      <c r="EP61" s="401"/>
      <c r="EQ61" s="401"/>
      <c r="ER61" s="401"/>
      <c r="ES61" s="401"/>
      <c r="ET61" s="401"/>
      <c r="EU61" s="401"/>
      <c r="EV61" s="401"/>
      <c r="EW61" s="401"/>
      <c r="EX61" s="401"/>
      <c r="EY61" s="401"/>
      <c r="EZ61" s="401"/>
      <c r="FA61" s="401"/>
      <c r="FB61" s="401"/>
      <c r="FC61" s="401"/>
      <c r="FD61" s="401"/>
      <c r="FE61" s="401"/>
      <c r="FF61" s="401"/>
      <c r="FG61" s="401"/>
      <c r="FH61" s="401"/>
      <c r="FI61" s="401"/>
      <c r="FJ61" s="401"/>
      <c r="FK61" s="401"/>
      <c r="FL61" s="401"/>
      <c r="FM61" s="401"/>
      <c r="FN61" s="401"/>
      <c r="FO61" s="401"/>
      <c r="FP61" s="401"/>
      <c r="FQ61" s="401"/>
      <c r="FR61" s="401"/>
      <c r="FS61" s="401"/>
      <c r="FT61" s="401"/>
      <c r="FU61" s="401"/>
      <c r="FV61" s="401"/>
      <c r="FW61" s="401"/>
      <c r="FX61" s="401"/>
      <c r="FY61" s="401"/>
      <c r="FZ61" s="401"/>
      <c r="GA61" s="401"/>
      <c r="GB61" s="401"/>
      <c r="GC61" s="401"/>
      <c r="GD61" s="401"/>
      <c r="GE61" s="401"/>
      <c r="GF61" s="401"/>
      <c r="GG61" s="401"/>
      <c r="GH61" s="401"/>
      <c r="GI61" s="401"/>
      <c r="GJ61" s="401"/>
      <c r="GK61" s="401"/>
      <c r="GL61" s="401"/>
      <c r="GM61" s="401"/>
      <c r="GN61" s="401"/>
      <c r="GO61" s="401"/>
      <c r="GP61" s="401"/>
      <c r="GQ61" s="401"/>
      <c r="GR61" s="401"/>
      <c r="GS61" s="401"/>
      <c r="GT61" s="401"/>
      <c r="GU61" s="401"/>
      <c r="GV61" s="401"/>
      <c r="GW61" s="401"/>
      <c r="GX61" s="401"/>
      <c r="GY61" s="401"/>
      <c r="GZ61" s="401"/>
      <c r="HA61" s="401"/>
      <c r="HB61" s="401"/>
      <c r="HC61" s="401"/>
      <c r="HD61" s="401"/>
      <c r="HE61" s="401"/>
      <c r="HF61" s="401"/>
      <c r="HG61" s="401"/>
      <c r="HH61" s="401"/>
      <c r="HI61" s="401"/>
      <c r="HJ61" s="401"/>
      <c r="HK61" s="401"/>
      <c r="HL61" s="401"/>
      <c r="HM61" s="401"/>
      <c r="HN61" s="401"/>
      <c r="HO61" s="401"/>
      <c r="HP61" s="401"/>
      <c r="HQ61" s="401"/>
      <c r="HR61" s="401"/>
      <c r="HS61" s="401"/>
      <c r="HT61" s="401"/>
      <c r="HU61" s="401"/>
      <c r="HV61" s="401"/>
      <c r="HW61" s="401"/>
      <c r="HX61" s="401"/>
      <c r="HY61" s="401"/>
      <c r="HZ61" s="401"/>
      <c r="IA61" s="401"/>
      <c r="IB61" s="401"/>
      <c r="IC61" s="401"/>
      <c r="ID61" s="401"/>
      <c r="IE61" s="401"/>
      <c r="IF61" s="401"/>
      <c r="IG61" s="401"/>
      <c r="IH61" s="401"/>
      <c r="II61" s="401"/>
      <c r="IJ61" s="401"/>
      <c r="IK61" s="401"/>
      <c r="IL61" s="401"/>
      <c r="IM61" s="401"/>
      <c r="IN61" s="401"/>
      <c r="IO61" s="401"/>
      <c r="IP61" s="401"/>
    </row>
    <row r="62" spans="1:250" ht="23.45" customHeight="1">
      <c r="A62" s="327"/>
      <c r="B62" s="317"/>
      <c r="C62" s="32"/>
      <c r="D62" s="757"/>
      <c r="E62" s="758"/>
      <c r="F62" s="758"/>
      <c r="G62" s="758"/>
      <c r="H62" s="758"/>
      <c r="I62" s="758"/>
      <c r="J62" s="758"/>
      <c r="K62" s="759"/>
      <c r="L62" s="33"/>
      <c r="M62" s="147"/>
      <c r="N62" s="228" t="str">
        <f t="shared" si="0"/>
        <v/>
      </c>
      <c r="O62" s="53"/>
      <c r="P62" s="401"/>
      <c r="Q62" s="612"/>
      <c r="R62" s="402"/>
      <c r="S62" s="402"/>
      <c r="T62" s="402"/>
      <c r="U62" s="402"/>
      <c r="V62" s="402"/>
      <c r="W62" s="402"/>
      <c r="X62" s="402"/>
      <c r="Y62" s="402"/>
      <c r="Z62" s="402"/>
      <c r="AA62" s="402"/>
      <c r="AB62" s="403"/>
      <c r="AC62" s="403"/>
      <c r="AD62" s="403"/>
      <c r="AE62" s="403"/>
      <c r="AF62" s="403"/>
      <c r="AG62" s="403"/>
      <c r="AH62" s="403"/>
      <c r="AI62" s="403"/>
      <c r="AJ62" s="403"/>
      <c r="AK62" s="403"/>
      <c r="AL62" s="403"/>
      <c r="AM62" s="403"/>
      <c r="AN62" s="403"/>
      <c r="AO62" s="403"/>
      <c r="AP62" s="403"/>
      <c r="AQ62" s="401"/>
      <c r="AR62" s="401"/>
      <c r="AS62" s="401"/>
      <c r="AT62" s="401"/>
      <c r="AU62" s="401"/>
      <c r="AV62" s="401"/>
      <c r="AW62" s="401"/>
      <c r="AX62" s="401"/>
      <c r="AY62" s="401"/>
      <c r="AZ62" s="401"/>
      <c r="BA62" s="401"/>
      <c r="BB62" s="401"/>
      <c r="BC62" s="401"/>
      <c r="BD62" s="401"/>
      <c r="BE62" s="401"/>
      <c r="BF62" s="401"/>
      <c r="BG62" s="401"/>
      <c r="BH62" s="401"/>
      <c r="BI62" s="401"/>
      <c r="BJ62" s="401"/>
      <c r="BK62" s="401"/>
      <c r="BL62" s="401"/>
      <c r="BM62" s="401"/>
      <c r="BN62" s="401"/>
      <c r="BO62" s="401"/>
      <c r="BP62" s="401"/>
      <c r="BQ62" s="401"/>
      <c r="BR62" s="401"/>
      <c r="BS62" s="401"/>
      <c r="BT62" s="401"/>
      <c r="BU62" s="401"/>
      <c r="BV62" s="401"/>
      <c r="BW62" s="401"/>
      <c r="BX62" s="401"/>
      <c r="BY62" s="401"/>
      <c r="BZ62" s="401"/>
      <c r="CA62" s="401"/>
      <c r="CB62" s="401"/>
      <c r="CC62" s="401"/>
      <c r="CD62" s="401"/>
      <c r="CE62" s="401"/>
      <c r="CF62" s="401"/>
      <c r="CG62" s="401"/>
      <c r="CH62" s="401"/>
      <c r="CI62" s="401"/>
      <c r="CJ62" s="401"/>
      <c r="CK62" s="401"/>
      <c r="CL62" s="401"/>
      <c r="CM62" s="401"/>
      <c r="CN62" s="401"/>
      <c r="CO62" s="401"/>
      <c r="CP62" s="401"/>
      <c r="CQ62" s="401"/>
      <c r="CR62" s="401"/>
      <c r="CS62" s="401"/>
      <c r="CT62" s="401"/>
      <c r="CU62" s="401"/>
      <c r="CV62" s="401"/>
      <c r="CW62" s="401"/>
      <c r="CX62" s="401"/>
      <c r="CY62" s="401"/>
      <c r="CZ62" s="401"/>
      <c r="DA62" s="401"/>
      <c r="DB62" s="401"/>
      <c r="DC62" s="401"/>
      <c r="DD62" s="401"/>
      <c r="DE62" s="401"/>
      <c r="DF62" s="401"/>
      <c r="DG62" s="401"/>
      <c r="DH62" s="401"/>
      <c r="DI62" s="401"/>
      <c r="DJ62" s="401"/>
      <c r="DK62" s="401"/>
      <c r="DL62" s="401"/>
      <c r="DM62" s="401"/>
      <c r="DN62" s="401"/>
      <c r="DO62" s="401"/>
      <c r="DP62" s="401"/>
      <c r="DQ62" s="401"/>
      <c r="DR62" s="401"/>
      <c r="DS62" s="401"/>
      <c r="DT62" s="401"/>
      <c r="DU62" s="401"/>
      <c r="DV62" s="401"/>
      <c r="DW62" s="401"/>
      <c r="DX62" s="401"/>
      <c r="DY62" s="401"/>
      <c r="DZ62" s="401"/>
      <c r="EA62" s="401"/>
      <c r="EB62" s="401"/>
      <c r="EC62" s="401"/>
      <c r="ED62" s="401"/>
      <c r="EE62" s="401"/>
      <c r="EF62" s="401"/>
      <c r="EG62" s="401"/>
      <c r="EH62" s="401"/>
      <c r="EI62" s="401"/>
      <c r="EJ62" s="401"/>
      <c r="EK62" s="401"/>
      <c r="EL62" s="401"/>
      <c r="EM62" s="401"/>
      <c r="EN62" s="401"/>
      <c r="EO62" s="401"/>
      <c r="EP62" s="401"/>
      <c r="EQ62" s="401"/>
      <c r="ER62" s="401"/>
      <c r="ES62" s="401"/>
      <c r="ET62" s="401"/>
      <c r="EU62" s="401"/>
      <c r="EV62" s="401"/>
      <c r="EW62" s="401"/>
      <c r="EX62" s="401"/>
      <c r="EY62" s="401"/>
      <c r="EZ62" s="401"/>
      <c r="FA62" s="401"/>
      <c r="FB62" s="401"/>
      <c r="FC62" s="401"/>
      <c r="FD62" s="401"/>
      <c r="FE62" s="401"/>
      <c r="FF62" s="401"/>
      <c r="FG62" s="401"/>
      <c r="FH62" s="401"/>
      <c r="FI62" s="401"/>
      <c r="FJ62" s="401"/>
      <c r="FK62" s="401"/>
      <c r="FL62" s="401"/>
      <c r="FM62" s="401"/>
      <c r="FN62" s="401"/>
      <c r="FO62" s="401"/>
      <c r="FP62" s="401"/>
      <c r="FQ62" s="401"/>
      <c r="FR62" s="401"/>
      <c r="FS62" s="401"/>
      <c r="FT62" s="401"/>
      <c r="FU62" s="401"/>
      <c r="FV62" s="401"/>
      <c r="FW62" s="401"/>
      <c r="FX62" s="401"/>
      <c r="FY62" s="401"/>
      <c r="FZ62" s="401"/>
      <c r="GA62" s="401"/>
      <c r="GB62" s="401"/>
      <c r="GC62" s="401"/>
      <c r="GD62" s="401"/>
      <c r="GE62" s="401"/>
      <c r="GF62" s="401"/>
      <c r="GG62" s="401"/>
      <c r="GH62" s="401"/>
      <c r="GI62" s="401"/>
      <c r="GJ62" s="401"/>
      <c r="GK62" s="401"/>
      <c r="GL62" s="401"/>
      <c r="GM62" s="401"/>
      <c r="GN62" s="401"/>
      <c r="GO62" s="401"/>
      <c r="GP62" s="401"/>
      <c r="GQ62" s="401"/>
      <c r="GR62" s="401"/>
      <c r="GS62" s="401"/>
      <c r="GT62" s="401"/>
      <c r="GU62" s="401"/>
      <c r="GV62" s="401"/>
      <c r="GW62" s="401"/>
      <c r="GX62" s="401"/>
      <c r="GY62" s="401"/>
      <c r="GZ62" s="401"/>
      <c r="HA62" s="401"/>
      <c r="HB62" s="401"/>
      <c r="HC62" s="401"/>
      <c r="HD62" s="401"/>
      <c r="HE62" s="401"/>
      <c r="HF62" s="401"/>
      <c r="HG62" s="401"/>
      <c r="HH62" s="401"/>
      <c r="HI62" s="401"/>
      <c r="HJ62" s="401"/>
      <c r="HK62" s="401"/>
      <c r="HL62" s="401"/>
      <c r="HM62" s="401"/>
      <c r="HN62" s="401"/>
      <c r="HO62" s="401"/>
      <c r="HP62" s="401"/>
      <c r="HQ62" s="401"/>
      <c r="HR62" s="401"/>
      <c r="HS62" s="401"/>
      <c r="HT62" s="401"/>
      <c r="HU62" s="401"/>
      <c r="HV62" s="401"/>
      <c r="HW62" s="401"/>
      <c r="HX62" s="401"/>
      <c r="HY62" s="401"/>
      <c r="HZ62" s="401"/>
      <c r="IA62" s="401"/>
      <c r="IB62" s="401"/>
      <c r="IC62" s="401"/>
      <c r="ID62" s="401"/>
      <c r="IE62" s="401"/>
      <c r="IF62" s="401"/>
      <c r="IG62" s="401"/>
      <c r="IH62" s="401"/>
      <c r="II62" s="401"/>
      <c r="IJ62" s="401"/>
      <c r="IK62" s="401"/>
      <c r="IL62" s="401"/>
      <c r="IM62" s="401"/>
      <c r="IN62" s="401"/>
      <c r="IO62" s="401"/>
      <c r="IP62" s="401"/>
    </row>
    <row r="63" spans="1:250" ht="23.45" customHeight="1">
      <c r="A63" s="327"/>
      <c r="B63" s="317"/>
      <c r="C63" s="32"/>
      <c r="D63" s="757"/>
      <c r="E63" s="758"/>
      <c r="F63" s="758"/>
      <c r="G63" s="758"/>
      <c r="H63" s="758"/>
      <c r="I63" s="758"/>
      <c r="J63" s="758"/>
      <c r="K63" s="759"/>
      <c r="L63" s="33"/>
      <c r="M63" s="147"/>
      <c r="N63" s="228" t="str">
        <f t="shared" si="0"/>
        <v/>
      </c>
      <c r="O63" s="53"/>
      <c r="P63" s="401"/>
      <c r="Q63" s="612"/>
      <c r="R63" s="245"/>
      <c r="S63" s="245"/>
      <c r="T63" s="402"/>
      <c r="U63" s="402"/>
      <c r="V63" s="402"/>
      <c r="W63" s="402"/>
      <c r="X63" s="402"/>
      <c r="Y63" s="402"/>
      <c r="Z63" s="402"/>
      <c r="AA63" s="402"/>
      <c r="AB63" s="403"/>
      <c r="AC63" s="403"/>
      <c r="AD63" s="403"/>
      <c r="AE63" s="403"/>
      <c r="AF63" s="403"/>
      <c r="AG63" s="403"/>
      <c r="AH63" s="403"/>
      <c r="AI63" s="403"/>
      <c r="AJ63" s="403"/>
      <c r="AK63" s="403"/>
      <c r="AL63" s="403"/>
      <c r="AM63" s="403"/>
      <c r="AN63" s="403"/>
      <c r="AO63" s="403"/>
      <c r="AP63" s="403"/>
      <c r="AQ63" s="401"/>
      <c r="AR63" s="401"/>
      <c r="AS63" s="401"/>
      <c r="AT63" s="401"/>
      <c r="AU63" s="401"/>
      <c r="AV63" s="401"/>
      <c r="AW63" s="401"/>
      <c r="AX63" s="401"/>
      <c r="AY63" s="401"/>
      <c r="AZ63" s="401"/>
      <c r="BA63" s="401"/>
      <c r="BB63" s="401"/>
      <c r="BC63" s="401"/>
      <c r="BD63" s="401"/>
      <c r="BE63" s="401"/>
      <c r="BF63" s="401"/>
      <c r="BG63" s="401"/>
      <c r="BH63" s="401"/>
      <c r="BI63" s="401"/>
      <c r="BJ63" s="401"/>
      <c r="BK63" s="401"/>
      <c r="BL63" s="401"/>
      <c r="BM63" s="401"/>
      <c r="BN63" s="401"/>
      <c r="BO63" s="401"/>
      <c r="BP63" s="401"/>
      <c r="BQ63" s="401"/>
      <c r="BR63" s="401"/>
      <c r="BS63" s="401"/>
      <c r="BT63" s="401"/>
      <c r="BU63" s="401"/>
      <c r="BV63" s="401"/>
      <c r="BW63" s="401"/>
      <c r="BX63" s="401"/>
      <c r="BY63" s="401"/>
      <c r="BZ63" s="401"/>
      <c r="CA63" s="401"/>
      <c r="CB63" s="401"/>
      <c r="CC63" s="401"/>
      <c r="CD63" s="401"/>
      <c r="CE63" s="401"/>
      <c r="CF63" s="401"/>
      <c r="CG63" s="401"/>
      <c r="CH63" s="401"/>
      <c r="CI63" s="401"/>
      <c r="CJ63" s="401"/>
      <c r="CK63" s="401"/>
      <c r="CL63" s="401"/>
      <c r="CM63" s="401"/>
      <c r="CN63" s="401"/>
      <c r="CO63" s="401"/>
      <c r="CP63" s="401"/>
      <c r="CQ63" s="401"/>
      <c r="CR63" s="401"/>
      <c r="CS63" s="401"/>
      <c r="CT63" s="401"/>
      <c r="CU63" s="401"/>
      <c r="CV63" s="401"/>
      <c r="CW63" s="401"/>
      <c r="CX63" s="401"/>
      <c r="CY63" s="401"/>
      <c r="CZ63" s="401"/>
      <c r="DA63" s="401"/>
      <c r="DB63" s="401"/>
      <c r="DC63" s="401"/>
      <c r="DD63" s="401"/>
      <c r="DE63" s="401"/>
      <c r="DF63" s="401"/>
      <c r="DG63" s="401"/>
      <c r="DH63" s="401"/>
      <c r="DI63" s="401"/>
      <c r="DJ63" s="401"/>
      <c r="DK63" s="401"/>
      <c r="DL63" s="401"/>
      <c r="DM63" s="401"/>
      <c r="DN63" s="401"/>
      <c r="DO63" s="401"/>
      <c r="DP63" s="401"/>
      <c r="DQ63" s="401"/>
      <c r="DR63" s="401"/>
      <c r="DS63" s="401"/>
      <c r="DT63" s="401"/>
      <c r="DU63" s="401"/>
      <c r="DV63" s="401"/>
      <c r="DW63" s="401"/>
      <c r="DX63" s="401"/>
      <c r="DY63" s="401"/>
      <c r="DZ63" s="401"/>
      <c r="EA63" s="401"/>
      <c r="EB63" s="401"/>
      <c r="EC63" s="401"/>
      <c r="ED63" s="401"/>
      <c r="EE63" s="401"/>
      <c r="EF63" s="401"/>
      <c r="EG63" s="401"/>
      <c r="EH63" s="401"/>
      <c r="EI63" s="401"/>
      <c r="EJ63" s="401"/>
      <c r="EK63" s="401"/>
      <c r="EL63" s="401"/>
      <c r="EM63" s="401"/>
      <c r="EN63" s="401"/>
      <c r="EO63" s="401"/>
      <c r="EP63" s="401"/>
      <c r="EQ63" s="401"/>
      <c r="ER63" s="401"/>
      <c r="ES63" s="401"/>
      <c r="ET63" s="401"/>
      <c r="EU63" s="401"/>
      <c r="EV63" s="401"/>
      <c r="EW63" s="401"/>
      <c r="EX63" s="401"/>
      <c r="EY63" s="401"/>
      <c r="EZ63" s="401"/>
      <c r="FA63" s="401"/>
      <c r="FB63" s="401"/>
      <c r="FC63" s="401"/>
      <c r="FD63" s="401"/>
      <c r="FE63" s="401"/>
      <c r="FF63" s="401"/>
      <c r="FG63" s="401"/>
      <c r="FH63" s="401"/>
      <c r="FI63" s="401"/>
      <c r="FJ63" s="401"/>
      <c r="FK63" s="401"/>
      <c r="FL63" s="401"/>
      <c r="FM63" s="401"/>
      <c r="FN63" s="401"/>
      <c r="FO63" s="401"/>
      <c r="FP63" s="401"/>
      <c r="FQ63" s="401"/>
      <c r="FR63" s="401"/>
      <c r="FS63" s="401"/>
      <c r="FT63" s="401"/>
      <c r="FU63" s="401"/>
      <c r="FV63" s="401"/>
      <c r="FW63" s="401"/>
      <c r="FX63" s="401"/>
      <c r="FY63" s="401"/>
      <c r="FZ63" s="401"/>
      <c r="GA63" s="401"/>
      <c r="GB63" s="401"/>
      <c r="GC63" s="401"/>
      <c r="GD63" s="401"/>
      <c r="GE63" s="401"/>
      <c r="GF63" s="401"/>
      <c r="GG63" s="401"/>
      <c r="GH63" s="401"/>
      <c r="GI63" s="401"/>
      <c r="GJ63" s="401"/>
      <c r="GK63" s="401"/>
      <c r="GL63" s="401"/>
      <c r="GM63" s="401"/>
      <c r="GN63" s="401"/>
      <c r="GO63" s="401"/>
      <c r="GP63" s="401"/>
      <c r="GQ63" s="401"/>
      <c r="GR63" s="401"/>
      <c r="GS63" s="401"/>
      <c r="GT63" s="401"/>
      <c r="GU63" s="401"/>
      <c r="GV63" s="401"/>
      <c r="GW63" s="401"/>
      <c r="GX63" s="401"/>
      <c r="GY63" s="401"/>
      <c r="GZ63" s="401"/>
      <c r="HA63" s="401"/>
      <c r="HB63" s="401"/>
      <c r="HC63" s="401"/>
      <c r="HD63" s="401"/>
      <c r="HE63" s="401"/>
      <c r="HF63" s="401"/>
      <c r="HG63" s="401"/>
      <c r="HH63" s="401"/>
      <c r="HI63" s="401"/>
      <c r="HJ63" s="401"/>
      <c r="HK63" s="401"/>
      <c r="HL63" s="401"/>
      <c r="HM63" s="401"/>
      <c r="HN63" s="401"/>
      <c r="HO63" s="401"/>
      <c r="HP63" s="401"/>
      <c r="HQ63" s="401"/>
      <c r="HR63" s="401"/>
      <c r="HS63" s="401"/>
      <c r="HT63" s="401"/>
      <c r="HU63" s="401"/>
      <c r="HV63" s="401"/>
      <c r="HW63" s="401"/>
      <c r="HX63" s="401"/>
      <c r="HY63" s="401"/>
      <c r="HZ63" s="401"/>
      <c r="IA63" s="401"/>
      <c r="IB63" s="401"/>
      <c r="IC63" s="401"/>
      <c r="ID63" s="401"/>
      <c r="IE63" s="401"/>
      <c r="IF63" s="401"/>
      <c r="IG63" s="401"/>
      <c r="IH63" s="401"/>
      <c r="II63" s="401"/>
      <c r="IJ63" s="401"/>
      <c r="IK63" s="401"/>
      <c r="IL63" s="401"/>
      <c r="IM63" s="401"/>
      <c r="IN63" s="401"/>
      <c r="IO63" s="401"/>
      <c r="IP63" s="401"/>
    </row>
    <row r="64" spans="1:250" s="22" customFormat="1" ht="6" customHeight="1">
      <c r="A64" s="325"/>
      <c r="C64" s="18"/>
      <c r="D64" s="493"/>
      <c r="E64" s="1"/>
      <c r="F64" s="1"/>
      <c r="G64" s="1"/>
      <c r="H64" s="1"/>
      <c r="I64" s="1"/>
      <c r="J64" s="1"/>
      <c r="K64" s="18"/>
      <c r="L64" s="18"/>
      <c r="M64" s="18"/>
      <c r="N64" s="23"/>
      <c r="O64" s="1"/>
      <c r="P64" s="244"/>
      <c r="Q64" s="610"/>
      <c r="R64" s="247"/>
      <c r="S64" s="247"/>
      <c r="T64" s="245"/>
      <c r="U64" s="245"/>
      <c r="V64" s="245"/>
      <c r="W64" s="245"/>
      <c r="X64" s="245"/>
      <c r="Y64" s="245"/>
      <c r="Z64" s="245"/>
      <c r="AA64" s="245"/>
      <c r="AB64" s="240"/>
      <c r="AC64" s="240"/>
      <c r="AD64" s="240"/>
      <c r="AE64" s="240"/>
      <c r="AF64" s="240"/>
      <c r="AG64" s="240"/>
      <c r="AH64" s="240"/>
      <c r="AI64" s="240"/>
      <c r="AJ64" s="240"/>
      <c r="AK64" s="240"/>
      <c r="AL64" s="240"/>
      <c r="AM64" s="240"/>
      <c r="AN64" s="240"/>
      <c r="AO64" s="240"/>
      <c r="AP64" s="240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229"/>
      <c r="BV64" s="229"/>
      <c r="BW64" s="229"/>
      <c r="BX64" s="229"/>
      <c r="BY64" s="229"/>
      <c r="BZ64" s="229"/>
      <c r="CA64" s="229"/>
      <c r="CB64" s="229"/>
      <c r="CC64" s="229"/>
      <c r="CD64" s="229"/>
      <c r="CE64" s="229"/>
      <c r="CF64" s="229"/>
      <c r="CG64" s="229"/>
      <c r="CH64" s="229"/>
      <c r="CI64" s="229"/>
      <c r="CJ64" s="229"/>
      <c r="CK64" s="229"/>
      <c r="CL64" s="229"/>
      <c r="CM64" s="229"/>
      <c r="CN64" s="229"/>
      <c r="CO64" s="229"/>
      <c r="CP64" s="229"/>
      <c r="CQ64" s="229"/>
      <c r="CR64" s="229"/>
      <c r="CS64" s="229"/>
      <c r="CT64" s="229"/>
      <c r="CU64" s="229"/>
      <c r="CV64" s="229"/>
      <c r="CW64" s="229"/>
      <c r="CX64" s="229"/>
      <c r="CY64" s="229"/>
      <c r="CZ64" s="229"/>
      <c r="DA64" s="229"/>
      <c r="DB64" s="229"/>
      <c r="DC64" s="229"/>
      <c r="DD64" s="229"/>
      <c r="DE64" s="229"/>
      <c r="DF64" s="229"/>
      <c r="DG64" s="229"/>
      <c r="DH64" s="229"/>
      <c r="DI64" s="229"/>
      <c r="DJ64" s="229"/>
      <c r="DK64" s="229"/>
      <c r="DL64" s="229"/>
      <c r="DM64" s="229"/>
      <c r="DN64" s="229"/>
      <c r="DO64" s="229"/>
      <c r="DP64" s="229"/>
      <c r="DQ64" s="229"/>
      <c r="DR64" s="229"/>
      <c r="DS64" s="229"/>
      <c r="DT64" s="229"/>
      <c r="DU64" s="229"/>
      <c r="DV64" s="229"/>
      <c r="DW64" s="229"/>
      <c r="DX64" s="229"/>
      <c r="DY64" s="229"/>
      <c r="DZ64" s="229"/>
      <c r="EA64" s="229"/>
      <c r="EB64" s="229"/>
      <c r="EC64" s="229"/>
      <c r="ED64" s="229"/>
      <c r="EE64" s="229"/>
      <c r="EF64" s="229"/>
      <c r="EG64" s="229"/>
      <c r="EH64" s="229"/>
      <c r="EI64" s="229"/>
      <c r="EJ64" s="229"/>
      <c r="EK64" s="229"/>
      <c r="EL64" s="229"/>
      <c r="EM64" s="229"/>
      <c r="EN64" s="229"/>
      <c r="EO64" s="229"/>
      <c r="EP64" s="229"/>
      <c r="EQ64" s="229"/>
      <c r="ER64" s="229"/>
      <c r="ES64" s="229"/>
      <c r="ET64" s="229"/>
      <c r="EU64" s="229"/>
      <c r="EV64" s="229"/>
      <c r="EW64" s="229"/>
      <c r="EX64" s="229"/>
      <c r="EY64" s="229"/>
      <c r="EZ64" s="229"/>
      <c r="FA64" s="229"/>
      <c r="FB64" s="229"/>
      <c r="FC64" s="229"/>
      <c r="FD64" s="229"/>
      <c r="FE64" s="229"/>
      <c r="FF64" s="229"/>
      <c r="FG64" s="229"/>
      <c r="FH64" s="229"/>
      <c r="FI64" s="229"/>
      <c r="FJ64" s="229"/>
      <c r="FK64" s="229"/>
      <c r="FL64" s="229"/>
      <c r="FM64" s="229"/>
      <c r="FN64" s="229"/>
      <c r="FO64" s="229"/>
      <c r="FP64" s="229"/>
      <c r="FQ64" s="229"/>
      <c r="FR64" s="229"/>
      <c r="FS64" s="229"/>
      <c r="FT64" s="229"/>
      <c r="FU64" s="229"/>
      <c r="FV64" s="229"/>
      <c r="FW64" s="229"/>
      <c r="FX64" s="229"/>
      <c r="FY64" s="229"/>
      <c r="FZ64" s="229"/>
      <c r="GA64" s="229"/>
      <c r="GB64" s="229"/>
      <c r="GC64" s="229"/>
      <c r="GD64" s="229"/>
      <c r="GE64" s="229"/>
      <c r="GF64" s="229"/>
      <c r="GG64" s="229"/>
      <c r="GH64" s="229"/>
      <c r="GI64" s="229"/>
      <c r="GJ64" s="229"/>
      <c r="GK64" s="229"/>
      <c r="GL64" s="229"/>
      <c r="GM64" s="229"/>
      <c r="GN64" s="229"/>
      <c r="GO64" s="229"/>
      <c r="GP64" s="229"/>
      <c r="GQ64" s="229"/>
      <c r="GR64" s="229"/>
      <c r="GS64" s="229"/>
      <c r="GT64" s="229"/>
      <c r="GU64" s="229"/>
      <c r="GV64" s="229"/>
      <c r="GW64" s="229"/>
      <c r="GX64" s="229"/>
      <c r="GY64" s="229"/>
      <c r="GZ64" s="229"/>
      <c r="HA64" s="229"/>
      <c r="HB64" s="229"/>
      <c r="HC64" s="229"/>
      <c r="HD64" s="229"/>
      <c r="HE64" s="229"/>
      <c r="HF64" s="229"/>
      <c r="HG64" s="229"/>
      <c r="HH64" s="229"/>
      <c r="HI64" s="229"/>
      <c r="HJ64" s="229"/>
      <c r="HK64" s="229"/>
      <c r="HL64" s="229"/>
      <c r="HM64" s="229"/>
      <c r="HN64" s="229"/>
      <c r="HO64" s="229"/>
      <c r="HP64" s="229"/>
      <c r="HQ64" s="229"/>
      <c r="HR64" s="229"/>
      <c r="HS64" s="229"/>
      <c r="HT64" s="229"/>
      <c r="HU64" s="229"/>
      <c r="HV64" s="229"/>
      <c r="HW64" s="229"/>
      <c r="HX64" s="229"/>
      <c r="HY64" s="229"/>
      <c r="HZ64" s="229"/>
      <c r="IA64" s="229"/>
      <c r="IB64" s="229"/>
      <c r="IC64" s="229"/>
      <c r="ID64" s="229"/>
      <c r="IE64" s="229"/>
      <c r="IF64" s="229"/>
      <c r="IG64" s="229"/>
      <c r="IH64" s="229"/>
      <c r="II64" s="229"/>
      <c r="IJ64" s="229"/>
      <c r="IK64" s="229"/>
      <c r="IL64" s="229"/>
      <c r="IM64" s="229"/>
      <c r="IN64" s="229"/>
      <c r="IO64" s="229"/>
      <c r="IP64" s="229"/>
    </row>
    <row r="65" spans="1:250" s="56" customFormat="1" ht="21.75" customHeight="1">
      <c r="A65" s="413"/>
      <c r="B65" s="765" t="s">
        <v>247</v>
      </c>
      <c r="C65" s="766"/>
      <c r="D65" s="766"/>
      <c r="E65" s="766"/>
      <c r="F65" s="766"/>
      <c r="G65" s="766"/>
      <c r="H65" s="766"/>
      <c r="I65" s="766"/>
      <c r="J65" s="766"/>
      <c r="K65" s="766"/>
      <c r="L65" s="766"/>
      <c r="M65" s="766"/>
      <c r="N65" s="766"/>
      <c r="O65" s="767"/>
      <c r="P65" s="410"/>
      <c r="Q65" s="611"/>
      <c r="R65" s="255"/>
      <c r="S65" s="255"/>
      <c r="T65" s="247"/>
      <c r="U65" s="247"/>
      <c r="V65" s="247"/>
      <c r="W65" s="247"/>
      <c r="X65" s="247"/>
      <c r="Y65" s="247"/>
      <c r="Z65" s="247"/>
      <c r="AA65" s="247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  <c r="BM65" s="237"/>
      <c r="BN65" s="237"/>
      <c r="BO65" s="237"/>
      <c r="BP65" s="237"/>
      <c r="BQ65" s="237"/>
      <c r="BR65" s="237"/>
      <c r="BS65" s="237"/>
      <c r="BT65" s="237"/>
      <c r="BU65" s="237"/>
      <c r="BV65" s="237"/>
      <c r="BW65" s="237"/>
      <c r="BX65" s="237"/>
      <c r="BY65" s="237"/>
      <c r="BZ65" s="237"/>
      <c r="CA65" s="237"/>
      <c r="CB65" s="237"/>
      <c r="CC65" s="237"/>
      <c r="CD65" s="237"/>
      <c r="CE65" s="237"/>
      <c r="CF65" s="237"/>
      <c r="CG65" s="237"/>
      <c r="CH65" s="237"/>
      <c r="CI65" s="237"/>
      <c r="CJ65" s="237"/>
      <c r="CK65" s="237"/>
      <c r="CL65" s="237"/>
      <c r="CM65" s="237"/>
      <c r="CN65" s="237"/>
      <c r="CO65" s="237"/>
      <c r="CP65" s="237"/>
      <c r="CQ65" s="237"/>
      <c r="CR65" s="237"/>
      <c r="CS65" s="237"/>
      <c r="CT65" s="237"/>
      <c r="CU65" s="237"/>
      <c r="CV65" s="237"/>
      <c r="CW65" s="237"/>
      <c r="CX65" s="237"/>
      <c r="CY65" s="237"/>
      <c r="CZ65" s="237"/>
      <c r="DA65" s="237"/>
      <c r="DB65" s="237"/>
      <c r="DC65" s="237"/>
      <c r="DD65" s="237"/>
      <c r="DE65" s="237"/>
      <c r="DF65" s="237"/>
      <c r="DG65" s="237"/>
      <c r="DH65" s="237"/>
      <c r="DI65" s="237"/>
      <c r="DJ65" s="237"/>
      <c r="DK65" s="237"/>
      <c r="DL65" s="237"/>
      <c r="DM65" s="237"/>
      <c r="DN65" s="237"/>
      <c r="DO65" s="237"/>
      <c r="DP65" s="237"/>
      <c r="DQ65" s="237"/>
      <c r="DR65" s="237"/>
      <c r="DS65" s="237"/>
      <c r="DT65" s="237"/>
      <c r="DU65" s="237"/>
      <c r="DV65" s="237"/>
      <c r="DW65" s="237"/>
      <c r="DX65" s="237"/>
      <c r="DY65" s="237"/>
      <c r="DZ65" s="237"/>
      <c r="EA65" s="237"/>
      <c r="EB65" s="237"/>
      <c r="EC65" s="237"/>
      <c r="ED65" s="237"/>
      <c r="EE65" s="237"/>
      <c r="EF65" s="237"/>
      <c r="EG65" s="237"/>
      <c r="EH65" s="237"/>
      <c r="EI65" s="237"/>
      <c r="EJ65" s="237"/>
      <c r="EK65" s="237"/>
      <c r="EL65" s="237"/>
      <c r="EM65" s="237"/>
      <c r="EN65" s="237"/>
      <c r="EO65" s="237"/>
      <c r="EP65" s="237"/>
      <c r="EQ65" s="237"/>
      <c r="ER65" s="237"/>
      <c r="ES65" s="237"/>
      <c r="ET65" s="237"/>
      <c r="EU65" s="237"/>
      <c r="EV65" s="237"/>
      <c r="EW65" s="237"/>
      <c r="EX65" s="237"/>
      <c r="EY65" s="237"/>
      <c r="EZ65" s="237"/>
      <c r="FA65" s="237"/>
      <c r="FB65" s="237"/>
      <c r="FC65" s="237"/>
      <c r="FD65" s="237"/>
      <c r="FE65" s="237"/>
      <c r="FF65" s="237"/>
      <c r="FG65" s="237"/>
      <c r="FH65" s="237"/>
      <c r="FI65" s="237"/>
      <c r="FJ65" s="237"/>
      <c r="FK65" s="237"/>
      <c r="FL65" s="237"/>
      <c r="FM65" s="237"/>
      <c r="FN65" s="237"/>
      <c r="FO65" s="237"/>
      <c r="FP65" s="237"/>
      <c r="FQ65" s="237"/>
      <c r="FR65" s="237"/>
      <c r="FS65" s="237"/>
      <c r="FT65" s="237"/>
      <c r="FU65" s="237"/>
      <c r="FV65" s="237"/>
      <c r="FW65" s="237"/>
      <c r="FX65" s="237"/>
      <c r="FY65" s="237"/>
      <c r="FZ65" s="237"/>
      <c r="GA65" s="237"/>
      <c r="GB65" s="237"/>
      <c r="GC65" s="237"/>
      <c r="GD65" s="237"/>
      <c r="GE65" s="237"/>
      <c r="GF65" s="237"/>
      <c r="GG65" s="237"/>
      <c r="GH65" s="237"/>
      <c r="GI65" s="237"/>
      <c r="GJ65" s="237"/>
      <c r="GK65" s="237"/>
      <c r="GL65" s="237"/>
      <c r="GM65" s="237"/>
      <c r="GN65" s="237"/>
      <c r="GO65" s="237"/>
      <c r="GP65" s="237"/>
      <c r="GQ65" s="237"/>
      <c r="GR65" s="237"/>
      <c r="GS65" s="237"/>
      <c r="GT65" s="237"/>
      <c r="GU65" s="237"/>
      <c r="GV65" s="237"/>
      <c r="GW65" s="237"/>
      <c r="GX65" s="237"/>
      <c r="GY65" s="237"/>
      <c r="GZ65" s="237"/>
      <c r="HA65" s="237"/>
      <c r="HB65" s="237"/>
      <c r="HC65" s="237"/>
      <c r="HD65" s="237"/>
      <c r="HE65" s="237"/>
      <c r="HF65" s="237"/>
      <c r="HG65" s="237"/>
      <c r="HH65" s="237"/>
      <c r="HI65" s="237"/>
      <c r="HJ65" s="237"/>
      <c r="HK65" s="237"/>
      <c r="HL65" s="237"/>
      <c r="HM65" s="237"/>
      <c r="HN65" s="237"/>
      <c r="HO65" s="237"/>
      <c r="HP65" s="237"/>
      <c r="HQ65" s="237"/>
      <c r="HR65" s="237"/>
      <c r="HS65" s="237"/>
      <c r="HT65" s="237"/>
      <c r="HU65" s="237"/>
      <c r="HV65" s="237"/>
      <c r="HW65" s="237"/>
      <c r="HX65" s="237"/>
      <c r="HY65" s="237"/>
      <c r="HZ65" s="237"/>
      <c r="IA65" s="237"/>
      <c r="IB65" s="237"/>
      <c r="IC65" s="237"/>
      <c r="ID65" s="237"/>
      <c r="IE65" s="237"/>
      <c r="IF65" s="237"/>
      <c r="IG65" s="237"/>
      <c r="IH65" s="237"/>
      <c r="II65" s="237"/>
      <c r="IJ65" s="237"/>
      <c r="IK65" s="237"/>
      <c r="IL65" s="237"/>
      <c r="IM65" s="237"/>
      <c r="IN65" s="237"/>
      <c r="IO65" s="237"/>
      <c r="IP65" s="237"/>
    </row>
    <row r="66" spans="1:250" ht="12" customHeight="1">
      <c r="A66" s="268"/>
      <c r="B66" s="570" t="s">
        <v>387</v>
      </c>
      <c r="C66" s="3"/>
      <c r="D66" s="109"/>
      <c r="E66" s="25"/>
      <c r="F66" s="25"/>
      <c r="G66" s="25"/>
      <c r="H66" s="25"/>
      <c r="I66" s="25"/>
      <c r="J66" s="25"/>
      <c r="K66" s="3"/>
      <c r="L66" s="3"/>
      <c r="M66" s="288"/>
      <c r="N66" s="288"/>
      <c r="O66" s="288">
        <v>1</v>
      </c>
      <c r="P66" s="411"/>
      <c r="Q66" s="614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66"/>
      <c r="AC66" s="266"/>
      <c r="AD66" s="266"/>
      <c r="AE66" s="266"/>
      <c r="AF66" s="266"/>
      <c r="AG66" s="266"/>
      <c r="AH66" s="266"/>
      <c r="AI66" s="266"/>
      <c r="AJ66" s="266"/>
      <c r="AK66" s="266"/>
      <c r="AL66" s="266"/>
      <c r="AM66" s="266"/>
      <c r="AN66" s="266"/>
      <c r="AO66" s="266"/>
      <c r="AP66" s="266"/>
      <c r="AQ66" s="267"/>
      <c r="AR66" s="267"/>
      <c r="AS66" s="267"/>
      <c r="AT66" s="267"/>
      <c r="AU66" s="267"/>
      <c r="AV66" s="267"/>
      <c r="AW66" s="267"/>
      <c r="AX66" s="267"/>
      <c r="AY66" s="267"/>
      <c r="AZ66" s="267"/>
      <c r="BA66" s="267"/>
      <c r="BB66" s="267"/>
      <c r="BC66" s="267"/>
      <c r="BD66" s="267"/>
      <c r="BE66" s="267"/>
      <c r="BF66" s="267"/>
      <c r="BG66" s="267"/>
      <c r="BH66" s="267"/>
      <c r="BI66" s="267"/>
      <c r="BJ66" s="267"/>
      <c r="BK66" s="267"/>
      <c r="BL66" s="267"/>
      <c r="BM66" s="267"/>
      <c r="BN66" s="267"/>
      <c r="BO66" s="267"/>
      <c r="BP66" s="267"/>
      <c r="BQ66" s="267"/>
      <c r="BR66" s="267"/>
      <c r="BS66" s="267"/>
      <c r="BT66" s="267"/>
      <c r="BU66" s="267"/>
      <c r="BV66" s="267"/>
      <c r="BW66" s="267"/>
      <c r="BX66" s="267"/>
      <c r="BY66" s="267"/>
      <c r="BZ66" s="267"/>
      <c r="CA66" s="267"/>
      <c r="CB66" s="267"/>
      <c r="CC66" s="267"/>
      <c r="CD66" s="267"/>
      <c r="CE66" s="267"/>
      <c r="CF66" s="267"/>
      <c r="CG66" s="267"/>
      <c r="CH66" s="267"/>
      <c r="CI66" s="267"/>
      <c r="CJ66" s="267"/>
      <c r="CK66" s="267"/>
      <c r="CL66" s="267"/>
      <c r="CM66" s="267"/>
      <c r="CN66" s="267"/>
      <c r="CO66" s="267"/>
      <c r="CP66" s="267"/>
      <c r="CQ66" s="267"/>
      <c r="CR66" s="267"/>
      <c r="CS66" s="267"/>
      <c r="CT66" s="267"/>
      <c r="CU66" s="267"/>
      <c r="CV66" s="267"/>
      <c r="CW66" s="267"/>
      <c r="CX66" s="267"/>
      <c r="CY66" s="267"/>
      <c r="CZ66" s="267"/>
      <c r="DA66" s="267"/>
      <c r="DB66" s="267"/>
      <c r="DC66" s="267"/>
      <c r="DD66" s="267"/>
      <c r="DE66" s="267"/>
      <c r="DF66" s="267"/>
      <c r="DG66" s="267"/>
      <c r="DH66" s="267"/>
      <c r="DI66" s="267"/>
      <c r="DJ66" s="267"/>
      <c r="DK66" s="267"/>
      <c r="DL66" s="267"/>
      <c r="DM66" s="267"/>
      <c r="DN66" s="267"/>
      <c r="DO66" s="267"/>
      <c r="DP66" s="267"/>
      <c r="DQ66" s="267"/>
      <c r="DR66" s="267"/>
      <c r="DS66" s="267"/>
      <c r="DT66" s="267"/>
      <c r="DU66" s="267"/>
      <c r="DV66" s="267"/>
      <c r="DW66" s="267"/>
      <c r="DX66" s="267"/>
      <c r="DY66" s="267"/>
      <c r="DZ66" s="267"/>
      <c r="EA66" s="267"/>
      <c r="EB66" s="267"/>
      <c r="EC66" s="267"/>
      <c r="ED66" s="267"/>
      <c r="EE66" s="267"/>
      <c r="EF66" s="267"/>
      <c r="EG66" s="267"/>
      <c r="EH66" s="267"/>
      <c r="EI66" s="267"/>
      <c r="EJ66" s="267"/>
      <c r="EK66" s="267"/>
      <c r="EL66" s="267"/>
      <c r="EM66" s="267"/>
      <c r="EN66" s="267"/>
      <c r="EO66" s="267"/>
      <c r="EP66" s="267"/>
      <c r="EQ66" s="267"/>
      <c r="ER66" s="267"/>
      <c r="ES66" s="267"/>
      <c r="ET66" s="267"/>
      <c r="EU66" s="267"/>
      <c r="EV66" s="267"/>
      <c r="EW66" s="267"/>
      <c r="EX66" s="267"/>
      <c r="EY66" s="267"/>
      <c r="EZ66" s="267"/>
      <c r="FA66" s="267"/>
      <c r="FB66" s="267"/>
      <c r="FC66" s="267"/>
      <c r="FD66" s="267"/>
      <c r="FE66" s="267"/>
      <c r="FF66" s="267"/>
      <c r="FG66" s="267"/>
      <c r="FH66" s="267"/>
      <c r="FI66" s="267"/>
      <c r="FJ66" s="267"/>
      <c r="FK66" s="267"/>
      <c r="FL66" s="267"/>
      <c r="FM66" s="267"/>
      <c r="FN66" s="267"/>
      <c r="FO66" s="267"/>
      <c r="FP66" s="267"/>
      <c r="FQ66" s="267"/>
      <c r="FR66" s="267"/>
      <c r="FS66" s="267"/>
      <c r="FT66" s="267"/>
      <c r="FU66" s="267"/>
      <c r="FV66" s="267"/>
      <c r="FW66" s="267"/>
      <c r="FX66" s="267"/>
      <c r="FY66" s="267"/>
      <c r="FZ66" s="267"/>
      <c r="GA66" s="267"/>
      <c r="GB66" s="267"/>
      <c r="GC66" s="267"/>
      <c r="GD66" s="267"/>
      <c r="GE66" s="267"/>
      <c r="GF66" s="267"/>
      <c r="GG66" s="267"/>
      <c r="GH66" s="267"/>
      <c r="GI66" s="267"/>
      <c r="GJ66" s="267"/>
      <c r="GK66" s="267"/>
      <c r="GL66" s="267"/>
      <c r="GM66" s="267"/>
      <c r="GN66" s="267"/>
      <c r="GO66" s="267"/>
      <c r="GP66" s="267"/>
      <c r="GQ66" s="267"/>
      <c r="GR66" s="267"/>
      <c r="GS66" s="267"/>
      <c r="GT66" s="267"/>
      <c r="GU66" s="267"/>
      <c r="GV66" s="267"/>
      <c r="GW66" s="267"/>
      <c r="GX66" s="267"/>
      <c r="GY66" s="267"/>
      <c r="GZ66" s="267"/>
      <c r="HA66" s="267"/>
      <c r="HB66" s="267"/>
      <c r="HC66" s="267"/>
      <c r="HD66" s="267"/>
      <c r="HE66" s="267"/>
      <c r="HF66" s="267"/>
      <c r="HG66" s="267"/>
      <c r="HH66" s="267"/>
      <c r="HI66" s="267"/>
      <c r="HJ66" s="267"/>
      <c r="HK66" s="267"/>
      <c r="HL66" s="267"/>
      <c r="HM66" s="267"/>
      <c r="HN66" s="267"/>
      <c r="HO66" s="267"/>
      <c r="HP66" s="267"/>
      <c r="HQ66" s="267"/>
      <c r="HR66" s="267"/>
      <c r="HS66" s="267"/>
      <c r="HT66" s="267"/>
      <c r="HU66" s="267"/>
      <c r="HV66" s="267"/>
      <c r="HW66" s="267"/>
      <c r="HX66" s="267"/>
      <c r="HY66" s="267"/>
      <c r="HZ66" s="267"/>
      <c r="IA66" s="267"/>
      <c r="IB66" s="267"/>
      <c r="IC66" s="267"/>
      <c r="ID66" s="267"/>
      <c r="IE66" s="267"/>
      <c r="IF66" s="267"/>
      <c r="IG66" s="267"/>
      <c r="IH66" s="267"/>
      <c r="II66" s="267"/>
      <c r="IJ66" s="267"/>
      <c r="IK66" s="267"/>
      <c r="IL66" s="267"/>
      <c r="IM66" s="267"/>
      <c r="IN66" s="267"/>
      <c r="IO66" s="267"/>
      <c r="IP66" s="267"/>
    </row>
    <row r="67" spans="1:250" ht="18" customHeight="1">
      <c r="A67" s="268"/>
      <c r="B67" s="369" t="s">
        <v>195</v>
      </c>
      <c r="C67" s="3"/>
      <c r="D67" s="109"/>
      <c r="E67" s="25"/>
      <c r="F67" s="25"/>
      <c r="G67" s="25"/>
      <c r="H67" s="25"/>
      <c r="I67" s="25"/>
      <c r="J67" s="25"/>
      <c r="K67" s="3"/>
      <c r="L67" s="3"/>
      <c r="M67" s="371"/>
      <c r="N67" s="371"/>
      <c r="O67" s="371"/>
      <c r="P67" s="411"/>
      <c r="Q67" s="614"/>
      <c r="R67" s="64"/>
      <c r="S67" s="64"/>
      <c r="T67" s="255"/>
      <c r="U67" s="255"/>
      <c r="V67" s="255"/>
      <c r="W67" s="255"/>
      <c r="X67" s="255"/>
      <c r="Y67" s="255"/>
      <c r="Z67" s="255"/>
      <c r="AA67" s="255"/>
      <c r="AB67" s="266"/>
      <c r="AC67" s="266"/>
      <c r="AD67" s="266"/>
      <c r="AE67" s="266"/>
      <c r="AF67" s="266"/>
      <c r="AG67" s="266" t="s">
        <v>301</v>
      </c>
      <c r="AH67" s="266" t="s">
        <v>302</v>
      </c>
      <c r="AI67" s="266"/>
      <c r="AJ67" s="266"/>
      <c r="AK67" s="266"/>
      <c r="AL67" s="266"/>
      <c r="AM67" s="266"/>
      <c r="AN67" s="266"/>
      <c r="AO67" s="266"/>
      <c r="AP67" s="266"/>
      <c r="AQ67" s="267"/>
      <c r="AR67" s="267"/>
      <c r="AS67" s="267"/>
      <c r="AT67" s="267"/>
      <c r="AU67" s="267"/>
      <c r="AV67" s="267"/>
      <c r="AW67" s="267"/>
      <c r="AX67" s="267"/>
      <c r="AY67" s="267"/>
      <c r="AZ67" s="267"/>
      <c r="BA67" s="267"/>
      <c r="BB67" s="267"/>
      <c r="BC67" s="267"/>
      <c r="BD67" s="267"/>
      <c r="BE67" s="267"/>
      <c r="BF67" s="267"/>
      <c r="BG67" s="267"/>
      <c r="BH67" s="267"/>
      <c r="BI67" s="267"/>
      <c r="BJ67" s="267"/>
      <c r="BK67" s="267"/>
      <c r="BL67" s="267"/>
      <c r="BM67" s="267"/>
      <c r="BN67" s="267"/>
      <c r="BO67" s="267"/>
      <c r="BP67" s="267"/>
      <c r="BQ67" s="267"/>
      <c r="BR67" s="267"/>
      <c r="BS67" s="267"/>
      <c r="BT67" s="267"/>
      <c r="BU67" s="267"/>
      <c r="BV67" s="267"/>
      <c r="BW67" s="267"/>
      <c r="BX67" s="267"/>
      <c r="BY67" s="267"/>
      <c r="BZ67" s="267"/>
      <c r="CA67" s="267"/>
      <c r="CB67" s="267"/>
      <c r="CC67" s="267"/>
      <c r="CD67" s="267"/>
      <c r="CE67" s="267"/>
      <c r="CF67" s="267"/>
      <c r="CG67" s="267"/>
      <c r="CH67" s="267"/>
      <c r="CI67" s="267"/>
      <c r="CJ67" s="267"/>
      <c r="CK67" s="267"/>
      <c r="CL67" s="267"/>
      <c r="CM67" s="267"/>
      <c r="CN67" s="267"/>
      <c r="CO67" s="267"/>
      <c r="CP67" s="267"/>
      <c r="CQ67" s="267"/>
      <c r="CR67" s="267"/>
      <c r="CS67" s="267"/>
      <c r="CT67" s="267"/>
      <c r="CU67" s="267"/>
      <c r="CV67" s="267"/>
      <c r="CW67" s="267"/>
      <c r="CX67" s="267"/>
      <c r="CY67" s="267"/>
      <c r="CZ67" s="267"/>
      <c r="DA67" s="267"/>
      <c r="DB67" s="267"/>
      <c r="DC67" s="267"/>
      <c r="DD67" s="267"/>
      <c r="DE67" s="267"/>
      <c r="DF67" s="267"/>
      <c r="DG67" s="267"/>
      <c r="DH67" s="267"/>
      <c r="DI67" s="267"/>
      <c r="DJ67" s="267"/>
      <c r="DK67" s="267"/>
      <c r="DL67" s="267"/>
      <c r="DM67" s="267"/>
      <c r="DN67" s="267"/>
      <c r="DO67" s="267"/>
      <c r="DP67" s="267"/>
      <c r="DQ67" s="267"/>
      <c r="DR67" s="267"/>
      <c r="DS67" s="267"/>
      <c r="DT67" s="267"/>
      <c r="DU67" s="267"/>
      <c r="DV67" s="267"/>
      <c r="DW67" s="267"/>
      <c r="DX67" s="267"/>
      <c r="DY67" s="267"/>
      <c r="DZ67" s="267"/>
      <c r="EA67" s="267"/>
      <c r="EB67" s="267"/>
      <c r="EC67" s="267"/>
      <c r="ED67" s="267"/>
      <c r="EE67" s="267"/>
      <c r="EF67" s="267"/>
      <c r="EG67" s="267"/>
      <c r="EH67" s="267"/>
      <c r="EI67" s="267"/>
      <c r="EJ67" s="267"/>
      <c r="EK67" s="267"/>
      <c r="EL67" s="267"/>
      <c r="EM67" s="267"/>
      <c r="EN67" s="267"/>
      <c r="EO67" s="267"/>
      <c r="EP67" s="267"/>
      <c r="EQ67" s="267"/>
      <c r="ER67" s="267"/>
      <c r="ES67" s="267"/>
      <c r="ET67" s="267"/>
      <c r="EU67" s="267"/>
      <c r="EV67" s="267"/>
      <c r="EW67" s="267"/>
      <c r="EX67" s="267"/>
      <c r="EY67" s="267"/>
      <c r="EZ67" s="267"/>
      <c r="FA67" s="267"/>
      <c r="FB67" s="267"/>
      <c r="FC67" s="267"/>
      <c r="FD67" s="267"/>
      <c r="FE67" s="267"/>
      <c r="FF67" s="267"/>
      <c r="FG67" s="267"/>
      <c r="FH67" s="267"/>
      <c r="FI67" s="267"/>
      <c r="FJ67" s="267"/>
      <c r="FK67" s="267"/>
      <c r="FL67" s="267"/>
      <c r="FM67" s="267"/>
      <c r="FN67" s="267"/>
      <c r="FO67" s="267"/>
      <c r="FP67" s="267"/>
      <c r="FQ67" s="267"/>
      <c r="FR67" s="267"/>
      <c r="FS67" s="267"/>
      <c r="FT67" s="267"/>
      <c r="FU67" s="267"/>
      <c r="FV67" s="267"/>
      <c r="FW67" s="267"/>
      <c r="FX67" s="267"/>
      <c r="FY67" s="267"/>
      <c r="FZ67" s="267"/>
      <c r="GA67" s="267"/>
      <c r="GB67" s="267"/>
      <c r="GC67" s="267"/>
      <c r="GD67" s="267"/>
      <c r="GE67" s="267"/>
      <c r="GF67" s="267"/>
      <c r="GG67" s="267"/>
      <c r="GH67" s="267"/>
      <c r="GI67" s="267"/>
      <c r="GJ67" s="267"/>
      <c r="GK67" s="267"/>
      <c r="GL67" s="267"/>
      <c r="GM67" s="267"/>
      <c r="GN67" s="267"/>
      <c r="GO67" s="267"/>
      <c r="GP67" s="267"/>
      <c r="GQ67" s="267"/>
      <c r="GR67" s="267"/>
      <c r="GS67" s="267"/>
      <c r="GT67" s="267"/>
      <c r="GU67" s="267"/>
      <c r="GV67" s="267"/>
      <c r="GW67" s="267"/>
      <c r="GX67" s="267"/>
      <c r="GY67" s="267"/>
      <c r="GZ67" s="267"/>
      <c r="HA67" s="267"/>
      <c r="HB67" s="267"/>
      <c r="HC67" s="267"/>
      <c r="HD67" s="267"/>
      <c r="HE67" s="267"/>
      <c r="HF67" s="267"/>
      <c r="HG67" s="267"/>
      <c r="HH67" s="267"/>
      <c r="HI67" s="267"/>
      <c r="HJ67" s="267"/>
      <c r="HK67" s="267"/>
      <c r="HL67" s="267"/>
      <c r="HM67" s="267"/>
      <c r="HN67" s="267"/>
      <c r="HO67" s="267"/>
      <c r="HP67" s="267"/>
      <c r="HQ67" s="267"/>
      <c r="HR67" s="267"/>
      <c r="HS67" s="267"/>
      <c r="HT67" s="267"/>
      <c r="HU67" s="267"/>
      <c r="HV67" s="267"/>
      <c r="HW67" s="267"/>
      <c r="HX67" s="267"/>
      <c r="HY67" s="267"/>
      <c r="HZ67" s="267"/>
      <c r="IA67" s="267"/>
      <c r="IB67" s="267"/>
      <c r="IC67" s="267"/>
      <c r="ID67" s="267"/>
      <c r="IE67" s="267"/>
      <c r="IF67" s="267"/>
      <c r="IG67" s="267"/>
      <c r="IH67" s="267"/>
      <c r="II67" s="267"/>
      <c r="IJ67" s="267"/>
      <c r="IK67" s="267"/>
      <c r="IL67" s="267"/>
      <c r="IM67" s="267"/>
      <c r="IN67" s="267"/>
      <c r="IO67" s="267"/>
      <c r="IP67" s="267"/>
    </row>
    <row r="68" spans="1:250" ht="15.75" customHeight="1">
      <c r="A68" s="257"/>
      <c r="B68" s="773" t="s">
        <v>1</v>
      </c>
      <c r="C68" s="773" t="s">
        <v>7</v>
      </c>
      <c r="D68" s="774" t="s">
        <v>8</v>
      </c>
      <c r="E68" s="780"/>
      <c r="F68" s="780"/>
      <c r="G68" s="780"/>
      <c r="H68" s="780"/>
      <c r="I68" s="780"/>
      <c r="J68" s="780"/>
      <c r="K68" s="780"/>
      <c r="L68" s="768" t="s">
        <v>171</v>
      </c>
      <c r="M68" s="768" t="s">
        <v>3</v>
      </c>
      <c r="N68" s="773" t="s">
        <v>4</v>
      </c>
      <c r="O68" s="773" t="s">
        <v>2</v>
      </c>
      <c r="P68" s="25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</row>
    <row r="69" spans="1:250" s="65" customFormat="1" ht="15.75" customHeight="1">
      <c r="A69" s="327"/>
      <c r="B69" s="776"/>
      <c r="C69" s="776"/>
      <c r="D69" s="780"/>
      <c r="E69" s="780"/>
      <c r="F69" s="780"/>
      <c r="G69" s="780"/>
      <c r="H69" s="780"/>
      <c r="I69" s="780"/>
      <c r="J69" s="780"/>
      <c r="K69" s="780"/>
      <c r="L69" s="768"/>
      <c r="M69" s="776"/>
      <c r="N69" s="776"/>
      <c r="O69" s="776"/>
      <c r="P69" s="255"/>
      <c r="Q69" s="243"/>
      <c r="R69" s="402"/>
      <c r="S69" s="402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00">
        <v>474</v>
      </c>
      <c r="AH69" s="600">
        <v>502.8</v>
      </c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64"/>
      <c r="GB69" s="64"/>
      <c r="GC69" s="64"/>
      <c r="GD69" s="64"/>
      <c r="GE69" s="64"/>
      <c r="GF69" s="64"/>
      <c r="GG69" s="64"/>
      <c r="GH69" s="64"/>
      <c r="GI69" s="64"/>
      <c r="GJ69" s="64"/>
      <c r="GK69" s="64"/>
      <c r="GL69" s="64"/>
      <c r="GM69" s="64"/>
      <c r="GN69" s="64"/>
      <c r="GO69" s="64"/>
      <c r="GP69" s="64"/>
      <c r="GQ69" s="64"/>
      <c r="GR69" s="64"/>
      <c r="GS69" s="64"/>
      <c r="GT69" s="64"/>
      <c r="GU69" s="64"/>
      <c r="GV69" s="64"/>
      <c r="GW69" s="64"/>
      <c r="GX69" s="64"/>
      <c r="GY69" s="64"/>
      <c r="GZ69" s="64"/>
      <c r="HA69" s="64"/>
      <c r="HB69" s="64"/>
      <c r="HC69" s="64"/>
      <c r="HD69" s="64"/>
      <c r="HE69" s="64"/>
      <c r="HF69" s="64"/>
      <c r="HG69" s="64"/>
      <c r="HH69" s="64"/>
      <c r="HI69" s="64"/>
      <c r="HJ69" s="64"/>
      <c r="HK69" s="64"/>
      <c r="HL69" s="64"/>
      <c r="HM69" s="64"/>
      <c r="HN69" s="64"/>
      <c r="HO69" s="64"/>
      <c r="HP69" s="64"/>
      <c r="HQ69" s="64"/>
      <c r="HR69" s="64"/>
      <c r="HS69" s="64"/>
      <c r="HT69" s="64"/>
      <c r="HU69" s="64"/>
      <c r="HV69" s="64"/>
      <c r="HW69" s="64"/>
      <c r="HX69" s="64"/>
      <c r="HY69" s="64"/>
      <c r="HZ69" s="64"/>
      <c r="IA69" s="64"/>
      <c r="IB69" s="64"/>
      <c r="IC69" s="64"/>
      <c r="ID69" s="64"/>
      <c r="IE69" s="64"/>
      <c r="IF69" s="64"/>
      <c r="IG69" s="64"/>
      <c r="IH69" s="64"/>
      <c r="II69" s="64"/>
      <c r="IJ69" s="64"/>
      <c r="IK69" s="64"/>
      <c r="IL69" s="64"/>
      <c r="IM69" s="64"/>
      <c r="IN69" s="64"/>
      <c r="IO69" s="64"/>
      <c r="IP69" s="64"/>
    </row>
    <row r="70" spans="1:250" ht="23.45" customHeight="1">
      <c r="A70" s="257"/>
      <c r="B70" s="317"/>
      <c r="C70" s="117"/>
      <c r="D70" s="757"/>
      <c r="E70" s="758"/>
      <c r="F70" s="758"/>
      <c r="G70" s="758"/>
      <c r="H70" s="758"/>
      <c r="I70" s="758"/>
      <c r="J70" s="758"/>
      <c r="K70" s="759"/>
      <c r="L70" s="33"/>
      <c r="M70" s="147"/>
      <c r="N70" s="228" t="str">
        <f t="shared" ref="N70:N116" si="1">IF(C70=0,"",C70*M70)</f>
        <v/>
      </c>
      <c r="O70" s="53"/>
      <c r="P70" s="411"/>
      <c r="Q70" s="612"/>
      <c r="R70" s="402"/>
      <c r="S70" s="402"/>
      <c r="T70" s="402"/>
      <c r="U70" s="402"/>
      <c r="V70" s="402"/>
      <c r="W70" s="402"/>
      <c r="X70" s="402"/>
      <c r="Y70" s="402"/>
      <c r="Z70" s="402"/>
      <c r="AA70" s="402"/>
      <c r="AB70" s="403"/>
      <c r="AC70" s="403"/>
      <c r="AD70" s="403"/>
      <c r="AE70" s="403"/>
      <c r="AF70" s="403"/>
      <c r="AG70" s="601">
        <v>1392.9</v>
      </c>
      <c r="AH70" s="601">
        <v>1477.2</v>
      </c>
      <c r="AI70" s="403"/>
      <c r="AJ70" s="403"/>
      <c r="AK70" s="403"/>
      <c r="AL70" s="403"/>
      <c r="AM70" s="403"/>
      <c r="AN70" s="403"/>
      <c r="AO70" s="403"/>
      <c r="AP70" s="403"/>
      <c r="AQ70" s="401"/>
      <c r="AR70" s="401"/>
      <c r="AS70" s="401"/>
      <c r="AT70" s="401"/>
      <c r="AU70" s="401"/>
      <c r="AV70" s="401"/>
      <c r="AW70" s="401"/>
      <c r="AX70" s="401"/>
      <c r="AY70" s="401"/>
      <c r="AZ70" s="401"/>
      <c r="BA70" s="401"/>
      <c r="BB70" s="401"/>
      <c r="BC70" s="401"/>
      <c r="BD70" s="401"/>
      <c r="BE70" s="401"/>
      <c r="BF70" s="401"/>
      <c r="BG70" s="401"/>
      <c r="BH70" s="401"/>
      <c r="BI70" s="401"/>
      <c r="BJ70" s="401"/>
      <c r="BK70" s="401"/>
      <c r="BL70" s="401"/>
      <c r="BM70" s="401"/>
      <c r="BN70" s="401"/>
      <c r="BO70" s="401"/>
      <c r="BP70" s="401"/>
      <c r="BQ70" s="401"/>
      <c r="BR70" s="401"/>
      <c r="BS70" s="401"/>
      <c r="BT70" s="401"/>
      <c r="BU70" s="401"/>
      <c r="BV70" s="401"/>
      <c r="BW70" s="401"/>
      <c r="BX70" s="401"/>
      <c r="BY70" s="401"/>
      <c r="BZ70" s="401"/>
      <c r="CA70" s="401"/>
      <c r="CB70" s="401"/>
      <c r="CC70" s="401"/>
      <c r="CD70" s="401"/>
      <c r="CE70" s="401"/>
      <c r="CF70" s="401"/>
      <c r="CG70" s="401"/>
      <c r="CH70" s="401"/>
      <c r="CI70" s="401"/>
      <c r="CJ70" s="401"/>
      <c r="CK70" s="401"/>
      <c r="CL70" s="401"/>
      <c r="CM70" s="401"/>
      <c r="CN70" s="401"/>
      <c r="CO70" s="401"/>
      <c r="CP70" s="401"/>
      <c r="CQ70" s="401"/>
      <c r="CR70" s="401"/>
      <c r="CS70" s="401"/>
      <c r="CT70" s="401"/>
      <c r="CU70" s="401"/>
      <c r="CV70" s="401"/>
      <c r="CW70" s="401"/>
      <c r="CX70" s="401"/>
      <c r="CY70" s="401"/>
      <c r="CZ70" s="401"/>
      <c r="DA70" s="401"/>
      <c r="DB70" s="401"/>
      <c r="DC70" s="401"/>
      <c r="DD70" s="401"/>
      <c r="DE70" s="401"/>
      <c r="DF70" s="401"/>
      <c r="DG70" s="401"/>
      <c r="DH70" s="401"/>
      <c r="DI70" s="401"/>
      <c r="DJ70" s="401"/>
      <c r="DK70" s="401"/>
      <c r="DL70" s="401"/>
      <c r="DM70" s="401"/>
      <c r="DN70" s="401"/>
      <c r="DO70" s="401"/>
      <c r="DP70" s="401"/>
      <c r="DQ70" s="401"/>
      <c r="DR70" s="401"/>
      <c r="DS70" s="401"/>
      <c r="DT70" s="401"/>
      <c r="DU70" s="401"/>
      <c r="DV70" s="401"/>
      <c r="DW70" s="401"/>
      <c r="DX70" s="401"/>
      <c r="DY70" s="401"/>
      <c r="DZ70" s="401"/>
      <c r="EA70" s="401"/>
      <c r="EB70" s="401"/>
      <c r="EC70" s="401"/>
      <c r="ED70" s="401"/>
      <c r="EE70" s="401"/>
      <c r="EF70" s="401"/>
      <c r="EG70" s="401"/>
      <c r="EH70" s="401"/>
      <c r="EI70" s="401"/>
      <c r="EJ70" s="401"/>
      <c r="EK70" s="401"/>
      <c r="EL70" s="401"/>
      <c r="EM70" s="401"/>
      <c r="EN70" s="401"/>
      <c r="EO70" s="401"/>
      <c r="EP70" s="401"/>
      <c r="EQ70" s="401"/>
      <c r="ER70" s="401"/>
      <c r="ES70" s="401"/>
      <c r="ET70" s="401"/>
      <c r="EU70" s="401"/>
      <c r="EV70" s="401"/>
      <c r="EW70" s="401"/>
      <c r="EX70" s="401"/>
      <c r="EY70" s="401"/>
      <c r="EZ70" s="401"/>
      <c r="FA70" s="401"/>
      <c r="FB70" s="401"/>
      <c r="FC70" s="401"/>
      <c r="FD70" s="401"/>
      <c r="FE70" s="401"/>
      <c r="FF70" s="401"/>
      <c r="FG70" s="401"/>
      <c r="FH70" s="401"/>
      <c r="FI70" s="401"/>
      <c r="FJ70" s="401"/>
      <c r="FK70" s="401"/>
      <c r="FL70" s="401"/>
      <c r="FM70" s="401"/>
      <c r="FN70" s="401"/>
      <c r="FO70" s="401"/>
      <c r="FP70" s="401"/>
      <c r="FQ70" s="401"/>
      <c r="FR70" s="401"/>
      <c r="FS70" s="401"/>
      <c r="FT70" s="401"/>
      <c r="FU70" s="401"/>
      <c r="FV70" s="401"/>
      <c r="FW70" s="401"/>
      <c r="FX70" s="401"/>
      <c r="FY70" s="401"/>
      <c r="FZ70" s="401"/>
      <c r="GA70" s="401"/>
      <c r="GB70" s="401"/>
      <c r="GC70" s="401"/>
      <c r="GD70" s="401"/>
      <c r="GE70" s="401"/>
      <c r="GF70" s="401"/>
      <c r="GG70" s="401"/>
      <c r="GH70" s="401"/>
      <c r="GI70" s="401"/>
      <c r="GJ70" s="401"/>
      <c r="GK70" s="401"/>
      <c r="GL70" s="401"/>
      <c r="GM70" s="401"/>
      <c r="GN70" s="401"/>
      <c r="GO70" s="401"/>
      <c r="GP70" s="401"/>
      <c r="GQ70" s="401"/>
      <c r="GR70" s="401"/>
      <c r="GS70" s="401"/>
      <c r="GT70" s="401"/>
      <c r="GU70" s="401"/>
      <c r="GV70" s="401"/>
      <c r="GW70" s="401"/>
      <c r="GX70" s="401"/>
      <c r="GY70" s="401"/>
      <c r="GZ70" s="401"/>
      <c r="HA70" s="401"/>
      <c r="HB70" s="401"/>
      <c r="HC70" s="401"/>
      <c r="HD70" s="401"/>
      <c r="HE70" s="401"/>
      <c r="HF70" s="401"/>
      <c r="HG70" s="401"/>
      <c r="HH70" s="401"/>
      <c r="HI70" s="401"/>
      <c r="HJ70" s="401"/>
      <c r="HK70" s="401"/>
      <c r="HL70" s="401"/>
      <c r="HM70" s="401"/>
      <c r="HN70" s="401"/>
      <c r="HO70" s="401"/>
      <c r="HP70" s="401"/>
      <c r="HQ70" s="401"/>
      <c r="HR70" s="401"/>
      <c r="HS70" s="401"/>
      <c r="HT70" s="401"/>
      <c r="HU70" s="401"/>
      <c r="HV70" s="401"/>
      <c r="HW70" s="401"/>
      <c r="HX70" s="401"/>
      <c r="HY70" s="401"/>
      <c r="HZ70" s="401"/>
      <c r="IA70" s="401"/>
      <c r="IB70" s="401"/>
      <c r="IC70" s="401"/>
      <c r="ID70" s="401"/>
      <c r="IE70" s="401"/>
      <c r="IF70" s="401"/>
      <c r="IG70" s="401"/>
      <c r="IH70" s="401"/>
      <c r="II70" s="401"/>
      <c r="IJ70" s="401"/>
      <c r="IK70" s="401"/>
      <c r="IL70" s="401"/>
      <c r="IM70" s="401"/>
      <c r="IN70" s="401"/>
      <c r="IO70" s="401"/>
      <c r="IP70" s="401"/>
    </row>
    <row r="71" spans="1:250" ht="23.45" customHeight="1">
      <c r="A71" s="257"/>
      <c r="B71" s="317"/>
      <c r="C71" s="32"/>
      <c r="D71" s="757"/>
      <c r="E71" s="758"/>
      <c r="F71" s="758"/>
      <c r="G71" s="758"/>
      <c r="H71" s="758"/>
      <c r="I71" s="758"/>
      <c r="J71" s="758"/>
      <c r="K71" s="759"/>
      <c r="L71" s="33"/>
      <c r="M71" s="147"/>
      <c r="N71" s="228" t="str">
        <f t="shared" si="1"/>
        <v/>
      </c>
      <c r="O71" s="53"/>
      <c r="P71" s="411"/>
      <c r="Q71" s="612"/>
      <c r="R71" s="402"/>
      <c r="S71" s="402"/>
      <c r="T71" s="402"/>
      <c r="U71" s="402"/>
      <c r="V71" s="402"/>
      <c r="W71" s="402"/>
      <c r="X71" s="402"/>
      <c r="Y71" s="402"/>
      <c r="Z71" s="402"/>
      <c r="AA71" s="402"/>
      <c r="AB71" s="403"/>
      <c r="AC71" s="403"/>
      <c r="AD71" s="403"/>
      <c r="AE71" s="403"/>
      <c r="AF71" s="403"/>
      <c r="AG71" s="601">
        <v>1478.7</v>
      </c>
      <c r="AH71" s="601">
        <v>1568.4</v>
      </c>
      <c r="AI71" s="403"/>
      <c r="AJ71" s="403"/>
      <c r="AK71" s="403"/>
      <c r="AL71" s="403"/>
      <c r="AM71" s="403"/>
      <c r="AN71" s="403"/>
      <c r="AO71" s="403"/>
      <c r="AP71" s="403"/>
      <c r="AQ71" s="401"/>
      <c r="AR71" s="401"/>
      <c r="AS71" s="401"/>
      <c r="AT71" s="401"/>
      <c r="AU71" s="401"/>
      <c r="AV71" s="401"/>
      <c r="AW71" s="401"/>
      <c r="AX71" s="401"/>
      <c r="AY71" s="401"/>
      <c r="AZ71" s="401"/>
      <c r="BA71" s="401"/>
      <c r="BB71" s="401"/>
      <c r="BC71" s="401"/>
      <c r="BD71" s="401"/>
      <c r="BE71" s="401"/>
      <c r="BF71" s="401"/>
      <c r="BG71" s="401"/>
      <c r="BH71" s="401"/>
      <c r="BI71" s="401"/>
      <c r="BJ71" s="401"/>
      <c r="BK71" s="401"/>
      <c r="BL71" s="401"/>
      <c r="BM71" s="401"/>
      <c r="BN71" s="401"/>
      <c r="BO71" s="401"/>
      <c r="BP71" s="401"/>
      <c r="BQ71" s="401"/>
      <c r="BR71" s="401"/>
      <c r="BS71" s="401"/>
      <c r="BT71" s="401"/>
      <c r="BU71" s="401"/>
      <c r="BV71" s="401"/>
      <c r="BW71" s="401"/>
      <c r="BX71" s="401"/>
      <c r="BY71" s="401"/>
      <c r="BZ71" s="401"/>
      <c r="CA71" s="401"/>
      <c r="CB71" s="401"/>
      <c r="CC71" s="401"/>
      <c r="CD71" s="401"/>
      <c r="CE71" s="401"/>
      <c r="CF71" s="401"/>
      <c r="CG71" s="401"/>
      <c r="CH71" s="401"/>
      <c r="CI71" s="401"/>
      <c r="CJ71" s="401"/>
      <c r="CK71" s="401"/>
      <c r="CL71" s="401"/>
      <c r="CM71" s="401"/>
      <c r="CN71" s="401"/>
      <c r="CO71" s="401"/>
      <c r="CP71" s="401"/>
      <c r="CQ71" s="401"/>
      <c r="CR71" s="401"/>
      <c r="CS71" s="401"/>
      <c r="CT71" s="401"/>
      <c r="CU71" s="401"/>
      <c r="CV71" s="401"/>
      <c r="CW71" s="401"/>
      <c r="CX71" s="401"/>
      <c r="CY71" s="401"/>
      <c r="CZ71" s="401"/>
      <c r="DA71" s="401"/>
      <c r="DB71" s="401"/>
      <c r="DC71" s="401"/>
      <c r="DD71" s="401"/>
      <c r="DE71" s="401"/>
      <c r="DF71" s="401"/>
      <c r="DG71" s="401"/>
      <c r="DH71" s="401"/>
      <c r="DI71" s="401"/>
      <c r="DJ71" s="401"/>
      <c r="DK71" s="401"/>
      <c r="DL71" s="401"/>
      <c r="DM71" s="401"/>
      <c r="DN71" s="401"/>
      <c r="DO71" s="401"/>
      <c r="DP71" s="401"/>
      <c r="DQ71" s="401"/>
      <c r="DR71" s="401"/>
      <c r="DS71" s="401"/>
      <c r="DT71" s="401"/>
      <c r="DU71" s="401"/>
      <c r="DV71" s="401"/>
      <c r="DW71" s="401"/>
      <c r="DX71" s="401"/>
      <c r="DY71" s="401"/>
      <c r="DZ71" s="401"/>
      <c r="EA71" s="401"/>
      <c r="EB71" s="401"/>
      <c r="EC71" s="401"/>
      <c r="ED71" s="401"/>
      <c r="EE71" s="401"/>
      <c r="EF71" s="401"/>
      <c r="EG71" s="401"/>
      <c r="EH71" s="401"/>
      <c r="EI71" s="401"/>
      <c r="EJ71" s="401"/>
      <c r="EK71" s="401"/>
      <c r="EL71" s="401"/>
      <c r="EM71" s="401"/>
      <c r="EN71" s="401"/>
      <c r="EO71" s="401"/>
      <c r="EP71" s="401"/>
      <c r="EQ71" s="401"/>
      <c r="ER71" s="401"/>
      <c r="ES71" s="401"/>
      <c r="ET71" s="401"/>
      <c r="EU71" s="401"/>
      <c r="EV71" s="401"/>
      <c r="EW71" s="401"/>
      <c r="EX71" s="401"/>
      <c r="EY71" s="401"/>
      <c r="EZ71" s="401"/>
      <c r="FA71" s="401"/>
      <c r="FB71" s="401"/>
      <c r="FC71" s="401"/>
      <c r="FD71" s="401"/>
      <c r="FE71" s="401"/>
      <c r="FF71" s="401"/>
      <c r="FG71" s="401"/>
      <c r="FH71" s="401"/>
      <c r="FI71" s="401"/>
      <c r="FJ71" s="401"/>
      <c r="FK71" s="401"/>
      <c r="FL71" s="401"/>
      <c r="FM71" s="401"/>
      <c r="FN71" s="401"/>
      <c r="FO71" s="401"/>
      <c r="FP71" s="401"/>
      <c r="FQ71" s="401"/>
      <c r="FR71" s="401"/>
      <c r="FS71" s="401"/>
      <c r="FT71" s="401"/>
      <c r="FU71" s="401"/>
      <c r="FV71" s="401"/>
      <c r="FW71" s="401"/>
      <c r="FX71" s="401"/>
      <c r="FY71" s="401"/>
      <c r="FZ71" s="401"/>
      <c r="GA71" s="401"/>
      <c r="GB71" s="401"/>
      <c r="GC71" s="401"/>
      <c r="GD71" s="401"/>
      <c r="GE71" s="401"/>
      <c r="GF71" s="401"/>
      <c r="GG71" s="401"/>
      <c r="GH71" s="401"/>
      <c r="GI71" s="401"/>
      <c r="GJ71" s="401"/>
      <c r="GK71" s="401"/>
      <c r="GL71" s="401"/>
      <c r="GM71" s="401"/>
      <c r="GN71" s="401"/>
      <c r="GO71" s="401"/>
      <c r="GP71" s="401"/>
      <c r="GQ71" s="401"/>
      <c r="GR71" s="401"/>
      <c r="GS71" s="401"/>
      <c r="GT71" s="401"/>
      <c r="GU71" s="401"/>
      <c r="GV71" s="401"/>
      <c r="GW71" s="401"/>
      <c r="GX71" s="401"/>
      <c r="GY71" s="401"/>
      <c r="GZ71" s="401"/>
      <c r="HA71" s="401"/>
      <c r="HB71" s="401"/>
      <c r="HC71" s="401"/>
      <c r="HD71" s="401"/>
      <c r="HE71" s="401"/>
      <c r="HF71" s="401"/>
      <c r="HG71" s="401"/>
      <c r="HH71" s="401"/>
      <c r="HI71" s="401"/>
      <c r="HJ71" s="401"/>
      <c r="HK71" s="401"/>
      <c r="HL71" s="401"/>
      <c r="HM71" s="401"/>
      <c r="HN71" s="401"/>
      <c r="HO71" s="401"/>
      <c r="HP71" s="401"/>
      <c r="HQ71" s="401"/>
      <c r="HR71" s="401"/>
      <c r="HS71" s="401"/>
      <c r="HT71" s="401"/>
      <c r="HU71" s="401"/>
      <c r="HV71" s="401"/>
      <c r="HW71" s="401"/>
      <c r="HX71" s="401"/>
      <c r="HY71" s="401"/>
      <c r="HZ71" s="401"/>
      <c r="IA71" s="401"/>
      <c r="IB71" s="401"/>
      <c r="IC71" s="401"/>
      <c r="ID71" s="401"/>
      <c r="IE71" s="401"/>
      <c r="IF71" s="401"/>
      <c r="IG71" s="401"/>
      <c r="IH71" s="401"/>
      <c r="II71" s="401"/>
      <c r="IJ71" s="401"/>
      <c r="IK71" s="401"/>
      <c r="IL71" s="401"/>
      <c r="IM71" s="401"/>
      <c r="IN71" s="401"/>
      <c r="IO71" s="401"/>
      <c r="IP71" s="401"/>
    </row>
    <row r="72" spans="1:250" ht="23.45" customHeight="1">
      <c r="A72" s="257"/>
      <c r="B72" s="317"/>
      <c r="C72" s="32"/>
      <c r="D72" s="757"/>
      <c r="E72" s="758"/>
      <c r="F72" s="758"/>
      <c r="G72" s="758"/>
      <c r="H72" s="758"/>
      <c r="I72" s="758"/>
      <c r="J72" s="758"/>
      <c r="K72" s="759"/>
      <c r="L72" s="33"/>
      <c r="M72" s="147"/>
      <c r="N72" s="228" t="str">
        <f t="shared" si="1"/>
        <v/>
      </c>
      <c r="O72" s="53"/>
      <c r="P72" s="411"/>
      <c r="Q72" s="612"/>
      <c r="R72" s="402"/>
      <c r="S72" s="402"/>
      <c r="T72" s="402"/>
      <c r="U72" s="402"/>
      <c r="V72" s="402"/>
      <c r="W72" s="402"/>
      <c r="X72" s="402"/>
      <c r="Y72" s="402"/>
      <c r="Z72" s="402"/>
      <c r="AA72" s="402"/>
      <c r="AB72" s="403"/>
      <c r="AC72" s="403"/>
      <c r="AD72" s="403"/>
      <c r="AE72" s="403"/>
      <c r="AF72" s="403"/>
      <c r="AG72" s="601">
        <v>2053.1999999999998</v>
      </c>
      <c r="AH72" s="601">
        <v>2177.6999999999998</v>
      </c>
      <c r="AI72" s="403"/>
      <c r="AJ72" s="403"/>
      <c r="AK72" s="403"/>
      <c r="AL72" s="403"/>
      <c r="AM72" s="403"/>
      <c r="AN72" s="403"/>
      <c r="AO72" s="403"/>
      <c r="AP72" s="403"/>
      <c r="AQ72" s="401"/>
      <c r="AR72" s="401"/>
      <c r="AS72" s="401"/>
      <c r="AT72" s="401"/>
      <c r="AU72" s="401"/>
      <c r="AV72" s="401"/>
      <c r="AW72" s="401"/>
      <c r="AX72" s="401"/>
      <c r="AY72" s="401"/>
      <c r="AZ72" s="401"/>
      <c r="BA72" s="401"/>
      <c r="BB72" s="401"/>
      <c r="BC72" s="401"/>
      <c r="BD72" s="401"/>
      <c r="BE72" s="401"/>
      <c r="BF72" s="401"/>
      <c r="BG72" s="401"/>
      <c r="BH72" s="401"/>
      <c r="BI72" s="401"/>
      <c r="BJ72" s="401"/>
      <c r="BK72" s="401"/>
      <c r="BL72" s="401"/>
      <c r="BM72" s="401"/>
      <c r="BN72" s="401"/>
      <c r="BO72" s="401"/>
      <c r="BP72" s="401"/>
      <c r="BQ72" s="401"/>
      <c r="BR72" s="401"/>
      <c r="BS72" s="401"/>
      <c r="BT72" s="401"/>
      <c r="BU72" s="401"/>
      <c r="BV72" s="401"/>
      <c r="BW72" s="401"/>
      <c r="BX72" s="401"/>
      <c r="BY72" s="401"/>
      <c r="BZ72" s="401"/>
      <c r="CA72" s="401"/>
      <c r="CB72" s="401"/>
      <c r="CC72" s="401"/>
      <c r="CD72" s="401"/>
      <c r="CE72" s="401"/>
      <c r="CF72" s="401"/>
      <c r="CG72" s="401"/>
      <c r="CH72" s="401"/>
      <c r="CI72" s="401"/>
      <c r="CJ72" s="401"/>
      <c r="CK72" s="401"/>
      <c r="CL72" s="401"/>
      <c r="CM72" s="401"/>
      <c r="CN72" s="401"/>
      <c r="CO72" s="401"/>
      <c r="CP72" s="401"/>
      <c r="CQ72" s="401"/>
      <c r="CR72" s="401"/>
      <c r="CS72" s="401"/>
      <c r="CT72" s="401"/>
      <c r="CU72" s="401"/>
      <c r="CV72" s="401"/>
      <c r="CW72" s="401"/>
      <c r="CX72" s="401"/>
      <c r="CY72" s="401"/>
      <c r="CZ72" s="401"/>
      <c r="DA72" s="401"/>
      <c r="DB72" s="401"/>
      <c r="DC72" s="401"/>
      <c r="DD72" s="401"/>
      <c r="DE72" s="401"/>
      <c r="DF72" s="401"/>
      <c r="DG72" s="401"/>
      <c r="DH72" s="401"/>
      <c r="DI72" s="401"/>
      <c r="DJ72" s="401"/>
      <c r="DK72" s="401"/>
      <c r="DL72" s="401"/>
      <c r="DM72" s="401"/>
      <c r="DN72" s="401"/>
      <c r="DO72" s="401"/>
      <c r="DP72" s="401"/>
      <c r="DQ72" s="401"/>
      <c r="DR72" s="401"/>
      <c r="DS72" s="401"/>
      <c r="DT72" s="401"/>
      <c r="DU72" s="401"/>
      <c r="DV72" s="401"/>
      <c r="DW72" s="401"/>
      <c r="DX72" s="401"/>
      <c r="DY72" s="401"/>
      <c r="DZ72" s="401"/>
      <c r="EA72" s="401"/>
      <c r="EB72" s="401"/>
      <c r="EC72" s="401"/>
      <c r="ED72" s="401"/>
      <c r="EE72" s="401"/>
      <c r="EF72" s="401"/>
      <c r="EG72" s="401"/>
      <c r="EH72" s="401"/>
      <c r="EI72" s="401"/>
      <c r="EJ72" s="401"/>
      <c r="EK72" s="401"/>
      <c r="EL72" s="401"/>
      <c r="EM72" s="401"/>
      <c r="EN72" s="401"/>
      <c r="EO72" s="401"/>
      <c r="EP72" s="401"/>
      <c r="EQ72" s="401"/>
      <c r="ER72" s="401"/>
      <c r="ES72" s="401"/>
      <c r="ET72" s="401"/>
      <c r="EU72" s="401"/>
      <c r="EV72" s="401"/>
      <c r="EW72" s="401"/>
      <c r="EX72" s="401"/>
      <c r="EY72" s="401"/>
      <c r="EZ72" s="401"/>
      <c r="FA72" s="401"/>
      <c r="FB72" s="401"/>
      <c r="FC72" s="401"/>
      <c r="FD72" s="401"/>
      <c r="FE72" s="401"/>
      <c r="FF72" s="401"/>
      <c r="FG72" s="401"/>
      <c r="FH72" s="401"/>
      <c r="FI72" s="401"/>
      <c r="FJ72" s="401"/>
      <c r="FK72" s="401"/>
      <c r="FL72" s="401"/>
      <c r="FM72" s="401"/>
      <c r="FN72" s="401"/>
      <c r="FO72" s="401"/>
      <c r="FP72" s="401"/>
      <c r="FQ72" s="401"/>
      <c r="FR72" s="401"/>
      <c r="FS72" s="401"/>
      <c r="FT72" s="401"/>
      <c r="FU72" s="401"/>
      <c r="FV72" s="401"/>
      <c r="FW72" s="401"/>
      <c r="FX72" s="401"/>
      <c r="FY72" s="401"/>
      <c r="FZ72" s="401"/>
      <c r="GA72" s="401"/>
      <c r="GB72" s="401"/>
      <c r="GC72" s="401"/>
      <c r="GD72" s="401"/>
      <c r="GE72" s="401"/>
      <c r="GF72" s="401"/>
      <c r="GG72" s="401"/>
      <c r="GH72" s="401"/>
      <c r="GI72" s="401"/>
      <c r="GJ72" s="401"/>
      <c r="GK72" s="401"/>
      <c r="GL72" s="401"/>
      <c r="GM72" s="401"/>
      <c r="GN72" s="401"/>
      <c r="GO72" s="401"/>
      <c r="GP72" s="401"/>
      <c r="GQ72" s="401"/>
      <c r="GR72" s="401"/>
      <c r="GS72" s="401"/>
      <c r="GT72" s="401"/>
      <c r="GU72" s="401"/>
      <c r="GV72" s="401"/>
      <c r="GW72" s="401"/>
      <c r="GX72" s="401"/>
      <c r="GY72" s="401"/>
      <c r="GZ72" s="401"/>
      <c r="HA72" s="401"/>
      <c r="HB72" s="401"/>
      <c r="HC72" s="401"/>
      <c r="HD72" s="401"/>
      <c r="HE72" s="401"/>
      <c r="HF72" s="401"/>
      <c r="HG72" s="401"/>
      <c r="HH72" s="401"/>
      <c r="HI72" s="401"/>
      <c r="HJ72" s="401"/>
      <c r="HK72" s="401"/>
      <c r="HL72" s="401"/>
      <c r="HM72" s="401"/>
      <c r="HN72" s="401"/>
      <c r="HO72" s="401"/>
      <c r="HP72" s="401"/>
      <c r="HQ72" s="401"/>
      <c r="HR72" s="401"/>
      <c r="HS72" s="401"/>
      <c r="HT72" s="401"/>
      <c r="HU72" s="401"/>
      <c r="HV72" s="401"/>
      <c r="HW72" s="401"/>
      <c r="HX72" s="401"/>
      <c r="HY72" s="401"/>
      <c r="HZ72" s="401"/>
      <c r="IA72" s="401"/>
      <c r="IB72" s="401"/>
      <c r="IC72" s="401"/>
      <c r="ID72" s="401"/>
      <c r="IE72" s="401"/>
      <c r="IF72" s="401"/>
      <c r="IG72" s="401"/>
      <c r="IH72" s="401"/>
      <c r="II72" s="401"/>
      <c r="IJ72" s="401"/>
      <c r="IK72" s="401"/>
      <c r="IL72" s="401"/>
      <c r="IM72" s="401"/>
      <c r="IN72" s="401"/>
      <c r="IO72" s="401"/>
      <c r="IP72" s="401"/>
    </row>
    <row r="73" spans="1:250" ht="23.45" customHeight="1">
      <c r="A73" s="257"/>
      <c r="B73" s="317"/>
      <c r="C73" s="32"/>
      <c r="D73" s="757"/>
      <c r="E73" s="758"/>
      <c r="F73" s="758"/>
      <c r="G73" s="758"/>
      <c r="H73" s="758"/>
      <c r="I73" s="758"/>
      <c r="J73" s="758"/>
      <c r="K73" s="759"/>
      <c r="L73" s="33"/>
      <c r="M73" s="147"/>
      <c r="N73" s="228" t="str">
        <f t="shared" si="1"/>
        <v/>
      </c>
      <c r="O73" s="53"/>
      <c r="P73" s="411"/>
      <c r="Q73" s="612"/>
      <c r="R73" s="402"/>
      <c r="S73" s="402"/>
      <c r="T73" s="402"/>
      <c r="U73" s="402"/>
      <c r="V73" s="402"/>
      <c r="W73" s="402"/>
      <c r="X73" s="402"/>
      <c r="Y73" s="402"/>
      <c r="Z73" s="402"/>
      <c r="AA73" s="402"/>
      <c r="AB73" s="403"/>
      <c r="AC73" s="403"/>
      <c r="AD73" s="403"/>
      <c r="AE73" s="403"/>
      <c r="AF73" s="403"/>
      <c r="AG73" s="601">
        <v>2541.3000000000002</v>
      </c>
      <c r="AH73" s="601">
        <v>2695.2</v>
      </c>
      <c r="AI73" s="403"/>
      <c r="AJ73" s="403"/>
      <c r="AK73" s="403"/>
      <c r="AL73" s="403"/>
      <c r="AM73" s="403"/>
      <c r="AN73" s="403"/>
      <c r="AO73" s="403"/>
      <c r="AP73" s="403"/>
      <c r="AQ73" s="401"/>
      <c r="AR73" s="401"/>
      <c r="AS73" s="401"/>
      <c r="AT73" s="401"/>
      <c r="AU73" s="401"/>
      <c r="AV73" s="401"/>
      <c r="AW73" s="401"/>
      <c r="AX73" s="401"/>
      <c r="AY73" s="401"/>
      <c r="AZ73" s="401"/>
      <c r="BA73" s="401"/>
      <c r="BB73" s="401"/>
      <c r="BC73" s="401"/>
      <c r="BD73" s="401"/>
      <c r="BE73" s="401"/>
      <c r="BF73" s="401"/>
      <c r="BG73" s="401"/>
      <c r="BH73" s="401"/>
      <c r="BI73" s="401"/>
      <c r="BJ73" s="401"/>
      <c r="BK73" s="401"/>
      <c r="BL73" s="401"/>
      <c r="BM73" s="401"/>
      <c r="BN73" s="401"/>
      <c r="BO73" s="401"/>
      <c r="BP73" s="401"/>
      <c r="BQ73" s="401"/>
      <c r="BR73" s="401"/>
      <c r="BS73" s="401"/>
      <c r="BT73" s="401"/>
      <c r="BU73" s="401"/>
      <c r="BV73" s="401"/>
      <c r="BW73" s="401"/>
      <c r="BX73" s="401"/>
      <c r="BY73" s="401"/>
      <c r="BZ73" s="401"/>
      <c r="CA73" s="401"/>
      <c r="CB73" s="401"/>
      <c r="CC73" s="401"/>
      <c r="CD73" s="401"/>
      <c r="CE73" s="401"/>
      <c r="CF73" s="401"/>
      <c r="CG73" s="401"/>
      <c r="CH73" s="401"/>
      <c r="CI73" s="401"/>
      <c r="CJ73" s="401"/>
      <c r="CK73" s="401"/>
      <c r="CL73" s="401"/>
      <c r="CM73" s="401"/>
      <c r="CN73" s="401"/>
      <c r="CO73" s="401"/>
      <c r="CP73" s="401"/>
      <c r="CQ73" s="401"/>
      <c r="CR73" s="401"/>
      <c r="CS73" s="401"/>
      <c r="CT73" s="401"/>
      <c r="CU73" s="401"/>
      <c r="CV73" s="401"/>
      <c r="CW73" s="401"/>
      <c r="CX73" s="401"/>
      <c r="CY73" s="401"/>
      <c r="CZ73" s="401"/>
      <c r="DA73" s="401"/>
      <c r="DB73" s="401"/>
      <c r="DC73" s="401"/>
      <c r="DD73" s="401"/>
      <c r="DE73" s="401"/>
      <c r="DF73" s="401"/>
      <c r="DG73" s="401"/>
      <c r="DH73" s="401"/>
      <c r="DI73" s="401"/>
      <c r="DJ73" s="401"/>
      <c r="DK73" s="401"/>
      <c r="DL73" s="401"/>
      <c r="DM73" s="401"/>
      <c r="DN73" s="401"/>
      <c r="DO73" s="401"/>
      <c r="DP73" s="401"/>
      <c r="DQ73" s="401"/>
      <c r="DR73" s="401"/>
      <c r="DS73" s="401"/>
      <c r="DT73" s="401"/>
      <c r="DU73" s="401"/>
      <c r="DV73" s="401"/>
      <c r="DW73" s="401"/>
      <c r="DX73" s="401"/>
      <c r="DY73" s="401"/>
      <c r="DZ73" s="401"/>
      <c r="EA73" s="401"/>
      <c r="EB73" s="401"/>
      <c r="EC73" s="401"/>
      <c r="ED73" s="401"/>
      <c r="EE73" s="401"/>
      <c r="EF73" s="401"/>
      <c r="EG73" s="401"/>
      <c r="EH73" s="401"/>
      <c r="EI73" s="401"/>
      <c r="EJ73" s="401"/>
      <c r="EK73" s="401"/>
      <c r="EL73" s="401"/>
      <c r="EM73" s="401"/>
      <c r="EN73" s="401"/>
      <c r="EO73" s="401"/>
      <c r="EP73" s="401"/>
      <c r="EQ73" s="401"/>
      <c r="ER73" s="401"/>
      <c r="ES73" s="401"/>
      <c r="ET73" s="401"/>
      <c r="EU73" s="401"/>
      <c r="EV73" s="401"/>
      <c r="EW73" s="401"/>
      <c r="EX73" s="401"/>
      <c r="EY73" s="401"/>
      <c r="EZ73" s="401"/>
      <c r="FA73" s="401"/>
      <c r="FB73" s="401"/>
      <c r="FC73" s="401"/>
      <c r="FD73" s="401"/>
      <c r="FE73" s="401"/>
      <c r="FF73" s="401"/>
      <c r="FG73" s="401"/>
      <c r="FH73" s="401"/>
      <c r="FI73" s="401"/>
      <c r="FJ73" s="401"/>
      <c r="FK73" s="401"/>
      <c r="FL73" s="401"/>
      <c r="FM73" s="401"/>
      <c r="FN73" s="401"/>
      <c r="FO73" s="401"/>
      <c r="FP73" s="401"/>
      <c r="FQ73" s="401"/>
      <c r="FR73" s="401"/>
      <c r="FS73" s="401"/>
      <c r="FT73" s="401"/>
      <c r="FU73" s="401"/>
      <c r="FV73" s="401"/>
      <c r="FW73" s="401"/>
      <c r="FX73" s="401"/>
      <c r="FY73" s="401"/>
      <c r="FZ73" s="401"/>
      <c r="GA73" s="401"/>
      <c r="GB73" s="401"/>
      <c r="GC73" s="401"/>
      <c r="GD73" s="401"/>
      <c r="GE73" s="401"/>
      <c r="GF73" s="401"/>
      <c r="GG73" s="401"/>
      <c r="GH73" s="401"/>
      <c r="GI73" s="401"/>
      <c r="GJ73" s="401"/>
      <c r="GK73" s="401"/>
      <c r="GL73" s="401"/>
      <c r="GM73" s="401"/>
      <c r="GN73" s="401"/>
      <c r="GO73" s="401"/>
      <c r="GP73" s="401"/>
      <c r="GQ73" s="401"/>
      <c r="GR73" s="401"/>
      <c r="GS73" s="401"/>
      <c r="GT73" s="401"/>
      <c r="GU73" s="401"/>
      <c r="GV73" s="401"/>
      <c r="GW73" s="401"/>
      <c r="GX73" s="401"/>
      <c r="GY73" s="401"/>
      <c r="GZ73" s="401"/>
      <c r="HA73" s="401"/>
      <c r="HB73" s="401"/>
      <c r="HC73" s="401"/>
      <c r="HD73" s="401"/>
      <c r="HE73" s="401"/>
      <c r="HF73" s="401"/>
      <c r="HG73" s="401"/>
      <c r="HH73" s="401"/>
      <c r="HI73" s="401"/>
      <c r="HJ73" s="401"/>
      <c r="HK73" s="401"/>
      <c r="HL73" s="401"/>
      <c r="HM73" s="401"/>
      <c r="HN73" s="401"/>
      <c r="HO73" s="401"/>
      <c r="HP73" s="401"/>
      <c r="HQ73" s="401"/>
      <c r="HR73" s="401"/>
      <c r="HS73" s="401"/>
      <c r="HT73" s="401"/>
      <c r="HU73" s="401"/>
      <c r="HV73" s="401"/>
      <c r="HW73" s="401"/>
      <c r="HX73" s="401"/>
      <c r="HY73" s="401"/>
      <c r="HZ73" s="401"/>
      <c r="IA73" s="401"/>
      <c r="IB73" s="401"/>
      <c r="IC73" s="401"/>
      <c r="ID73" s="401"/>
      <c r="IE73" s="401"/>
      <c r="IF73" s="401"/>
      <c r="IG73" s="401"/>
      <c r="IH73" s="401"/>
      <c r="II73" s="401"/>
      <c r="IJ73" s="401"/>
      <c r="IK73" s="401"/>
      <c r="IL73" s="401"/>
      <c r="IM73" s="401"/>
      <c r="IN73" s="401"/>
      <c r="IO73" s="401"/>
      <c r="IP73" s="401"/>
    </row>
    <row r="74" spans="1:250" ht="23.45" customHeight="1">
      <c r="A74" s="257"/>
      <c r="B74" s="317"/>
      <c r="C74" s="32"/>
      <c r="D74" s="757"/>
      <c r="E74" s="758"/>
      <c r="F74" s="758"/>
      <c r="G74" s="758"/>
      <c r="H74" s="758"/>
      <c r="I74" s="758"/>
      <c r="J74" s="758"/>
      <c r="K74" s="759"/>
      <c r="L74" s="33"/>
      <c r="M74" s="147"/>
      <c r="N74" s="228" t="str">
        <f t="shared" si="1"/>
        <v/>
      </c>
      <c r="O74" s="53"/>
      <c r="P74" s="411"/>
      <c r="Q74" s="612"/>
      <c r="R74" s="402"/>
      <c r="S74" s="402"/>
      <c r="T74" s="402"/>
      <c r="U74" s="402"/>
      <c r="V74" s="402"/>
      <c r="W74" s="402"/>
      <c r="X74" s="402"/>
      <c r="Y74" s="402"/>
      <c r="Z74" s="402"/>
      <c r="AA74" s="402"/>
      <c r="AB74" s="403"/>
      <c r="AC74" s="403"/>
      <c r="AD74" s="403"/>
      <c r="AE74" s="403"/>
      <c r="AF74" s="403"/>
      <c r="AG74" s="601">
        <v>5028.8999999999996</v>
      </c>
      <c r="AH74" s="601">
        <v>5333.4</v>
      </c>
      <c r="AI74" s="403"/>
      <c r="AJ74" s="403"/>
      <c r="AK74" s="403"/>
      <c r="AL74" s="403"/>
      <c r="AM74" s="403"/>
      <c r="AN74" s="403"/>
      <c r="AO74" s="403"/>
      <c r="AP74" s="403"/>
      <c r="AQ74" s="401"/>
      <c r="AR74" s="401"/>
      <c r="AS74" s="401"/>
      <c r="AT74" s="401"/>
      <c r="AU74" s="401"/>
      <c r="AV74" s="401"/>
      <c r="AW74" s="401"/>
      <c r="AX74" s="401"/>
      <c r="AY74" s="401"/>
      <c r="AZ74" s="401"/>
      <c r="BA74" s="401"/>
      <c r="BB74" s="401"/>
      <c r="BC74" s="401"/>
      <c r="BD74" s="401"/>
      <c r="BE74" s="401"/>
      <c r="BF74" s="401"/>
      <c r="BG74" s="401"/>
      <c r="BH74" s="401"/>
      <c r="BI74" s="401"/>
      <c r="BJ74" s="401"/>
      <c r="BK74" s="401"/>
      <c r="BL74" s="401"/>
      <c r="BM74" s="401"/>
      <c r="BN74" s="401"/>
      <c r="BO74" s="401"/>
      <c r="BP74" s="401"/>
      <c r="BQ74" s="401"/>
      <c r="BR74" s="401"/>
      <c r="BS74" s="401"/>
      <c r="BT74" s="401"/>
      <c r="BU74" s="401"/>
      <c r="BV74" s="401"/>
      <c r="BW74" s="401"/>
      <c r="BX74" s="401"/>
      <c r="BY74" s="401"/>
      <c r="BZ74" s="401"/>
      <c r="CA74" s="401"/>
      <c r="CB74" s="401"/>
      <c r="CC74" s="401"/>
      <c r="CD74" s="401"/>
      <c r="CE74" s="401"/>
      <c r="CF74" s="401"/>
      <c r="CG74" s="401"/>
      <c r="CH74" s="401"/>
      <c r="CI74" s="401"/>
      <c r="CJ74" s="401"/>
      <c r="CK74" s="401"/>
      <c r="CL74" s="401"/>
      <c r="CM74" s="401"/>
      <c r="CN74" s="401"/>
      <c r="CO74" s="401"/>
      <c r="CP74" s="401"/>
      <c r="CQ74" s="401"/>
      <c r="CR74" s="401"/>
      <c r="CS74" s="401"/>
      <c r="CT74" s="401"/>
      <c r="CU74" s="401"/>
      <c r="CV74" s="401"/>
      <c r="CW74" s="401"/>
      <c r="CX74" s="401"/>
      <c r="CY74" s="401"/>
      <c r="CZ74" s="401"/>
      <c r="DA74" s="401"/>
      <c r="DB74" s="401"/>
      <c r="DC74" s="401"/>
      <c r="DD74" s="401"/>
      <c r="DE74" s="401"/>
      <c r="DF74" s="401"/>
      <c r="DG74" s="401"/>
      <c r="DH74" s="401"/>
      <c r="DI74" s="401"/>
      <c r="DJ74" s="401"/>
      <c r="DK74" s="401"/>
      <c r="DL74" s="401"/>
      <c r="DM74" s="401"/>
      <c r="DN74" s="401"/>
      <c r="DO74" s="401"/>
      <c r="DP74" s="401"/>
      <c r="DQ74" s="401"/>
      <c r="DR74" s="401"/>
      <c r="DS74" s="401"/>
      <c r="DT74" s="401"/>
      <c r="DU74" s="401"/>
      <c r="DV74" s="401"/>
      <c r="DW74" s="401"/>
      <c r="DX74" s="401"/>
      <c r="DY74" s="401"/>
      <c r="DZ74" s="401"/>
      <c r="EA74" s="401"/>
      <c r="EB74" s="401"/>
      <c r="EC74" s="401"/>
      <c r="ED74" s="401"/>
      <c r="EE74" s="401"/>
      <c r="EF74" s="401"/>
      <c r="EG74" s="401"/>
      <c r="EH74" s="401"/>
      <c r="EI74" s="401"/>
      <c r="EJ74" s="401"/>
      <c r="EK74" s="401"/>
      <c r="EL74" s="401"/>
      <c r="EM74" s="401"/>
      <c r="EN74" s="401"/>
      <c r="EO74" s="401"/>
      <c r="EP74" s="401"/>
      <c r="EQ74" s="401"/>
      <c r="ER74" s="401"/>
      <c r="ES74" s="401"/>
      <c r="ET74" s="401"/>
      <c r="EU74" s="401"/>
      <c r="EV74" s="401"/>
      <c r="EW74" s="401"/>
      <c r="EX74" s="401"/>
      <c r="EY74" s="401"/>
      <c r="EZ74" s="401"/>
      <c r="FA74" s="401"/>
      <c r="FB74" s="401"/>
      <c r="FC74" s="401"/>
      <c r="FD74" s="401"/>
      <c r="FE74" s="401"/>
      <c r="FF74" s="401"/>
      <c r="FG74" s="401"/>
      <c r="FH74" s="401"/>
      <c r="FI74" s="401"/>
      <c r="FJ74" s="401"/>
      <c r="FK74" s="401"/>
      <c r="FL74" s="401"/>
      <c r="FM74" s="401"/>
      <c r="FN74" s="401"/>
      <c r="FO74" s="401"/>
      <c r="FP74" s="401"/>
      <c r="FQ74" s="401"/>
      <c r="FR74" s="401"/>
      <c r="FS74" s="401"/>
      <c r="FT74" s="401"/>
      <c r="FU74" s="401"/>
      <c r="FV74" s="401"/>
      <c r="FW74" s="401"/>
      <c r="FX74" s="401"/>
      <c r="FY74" s="401"/>
      <c r="FZ74" s="401"/>
      <c r="GA74" s="401"/>
      <c r="GB74" s="401"/>
      <c r="GC74" s="401"/>
      <c r="GD74" s="401"/>
      <c r="GE74" s="401"/>
      <c r="GF74" s="401"/>
      <c r="GG74" s="401"/>
      <c r="GH74" s="401"/>
      <c r="GI74" s="401"/>
      <c r="GJ74" s="401"/>
      <c r="GK74" s="401"/>
      <c r="GL74" s="401"/>
      <c r="GM74" s="401"/>
      <c r="GN74" s="401"/>
      <c r="GO74" s="401"/>
      <c r="GP74" s="401"/>
      <c r="GQ74" s="401"/>
      <c r="GR74" s="401"/>
      <c r="GS74" s="401"/>
      <c r="GT74" s="401"/>
      <c r="GU74" s="401"/>
      <c r="GV74" s="401"/>
      <c r="GW74" s="401"/>
      <c r="GX74" s="401"/>
      <c r="GY74" s="401"/>
      <c r="GZ74" s="401"/>
      <c r="HA74" s="401"/>
      <c r="HB74" s="401"/>
      <c r="HC74" s="401"/>
      <c r="HD74" s="401"/>
      <c r="HE74" s="401"/>
      <c r="HF74" s="401"/>
      <c r="HG74" s="401"/>
      <c r="HH74" s="401"/>
      <c r="HI74" s="401"/>
      <c r="HJ74" s="401"/>
      <c r="HK74" s="401"/>
      <c r="HL74" s="401"/>
      <c r="HM74" s="401"/>
      <c r="HN74" s="401"/>
      <c r="HO74" s="401"/>
      <c r="HP74" s="401"/>
      <c r="HQ74" s="401"/>
      <c r="HR74" s="401"/>
      <c r="HS74" s="401"/>
      <c r="HT74" s="401"/>
      <c r="HU74" s="401"/>
      <c r="HV74" s="401"/>
      <c r="HW74" s="401"/>
      <c r="HX74" s="401"/>
      <c r="HY74" s="401"/>
      <c r="HZ74" s="401"/>
      <c r="IA74" s="401"/>
      <c r="IB74" s="401"/>
      <c r="IC74" s="401"/>
      <c r="ID74" s="401"/>
      <c r="IE74" s="401"/>
      <c r="IF74" s="401"/>
      <c r="IG74" s="401"/>
      <c r="IH74" s="401"/>
      <c r="II74" s="401"/>
      <c r="IJ74" s="401"/>
      <c r="IK74" s="401"/>
      <c r="IL74" s="401"/>
      <c r="IM74" s="401"/>
      <c r="IN74" s="401"/>
      <c r="IO74" s="401"/>
      <c r="IP74" s="401"/>
    </row>
    <row r="75" spans="1:250" ht="23.45" customHeight="1">
      <c r="A75" s="257"/>
      <c r="B75" s="317"/>
      <c r="C75" s="32"/>
      <c r="D75" s="757"/>
      <c r="E75" s="758"/>
      <c r="F75" s="758"/>
      <c r="G75" s="758"/>
      <c r="H75" s="758"/>
      <c r="I75" s="758"/>
      <c r="J75" s="758"/>
      <c r="K75" s="759"/>
      <c r="L75" s="33"/>
      <c r="M75" s="147"/>
      <c r="N75" s="228" t="str">
        <f t="shared" si="1"/>
        <v/>
      </c>
      <c r="O75" s="53"/>
      <c r="P75" s="411"/>
      <c r="Q75" s="612"/>
      <c r="R75" s="402"/>
      <c r="S75" s="402"/>
      <c r="T75" s="402"/>
      <c r="U75" s="402"/>
      <c r="V75" s="402"/>
      <c r="W75" s="402"/>
      <c r="X75" s="402"/>
      <c r="Y75" s="402"/>
      <c r="Z75" s="402"/>
      <c r="AA75" s="402"/>
      <c r="AB75" s="403"/>
      <c r="AC75" s="403"/>
      <c r="AD75" s="403"/>
      <c r="AE75" s="403"/>
      <c r="AF75" s="403"/>
      <c r="AG75" s="403"/>
      <c r="AH75" s="403"/>
      <c r="AI75" s="403"/>
      <c r="AJ75" s="403"/>
      <c r="AK75" s="403"/>
      <c r="AL75" s="403"/>
      <c r="AM75" s="403"/>
      <c r="AN75" s="403"/>
      <c r="AO75" s="403"/>
      <c r="AP75" s="403"/>
      <c r="AQ75" s="401"/>
      <c r="AR75" s="401"/>
      <c r="AS75" s="401"/>
      <c r="AT75" s="401"/>
      <c r="AU75" s="401"/>
      <c r="AV75" s="401"/>
      <c r="AW75" s="401"/>
      <c r="AX75" s="401"/>
      <c r="AY75" s="401"/>
      <c r="AZ75" s="401"/>
      <c r="BA75" s="401"/>
      <c r="BB75" s="401"/>
      <c r="BC75" s="401"/>
      <c r="BD75" s="401"/>
      <c r="BE75" s="401"/>
      <c r="BF75" s="401"/>
      <c r="BG75" s="401"/>
      <c r="BH75" s="401"/>
      <c r="BI75" s="401"/>
      <c r="BJ75" s="401"/>
      <c r="BK75" s="401"/>
      <c r="BL75" s="401"/>
      <c r="BM75" s="401"/>
      <c r="BN75" s="401"/>
      <c r="BO75" s="401"/>
      <c r="BP75" s="401"/>
      <c r="BQ75" s="401"/>
      <c r="BR75" s="401"/>
      <c r="BS75" s="401"/>
      <c r="BT75" s="401"/>
      <c r="BU75" s="401"/>
      <c r="BV75" s="401"/>
      <c r="BW75" s="401"/>
      <c r="BX75" s="401"/>
      <c r="BY75" s="401"/>
      <c r="BZ75" s="401"/>
      <c r="CA75" s="401"/>
      <c r="CB75" s="401"/>
      <c r="CC75" s="401"/>
      <c r="CD75" s="401"/>
      <c r="CE75" s="401"/>
      <c r="CF75" s="401"/>
      <c r="CG75" s="401"/>
      <c r="CH75" s="401"/>
      <c r="CI75" s="401"/>
      <c r="CJ75" s="401"/>
      <c r="CK75" s="401"/>
      <c r="CL75" s="401"/>
      <c r="CM75" s="401"/>
      <c r="CN75" s="401"/>
      <c r="CO75" s="401"/>
      <c r="CP75" s="401"/>
      <c r="CQ75" s="401"/>
      <c r="CR75" s="401"/>
      <c r="CS75" s="401"/>
      <c r="CT75" s="401"/>
      <c r="CU75" s="401"/>
      <c r="CV75" s="401"/>
      <c r="CW75" s="401"/>
      <c r="CX75" s="401"/>
      <c r="CY75" s="401"/>
      <c r="CZ75" s="401"/>
      <c r="DA75" s="401"/>
      <c r="DB75" s="401"/>
      <c r="DC75" s="401"/>
      <c r="DD75" s="401"/>
      <c r="DE75" s="401"/>
      <c r="DF75" s="401"/>
      <c r="DG75" s="401"/>
      <c r="DH75" s="401"/>
      <c r="DI75" s="401"/>
      <c r="DJ75" s="401"/>
      <c r="DK75" s="401"/>
      <c r="DL75" s="401"/>
      <c r="DM75" s="401"/>
      <c r="DN75" s="401"/>
      <c r="DO75" s="401"/>
      <c r="DP75" s="401"/>
      <c r="DQ75" s="401"/>
      <c r="DR75" s="401"/>
      <c r="DS75" s="401"/>
      <c r="DT75" s="401"/>
      <c r="DU75" s="401"/>
      <c r="DV75" s="401"/>
      <c r="DW75" s="401"/>
      <c r="DX75" s="401"/>
      <c r="DY75" s="401"/>
      <c r="DZ75" s="401"/>
      <c r="EA75" s="401"/>
      <c r="EB75" s="401"/>
      <c r="EC75" s="401"/>
      <c r="ED75" s="401"/>
      <c r="EE75" s="401"/>
      <c r="EF75" s="401"/>
      <c r="EG75" s="401"/>
      <c r="EH75" s="401"/>
      <c r="EI75" s="401"/>
      <c r="EJ75" s="401"/>
      <c r="EK75" s="401"/>
      <c r="EL75" s="401"/>
      <c r="EM75" s="401"/>
      <c r="EN75" s="401"/>
      <c r="EO75" s="401"/>
      <c r="EP75" s="401"/>
      <c r="EQ75" s="401"/>
      <c r="ER75" s="401"/>
      <c r="ES75" s="401"/>
      <c r="ET75" s="401"/>
      <c r="EU75" s="401"/>
      <c r="EV75" s="401"/>
      <c r="EW75" s="401"/>
      <c r="EX75" s="401"/>
      <c r="EY75" s="401"/>
      <c r="EZ75" s="401"/>
      <c r="FA75" s="401"/>
      <c r="FB75" s="401"/>
      <c r="FC75" s="401"/>
      <c r="FD75" s="401"/>
      <c r="FE75" s="401"/>
      <c r="FF75" s="401"/>
      <c r="FG75" s="401"/>
      <c r="FH75" s="401"/>
      <c r="FI75" s="401"/>
      <c r="FJ75" s="401"/>
      <c r="FK75" s="401"/>
      <c r="FL75" s="401"/>
      <c r="FM75" s="401"/>
      <c r="FN75" s="401"/>
      <c r="FO75" s="401"/>
      <c r="FP75" s="401"/>
      <c r="FQ75" s="401"/>
      <c r="FR75" s="401"/>
      <c r="FS75" s="401"/>
      <c r="FT75" s="401"/>
      <c r="FU75" s="401"/>
      <c r="FV75" s="401"/>
      <c r="FW75" s="401"/>
      <c r="FX75" s="401"/>
      <c r="FY75" s="401"/>
      <c r="FZ75" s="401"/>
      <c r="GA75" s="401"/>
      <c r="GB75" s="401"/>
      <c r="GC75" s="401"/>
      <c r="GD75" s="401"/>
      <c r="GE75" s="401"/>
      <c r="GF75" s="401"/>
      <c r="GG75" s="401"/>
      <c r="GH75" s="401"/>
      <c r="GI75" s="401"/>
      <c r="GJ75" s="401"/>
      <c r="GK75" s="401"/>
      <c r="GL75" s="401"/>
      <c r="GM75" s="401"/>
      <c r="GN75" s="401"/>
      <c r="GO75" s="401"/>
      <c r="GP75" s="401"/>
      <c r="GQ75" s="401"/>
      <c r="GR75" s="401"/>
      <c r="GS75" s="401"/>
      <c r="GT75" s="401"/>
      <c r="GU75" s="401"/>
      <c r="GV75" s="401"/>
      <c r="GW75" s="401"/>
      <c r="GX75" s="401"/>
      <c r="GY75" s="401"/>
      <c r="GZ75" s="401"/>
      <c r="HA75" s="401"/>
      <c r="HB75" s="401"/>
      <c r="HC75" s="401"/>
      <c r="HD75" s="401"/>
      <c r="HE75" s="401"/>
      <c r="HF75" s="401"/>
      <c r="HG75" s="401"/>
      <c r="HH75" s="401"/>
      <c r="HI75" s="401"/>
      <c r="HJ75" s="401"/>
      <c r="HK75" s="401"/>
      <c r="HL75" s="401"/>
      <c r="HM75" s="401"/>
      <c r="HN75" s="401"/>
      <c r="HO75" s="401"/>
      <c r="HP75" s="401"/>
      <c r="HQ75" s="401"/>
      <c r="HR75" s="401"/>
      <c r="HS75" s="401"/>
      <c r="HT75" s="401"/>
      <c r="HU75" s="401"/>
      <c r="HV75" s="401"/>
      <c r="HW75" s="401"/>
      <c r="HX75" s="401"/>
      <c r="HY75" s="401"/>
      <c r="HZ75" s="401"/>
      <c r="IA75" s="401"/>
      <c r="IB75" s="401"/>
      <c r="IC75" s="401"/>
      <c r="ID75" s="401"/>
      <c r="IE75" s="401"/>
      <c r="IF75" s="401"/>
      <c r="IG75" s="401"/>
      <c r="IH75" s="401"/>
      <c r="II75" s="401"/>
      <c r="IJ75" s="401"/>
      <c r="IK75" s="401"/>
      <c r="IL75" s="401"/>
      <c r="IM75" s="401"/>
      <c r="IN75" s="401"/>
      <c r="IO75" s="401"/>
      <c r="IP75" s="401"/>
    </row>
    <row r="76" spans="1:250" ht="23.45" customHeight="1">
      <c r="A76" s="257"/>
      <c r="B76" s="317"/>
      <c r="C76" s="32"/>
      <c r="D76" s="757"/>
      <c r="E76" s="758"/>
      <c r="F76" s="758"/>
      <c r="G76" s="758"/>
      <c r="H76" s="758"/>
      <c r="I76" s="758"/>
      <c r="J76" s="758"/>
      <c r="K76" s="759"/>
      <c r="L76" s="33"/>
      <c r="M76" s="147"/>
      <c r="N76" s="228" t="str">
        <f t="shared" si="1"/>
        <v/>
      </c>
      <c r="O76" s="53"/>
      <c r="P76" s="411"/>
      <c r="Q76" s="612"/>
      <c r="R76" s="402"/>
      <c r="S76" s="402"/>
      <c r="T76" s="402"/>
      <c r="U76" s="402"/>
      <c r="V76" s="402"/>
      <c r="W76" s="402"/>
      <c r="X76" s="402"/>
      <c r="Y76" s="402"/>
      <c r="Z76" s="402"/>
      <c r="AA76" s="402"/>
      <c r="AB76" s="403"/>
      <c r="AC76" s="403"/>
      <c r="AD76" s="403"/>
      <c r="AE76" s="403"/>
      <c r="AF76" s="403"/>
      <c r="AG76" s="601">
        <v>299.10000000000002</v>
      </c>
      <c r="AH76" s="601">
        <v>317.39999999999998</v>
      </c>
      <c r="AI76" s="403"/>
      <c r="AJ76" s="403"/>
      <c r="AK76" s="403"/>
      <c r="AL76" s="403"/>
      <c r="AM76" s="403"/>
      <c r="AN76" s="403"/>
      <c r="AO76" s="403"/>
      <c r="AP76" s="403"/>
      <c r="AQ76" s="401"/>
      <c r="AR76" s="401"/>
      <c r="AS76" s="401"/>
      <c r="AT76" s="401"/>
      <c r="AU76" s="401"/>
      <c r="AV76" s="401"/>
      <c r="AW76" s="401"/>
      <c r="AX76" s="401"/>
      <c r="AY76" s="401"/>
      <c r="AZ76" s="401"/>
      <c r="BA76" s="401"/>
      <c r="BB76" s="401"/>
      <c r="BC76" s="401"/>
      <c r="BD76" s="401"/>
      <c r="BE76" s="401"/>
      <c r="BF76" s="401"/>
      <c r="BG76" s="401"/>
      <c r="BH76" s="401"/>
      <c r="BI76" s="401"/>
      <c r="BJ76" s="401"/>
      <c r="BK76" s="401"/>
      <c r="BL76" s="401"/>
      <c r="BM76" s="401"/>
      <c r="BN76" s="401"/>
      <c r="BO76" s="401"/>
      <c r="BP76" s="401"/>
      <c r="BQ76" s="401"/>
      <c r="BR76" s="401"/>
      <c r="BS76" s="401"/>
      <c r="BT76" s="401"/>
      <c r="BU76" s="401"/>
      <c r="BV76" s="401"/>
      <c r="BW76" s="401"/>
      <c r="BX76" s="401"/>
      <c r="BY76" s="401"/>
      <c r="BZ76" s="401"/>
      <c r="CA76" s="401"/>
      <c r="CB76" s="401"/>
      <c r="CC76" s="401"/>
      <c r="CD76" s="401"/>
      <c r="CE76" s="401"/>
      <c r="CF76" s="401"/>
      <c r="CG76" s="401"/>
      <c r="CH76" s="401"/>
      <c r="CI76" s="401"/>
      <c r="CJ76" s="401"/>
      <c r="CK76" s="401"/>
      <c r="CL76" s="401"/>
      <c r="CM76" s="401"/>
      <c r="CN76" s="401"/>
      <c r="CO76" s="401"/>
      <c r="CP76" s="401"/>
      <c r="CQ76" s="401"/>
      <c r="CR76" s="401"/>
      <c r="CS76" s="401"/>
      <c r="CT76" s="401"/>
      <c r="CU76" s="401"/>
      <c r="CV76" s="401"/>
      <c r="CW76" s="401"/>
      <c r="CX76" s="401"/>
      <c r="CY76" s="401"/>
      <c r="CZ76" s="401"/>
      <c r="DA76" s="401"/>
      <c r="DB76" s="401"/>
      <c r="DC76" s="401"/>
      <c r="DD76" s="401"/>
      <c r="DE76" s="401"/>
      <c r="DF76" s="401"/>
      <c r="DG76" s="401"/>
      <c r="DH76" s="401"/>
      <c r="DI76" s="401"/>
      <c r="DJ76" s="401"/>
      <c r="DK76" s="401"/>
      <c r="DL76" s="401"/>
      <c r="DM76" s="401"/>
      <c r="DN76" s="401"/>
      <c r="DO76" s="401"/>
      <c r="DP76" s="401"/>
      <c r="DQ76" s="401"/>
      <c r="DR76" s="401"/>
      <c r="DS76" s="401"/>
      <c r="DT76" s="401"/>
      <c r="DU76" s="401"/>
      <c r="DV76" s="401"/>
      <c r="DW76" s="401"/>
      <c r="DX76" s="401"/>
      <c r="DY76" s="401"/>
      <c r="DZ76" s="401"/>
      <c r="EA76" s="401"/>
      <c r="EB76" s="401"/>
      <c r="EC76" s="401"/>
      <c r="ED76" s="401"/>
      <c r="EE76" s="401"/>
      <c r="EF76" s="401"/>
      <c r="EG76" s="401"/>
      <c r="EH76" s="401"/>
      <c r="EI76" s="401"/>
      <c r="EJ76" s="401"/>
      <c r="EK76" s="401"/>
      <c r="EL76" s="401"/>
      <c r="EM76" s="401"/>
      <c r="EN76" s="401"/>
      <c r="EO76" s="401"/>
      <c r="EP76" s="401"/>
      <c r="EQ76" s="401"/>
      <c r="ER76" s="401"/>
      <c r="ES76" s="401"/>
      <c r="ET76" s="401"/>
      <c r="EU76" s="401"/>
      <c r="EV76" s="401"/>
      <c r="EW76" s="401"/>
      <c r="EX76" s="401"/>
      <c r="EY76" s="401"/>
      <c r="EZ76" s="401"/>
      <c r="FA76" s="401"/>
      <c r="FB76" s="401"/>
      <c r="FC76" s="401"/>
      <c r="FD76" s="401"/>
      <c r="FE76" s="401"/>
      <c r="FF76" s="401"/>
      <c r="FG76" s="401"/>
      <c r="FH76" s="401"/>
      <c r="FI76" s="401"/>
      <c r="FJ76" s="401"/>
      <c r="FK76" s="401"/>
      <c r="FL76" s="401"/>
      <c r="FM76" s="401"/>
      <c r="FN76" s="401"/>
      <c r="FO76" s="401"/>
      <c r="FP76" s="401"/>
      <c r="FQ76" s="401"/>
      <c r="FR76" s="401"/>
      <c r="FS76" s="401"/>
      <c r="FT76" s="401"/>
      <c r="FU76" s="401"/>
      <c r="FV76" s="401"/>
      <c r="FW76" s="401"/>
      <c r="FX76" s="401"/>
      <c r="FY76" s="401"/>
      <c r="FZ76" s="401"/>
      <c r="GA76" s="401"/>
      <c r="GB76" s="401"/>
      <c r="GC76" s="401"/>
      <c r="GD76" s="401"/>
      <c r="GE76" s="401"/>
      <c r="GF76" s="401"/>
      <c r="GG76" s="401"/>
      <c r="GH76" s="401"/>
      <c r="GI76" s="401"/>
      <c r="GJ76" s="401"/>
      <c r="GK76" s="401"/>
      <c r="GL76" s="401"/>
      <c r="GM76" s="401"/>
      <c r="GN76" s="401"/>
      <c r="GO76" s="401"/>
      <c r="GP76" s="401"/>
      <c r="GQ76" s="401"/>
      <c r="GR76" s="401"/>
      <c r="GS76" s="401"/>
      <c r="GT76" s="401"/>
      <c r="GU76" s="401"/>
      <c r="GV76" s="401"/>
      <c r="GW76" s="401"/>
      <c r="GX76" s="401"/>
      <c r="GY76" s="401"/>
      <c r="GZ76" s="401"/>
      <c r="HA76" s="401"/>
      <c r="HB76" s="401"/>
      <c r="HC76" s="401"/>
      <c r="HD76" s="401"/>
      <c r="HE76" s="401"/>
      <c r="HF76" s="401"/>
      <c r="HG76" s="401"/>
      <c r="HH76" s="401"/>
      <c r="HI76" s="401"/>
      <c r="HJ76" s="401"/>
      <c r="HK76" s="401"/>
      <c r="HL76" s="401"/>
      <c r="HM76" s="401"/>
      <c r="HN76" s="401"/>
      <c r="HO76" s="401"/>
      <c r="HP76" s="401"/>
      <c r="HQ76" s="401"/>
      <c r="HR76" s="401"/>
      <c r="HS76" s="401"/>
      <c r="HT76" s="401"/>
      <c r="HU76" s="401"/>
      <c r="HV76" s="401"/>
      <c r="HW76" s="401"/>
      <c r="HX76" s="401"/>
      <c r="HY76" s="401"/>
      <c r="HZ76" s="401"/>
      <c r="IA76" s="401"/>
      <c r="IB76" s="401"/>
      <c r="IC76" s="401"/>
      <c r="ID76" s="401"/>
      <c r="IE76" s="401"/>
      <c r="IF76" s="401"/>
      <c r="IG76" s="401"/>
      <c r="IH76" s="401"/>
      <c r="II76" s="401"/>
      <c r="IJ76" s="401"/>
      <c r="IK76" s="401"/>
      <c r="IL76" s="401"/>
      <c r="IM76" s="401"/>
      <c r="IN76" s="401"/>
      <c r="IO76" s="401"/>
      <c r="IP76" s="401"/>
    </row>
    <row r="77" spans="1:250" ht="23.45" customHeight="1">
      <c r="A77" s="257"/>
      <c r="B77" s="317"/>
      <c r="C77" s="32"/>
      <c r="D77" s="757"/>
      <c r="E77" s="758"/>
      <c r="F77" s="758"/>
      <c r="G77" s="758"/>
      <c r="H77" s="758"/>
      <c r="I77" s="758"/>
      <c r="J77" s="758"/>
      <c r="K77" s="759"/>
      <c r="L77" s="33"/>
      <c r="M77" s="147"/>
      <c r="N77" s="228" t="str">
        <f t="shared" si="1"/>
        <v/>
      </c>
      <c r="O77" s="53"/>
      <c r="P77" s="411"/>
      <c r="Q77" s="612"/>
      <c r="R77" s="402"/>
      <c r="S77" s="402"/>
      <c r="T77" s="402"/>
      <c r="U77" s="402"/>
      <c r="V77" s="402"/>
      <c r="W77" s="402"/>
      <c r="X77" s="402"/>
      <c r="Y77" s="402"/>
      <c r="Z77" s="402"/>
      <c r="AA77" s="402"/>
      <c r="AB77" s="403"/>
      <c r="AC77" s="403"/>
      <c r="AD77" s="403"/>
      <c r="AE77" s="403"/>
      <c r="AF77" s="403"/>
      <c r="AG77" s="601">
        <v>598.5</v>
      </c>
      <c r="AH77" s="601">
        <v>634.79999999999995</v>
      </c>
      <c r="AI77" s="403"/>
      <c r="AJ77" s="403"/>
      <c r="AK77" s="403"/>
      <c r="AL77" s="403"/>
      <c r="AM77" s="403"/>
      <c r="AN77" s="403"/>
      <c r="AO77" s="403"/>
      <c r="AP77" s="403"/>
      <c r="AQ77" s="401"/>
      <c r="AR77" s="401"/>
      <c r="AS77" s="401"/>
      <c r="AT77" s="401"/>
      <c r="AU77" s="401"/>
      <c r="AV77" s="401"/>
      <c r="AW77" s="401"/>
      <c r="AX77" s="401"/>
      <c r="AY77" s="401"/>
      <c r="AZ77" s="401"/>
      <c r="BA77" s="401"/>
      <c r="BB77" s="401"/>
      <c r="BC77" s="401"/>
      <c r="BD77" s="401"/>
      <c r="BE77" s="401"/>
      <c r="BF77" s="401"/>
      <c r="BG77" s="401"/>
      <c r="BH77" s="401"/>
      <c r="BI77" s="401"/>
      <c r="BJ77" s="401"/>
      <c r="BK77" s="401"/>
      <c r="BL77" s="401"/>
      <c r="BM77" s="401"/>
      <c r="BN77" s="401"/>
      <c r="BO77" s="401"/>
      <c r="BP77" s="401"/>
      <c r="BQ77" s="401"/>
      <c r="BR77" s="401"/>
      <c r="BS77" s="401"/>
      <c r="BT77" s="401"/>
      <c r="BU77" s="401"/>
      <c r="BV77" s="401"/>
      <c r="BW77" s="401"/>
      <c r="BX77" s="401"/>
      <c r="BY77" s="401"/>
      <c r="BZ77" s="401"/>
      <c r="CA77" s="401"/>
      <c r="CB77" s="401"/>
      <c r="CC77" s="401"/>
      <c r="CD77" s="401"/>
      <c r="CE77" s="401"/>
      <c r="CF77" s="401"/>
      <c r="CG77" s="401"/>
      <c r="CH77" s="401"/>
      <c r="CI77" s="401"/>
      <c r="CJ77" s="401"/>
      <c r="CK77" s="401"/>
      <c r="CL77" s="401"/>
      <c r="CM77" s="401"/>
      <c r="CN77" s="401"/>
      <c r="CO77" s="401"/>
      <c r="CP77" s="401"/>
      <c r="CQ77" s="401"/>
      <c r="CR77" s="401"/>
      <c r="CS77" s="401"/>
      <c r="CT77" s="401"/>
      <c r="CU77" s="401"/>
      <c r="CV77" s="401"/>
      <c r="CW77" s="401"/>
      <c r="CX77" s="401"/>
      <c r="CY77" s="401"/>
      <c r="CZ77" s="401"/>
      <c r="DA77" s="401"/>
      <c r="DB77" s="401"/>
      <c r="DC77" s="401"/>
      <c r="DD77" s="401"/>
      <c r="DE77" s="401"/>
      <c r="DF77" s="401"/>
      <c r="DG77" s="401"/>
      <c r="DH77" s="401"/>
      <c r="DI77" s="401"/>
      <c r="DJ77" s="401"/>
      <c r="DK77" s="401"/>
      <c r="DL77" s="401"/>
      <c r="DM77" s="401"/>
      <c r="DN77" s="401"/>
      <c r="DO77" s="401"/>
      <c r="DP77" s="401"/>
      <c r="DQ77" s="401"/>
      <c r="DR77" s="401"/>
      <c r="DS77" s="401"/>
      <c r="DT77" s="401"/>
      <c r="DU77" s="401"/>
      <c r="DV77" s="401"/>
      <c r="DW77" s="401"/>
      <c r="DX77" s="401"/>
      <c r="DY77" s="401"/>
      <c r="DZ77" s="401"/>
      <c r="EA77" s="401"/>
      <c r="EB77" s="401"/>
      <c r="EC77" s="401"/>
      <c r="ED77" s="401"/>
      <c r="EE77" s="401"/>
      <c r="EF77" s="401"/>
      <c r="EG77" s="401"/>
      <c r="EH77" s="401"/>
      <c r="EI77" s="401"/>
      <c r="EJ77" s="401"/>
      <c r="EK77" s="401"/>
      <c r="EL77" s="401"/>
      <c r="EM77" s="401"/>
      <c r="EN77" s="401"/>
      <c r="EO77" s="401"/>
      <c r="EP77" s="401"/>
      <c r="EQ77" s="401"/>
      <c r="ER77" s="401"/>
      <c r="ES77" s="401"/>
      <c r="ET77" s="401"/>
      <c r="EU77" s="401"/>
      <c r="EV77" s="401"/>
      <c r="EW77" s="401"/>
      <c r="EX77" s="401"/>
      <c r="EY77" s="401"/>
      <c r="EZ77" s="401"/>
      <c r="FA77" s="401"/>
      <c r="FB77" s="401"/>
      <c r="FC77" s="401"/>
      <c r="FD77" s="401"/>
      <c r="FE77" s="401"/>
      <c r="FF77" s="401"/>
      <c r="FG77" s="401"/>
      <c r="FH77" s="401"/>
      <c r="FI77" s="401"/>
      <c r="FJ77" s="401"/>
      <c r="FK77" s="401"/>
      <c r="FL77" s="401"/>
      <c r="FM77" s="401"/>
      <c r="FN77" s="401"/>
      <c r="FO77" s="401"/>
      <c r="FP77" s="401"/>
      <c r="FQ77" s="401"/>
      <c r="FR77" s="401"/>
      <c r="FS77" s="401"/>
      <c r="FT77" s="401"/>
      <c r="FU77" s="401"/>
      <c r="FV77" s="401"/>
      <c r="FW77" s="401"/>
      <c r="FX77" s="401"/>
      <c r="FY77" s="401"/>
      <c r="FZ77" s="401"/>
      <c r="GA77" s="401"/>
      <c r="GB77" s="401"/>
      <c r="GC77" s="401"/>
      <c r="GD77" s="401"/>
      <c r="GE77" s="401"/>
      <c r="GF77" s="401"/>
      <c r="GG77" s="401"/>
      <c r="GH77" s="401"/>
      <c r="GI77" s="401"/>
      <c r="GJ77" s="401"/>
      <c r="GK77" s="401"/>
      <c r="GL77" s="401"/>
      <c r="GM77" s="401"/>
      <c r="GN77" s="401"/>
      <c r="GO77" s="401"/>
      <c r="GP77" s="401"/>
      <c r="GQ77" s="401"/>
      <c r="GR77" s="401"/>
      <c r="GS77" s="401"/>
      <c r="GT77" s="401"/>
      <c r="GU77" s="401"/>
      <c r="GV77" s="401"/>
      <c r="GW77" s="401"/>
      <c r="GX77" s="401"/>
      <c r="GY77" s="401"/>
      <c r="GZ77" s="401"/>
      <c r="HA77" s="401"/>
      <c r="HB77" s="401"/>
      <c r="HC77" s="401"/>
      <c r="HD77" s="401"/>
      <c r="HE77" s="401"/>
      <c r="HF77" s="401"/>
      <c r="HG77" s="401"/>
      <c r="HH77" s="401"/>
      <c r="HI77" s="401"/>
      <c r="HJ77" s="401"/>
      <c r="HK77" s="401"/>
      <c r="HL77" s="401"/>
      <c r="HM77" s="401"/>
      <c r="HN77" s="401"/>
      <c r="HO77" s="401"/>
      <c r="HP77" s="401"/>
      <c r="HQ77" s="401"/>
      <c r="HR77" s="401"/>
      <c r="HS77" s="401"/>
      <c r="HT77" s="401"/>
      <c r="HU77" s="401"/>
      <c r="HV77" s="401"/>
      <c r="HW77" s="401"/>
      <c r="HX77" s="401"/>
      <c r="HY77" s="401"/>
      <c r="HZ77" s="401"/>
      <c r="IA77" s="401"/>
      <c r="IB77" s="401"/>
      <c r="IC77" s="401"/>
      <c r="ID77" s="401"/>
      <c r="IE77" s="401"/>
      <c r="IF77" s="401"/>
      <c r="IG77" s="401"/>
      <c r="IH77" s="401"/>
      <c r="II77" s="401"/>
      <c r="IJ77" s="401"/>
      <c r="IK77" s="401"/>
      <c r="IL77" s="401"/>
      <c r="IM77" s="401"/>
      <c r="IN77" s="401"/>
      <c r="IO77" s="401"/>
      <c r="IP77" s="401"/>
    </row>
    <row r="78" spans="1:250" ht="23.45" customHeight="1">
      <c r="A78" s="257"/>
      <c r="B78" s="317"/>
      <c r="C78" s="32"/>
      <c r="D78" s="757"/>
      <c r="E78" s="758"/>
      <c r="F78" s="758"/>
      <c r="G78" s="758"/>
      <c r="H78" s="758"/>
      <c r="I78" s="758"/>
      <c r="J78" s="758"/>
      <c r="K78" s="759"/>
      <c r="L78" s="33"/>
      <c r="M78" s="147"/>
      <c r="N78" s="228" t="str">
        <f t="shared" si="1"/>
        <v/>
      </c>
      <c r="O78" s="53"/>
      <c r="P78" s="411"/>
      <c r="Q78" s="612"/>
      <c r="R78" s="402"/>
      <c r="S78" s="402"/>
      <c r="T78" s="402"/>
      <c r="U78" s="402"/>
      <c r="V78" s="402"/>
      <c r="W78" s="402"/>
      <c r="X78" s="402"/>
      <c r="Y78" s="402"/>
      <c r="Z78" s="402"/>
      <c r="AA78" s="402"/>
      <c r="AB78" s="403"/>
      <c r="AC78" s="403"/>
      <c r="AD78" s="403"/>
      <c r="AE78" s="403"/>
      <c r="AF78" s="403"/>
      <c r="AG78" s="601">
        <v>837.6</v>
      </c>
      <c r="AH78" s="601">
        <v>888.3</v>
      </c>
      <c r="AI78" s="403"/>
      <c r="AJ78" s="403"/>
      <c r="AK78" s="403"/>
      <c r="AL78" s="403"/>
      <c r="AM78" s="403"/>
      <c r="AN78" s="403"/>
      <c r="AO78" s="403"/>
      <c r="AP78" s="403"/>
      <c r="AQ78" s="401"/>
      <c r="AR78" s="401"/>
      <c r="AS78" s="401"/>
      <c r="AT78" s="401"/>
      <c r="AU78" s="401"/>
      <c r="AV78" s="401"/>
      <c r="AW78" s="401"/>
      <c r="AX78" s="401"/>
      <c r="AY78" s="401"/>
      <c r="AZ78" s="401"/>
      <c r="BA78" s="401"/>
      <c r="BB78" s="401"/>
      <c r="BC78" s="401"/>
      <c r="BD78" s="401"/>
      <c r="BE78" s="401"/>
      <c r="BF78" s="401"/>
      <c r="BG78" s="401"/>
      <c r="BH78" s="401"/>
      <c r="BI78" s="401"/>
      <c r="BJ78" s="401"/>
      <c r="BK78" s="401"/>
      <c r="BL78" s="401"/>
      <c r="BM78" s="401"/>
      <c r="BN78" s="401"/>
      <c r="BO78" s="401"/>
      <c r="BP78" s="401"/>
      <c r="BQ78" s="401"/>
      <c r="BR78" s="401"/>
      <c r="BS78" s="401"/>
      <c r="BT78" s="401"/>
      <c r="BU78" s="401"/>
      <c r="BV78" s="401"/>
      <c r="BW78" s="401"/>
      <c r="BX78" s="401"/>
      <c r="BY78" s="401"/>
      <c r="BZ78" s="401"/>
      <c r="CA78" s="401"/>
      <c r="CB78" s="401"/>
      <c r="CC78" s="401"/>
      <c r="CD78" s="401"/>
      <c r="CE78" s="401"/>
      <c r="CF78" s="401"/>
      <c r="CG78" s="401"/>
      <c r="CH78" s="401"/>
      <c r="CI78" s="401"/>
      <c r="CJ78" s="401"/>
      <c r="CK78" s="401"/>
      <c r="CL78" s="401"/>
      <c r="CM78" s="401"/>
      <c r="CN78" s="401"/>
      <c r="CO78" s="401"/>
      <c r="CP78" s="401"/>
      <c r="CQ78" s="401"/>
      <c r="CR78" s="401"/>
      <c r="CS78" s="401"/>
      <c r="CT78" s="401"/>
      <c r="CU78" s="401"/>
      <c r="CV78" s="401"/>
      <c r="CW78" s="401"/>
      <c r="CX78" s="401"/>
      <c r="CY78" s="401"/>
      <c r="CZ78" s="401"/>
      <c r="DA78" s="401"/>
      <c r="DB78" s="401"/>
      <c r="DC78" s="401"/>
      <c r="DD78" s="401"/>
      <c r="DE78" s="401"/>
      <c r="DF78" s="401"/>
      <c r="DG78" s="401"/>
      <c r="DH78" s="401"/>
      <c r="DI78" s="401"/>
      <c r="DJ78" s="401"/>
      <c r="DK78" s="401"/>
      <c r="DL78" s="401"/>
      <c r="DM78" s="401"/>
      <c r="DN78" s="401"/>
      <c r="DO78" s="401"/>
      <c r="DP78" s="401"/>
      <c r="DQ78" s="401"/>
      <c r="DR78" s="401"/>
      <c r="DS78" s="401"/>
      <c r="DT78" s="401"/>
      <c r="DU78" s="401"/>
      <c r="DV78" s="401"/>
      <c r="DW78" s="401"/>
      <c r="DX78" s="401"/>
      <c r="DY78" s="401"/>
      <c r="DZ78" s="401"/>
      <c r="EA78" s="401"/>
      <c r="EB78" s="401"/>
      <c r="EC78" s="401"/>
      <c r="ED78" s="401"/>
      <c r="EE78" s="401"/>
      <c r="EF78" s="401"/>
      <c r="EG78" s="401"/>
      <c r="EH78" s="401"/>
      <c r="EI78" s="401"/>
      <c r="EJ78" s="401"/>
      <c r="EK78" s="401"/>
      <c r="EL78" s="401"/>
      <c r="EM78" s="401"/>
      <c r="EN78" s="401"/>
      <c r="EO78" s="401"/>
      <c r="EP78" s="401"/>
      <c r="EQ78" s="401"/>
      <c r="ER78" s="401"/>
      <c r="ES78" s="401"/>
      <c r="ET78" s="401"/>
      <c r="EU78" s="401"/>
      <c r="EV78" s="401"/>
      <c r="EW78" s="401"/>
      <c r="EX78" s="401"/>
      <c r="EY78" s="401"/>
      <c r="EZ78" s="401"/>
      <c r="FA78" s="401"/>
      <c r="FB78" s="401"/>
      <c r="FC78" s="401"/>
      <c r="FD78" s="401"/>
      <c r="FE78" s="401"/>
      <c r="FF78" s="401"/>
      <c r="FG78" s="401"/>
      <c r="FH78" s="401"/>
      <c r="FI78" s="401"/>
      <c r="FJ78" s="401"/>
      <c r="FK78" s="401"/>
      <c r="FL78" s="401"/>
      <c r="FM78" s="401"/>
      <c r="FN78" s="401"/>
      <c r="FO78" s="401"/>
      <c r="FP78" s="401"/>
      <c r="FQ78" s="401"/>
      <c r="FR78" s="401"/>
      <c r="FS78" s="401"/>
      <c r="FT78" s="401"/>
      <c r="FU78" s="401"/>
      <c r="FV78" s="401"/>
      <c r="FW78" s="401"/>
      <c r="FX78" s="401"/>
      <c r="FY78" s="401"/>
      <c r="FZ78" s="401"/>
      <c r="GA78" s="401"/>
      <c r="GB78" s="401"/>
      <c r="GC78" s="401"/>
      <c r="GD78" s="401"/>
      <c r="GE78" s="401"/>
      <c r="GF78" s="401"/>
      <c r="GG78" s="401"/>
      <c r="GH78" s="401"/>
      <c r="GI78" s="401"/>
      <c r="GJ78" s="401"/>
      <c r="GK78" s="401"/>
      <c r="GL78" s="401"/>
      <c r="GM78" s="401"/>
      <c r="GN78" s="401"/>
      <c r="GO78" s="401"/>
      <c r="GP78" s="401"/>
      <c r="GQ78" s="401"/>
      <c r="GR78" s="401"/>
      <c r="GS78" s="401"/>
      <c r="GT78" s="401"/>
      <c r="GU78" s="401"/>
      <c r="GV78" s="401"/>
      <c r="GW78" s="401"/>
      <c r="GX78" s="401"/>
      <c r="GY78" s="401"/>
      <c r="GZ78" s="401"/>
      <c r="HA78" s="401"/>
      <c r="HB78" s="401"/>
      <c r="HC78" s="401"/>
      <c r="HD78" s="401"/>
      <c r="HE78" s="401"/>
      <c r="HF78" s="401"/>
      <c r="HG78" s="401"/>
      <c r="HH78" s="401"/>
      <c r="HI78" s="401"/>
      <c r="HJ78" s="401"/>
      <c r="HK78" s="401"/>
      <c r="HL78" s="401"/>
      <c r="HM78" s="401"/>
      <c r="HN78" s="401"/>
      <c r="HO78" s="401"/>
      <c r="HP78" s="401"/>
      <c r="HQ78" s="401"/>
      <c r="HR78" s="401"/>
      <c r="HS78" s="401"/>
      <c r="HT78" s="401"/>
      <c r="HU78" s="401"/>
      <c r="HV78" s="401"/>
      <c r="HW78" s="401"/>
      <c r="HX78" s="401"/>
      <c r="HY78" s="401"/>
      <c r="HZ78" s="401"/>
      <c r="IA78" s="401"/>
      <c r="IB78" s="401"/>
      <c r="IC78" s="401"/>
      <c r="ID78" s="401"/>
      <c r="IE78" s="401"/>
      <c r="IF78" s="401"/>
      <c r="IG78" s="401"/>
      <c r="IH78" s="401"/>
      <c r="II78" s="401"/>
      <c r="IJ78" s="401"/>
      <c r="IK78" s="401"/>
      <c r="IL78" s="401"/>
      <c r="IM78" s="401"/>
      <c r="IN78" s="401"/>
      <c r="IO78" s="401"/>
      <c r="IP78" s="401"/>
    </row>
    <row r="79" spans="1:250" ht="23.45" customHeight="1">
      <c r="A79" s="257"/>
      <c r="B79" s="317"/>
      <c r="C79" s="32"/>
      <c r="D79" s="757"/>
      <c r="E79" s="758"/>
      <c r="F79" s="758"/>
      <c r="G79" s="758"/>
      <c r="H79" s="758"/>
      <c r="I79" s="758"/>
      <c r="J79" s="758"/>
      <c r="K79" s="759"/>
      <c r="L79" s="33"/>
      <c r="M79" s="147"/>
      <c r="N79" s="228" t="str">
        <f t="shared" si="1"/>
        <v/>
      </c>
      <c r="O79" s="53"/>
      <c r="P79" s="411"/>
      <c r="Q79" s="612"/>
      <c r="R79" s="402"/>
      <c r="S79" s="402"/>
      <c r="T79" s="402"/>
      <c r="U79" s="402"/>
      <c r="V79" s="402"/>
      <c r="W79" s="402"/>
      <c r="X79" s="402"/>
      <c r="Y79" s="402"/>
      <c r="Z79" s="402"/>
      <c r="AA79" s="402"/>
      <c r="AB79" s="403"/>
      <c r="AC79" s="403"/>
      <c r="AD79" s="403"/>
      <c r="AE79" s="403"/>
      <c r="AF79" s="403"/>
      <c r="AG79" s="601">
        <v>2117.6999999999998</v>
      </c>
      <c r="AH79" s="601">
        <v>2246.1</v>
      </c>
      <c r="AI79" s="403"/>
      <c r="AJ79" s="403"/>
      <c r="AK79" s="403"/>
      <c r="AL79" s="403"/>
      <c r="AM79" s="403"/>
      <c r="AN79" s="403"/>
      <c r="AO79" s="403"/>
      <c r="AP79" s="403"/>
      <c r="AQ79" s="401"/>
      <c r="AR79" s="401"/>
      <c r="AS79" s="401"/>
      <c r="AT79" s="401"/>
      <c r="AU79" s="401"/>
      <c r="AV79" s="401"/>
      <c r="AW79" s="401"/>
      <c r="AX79" s="401"/>
      <c r="AY79" s="401"/>
      <c r="AZ79" s="401"/>
      <c r="BA79" s="401"/>
      <c r="BB79" s="401"/>
      <c r="BC79" s="401"/>
      <c r="BD79" s="401"/>
      <c r="BE79" s="401"/>
      <c r="BF79" s="401"/>
      <c r="BG79" s="401"/>
      <c r="BH79" s="401"/>
      <c r="BI79" s="401"/>
      <c r="BJ79" s="401"/>
      <c r="BK79" s="401"/>
      <c r="BL79" s="401"/>
      <c r="BM79" s="401"/>
      <c r="BN79" s="401"/>
      <c r="BO79" s="401"/>
      <c r="BP79" s="401"/>
      <c r="BQ79" s="401"/>
      <c r="BR79" s="401"/>
      <c r="BS79" s="401"/>
      <c r="BT79" s="401"/>
      <c r="BU79" s="401"/>
      <c r="BV79" s="401"/>
      <c r="BW79" s="401"/>
      <c r="BX79" s="401"/>
      <c r="BY79" s="401"/>
      <c r="BZ79" s="401"/>
      <c r="CA79" s="401"/>
      <c r="CB79" s="401"/>
      <c r="CC79" s="401"/>
      <c r="CD79" s="401"/>
      <c r="CE79" s="401"/>
      <c r="CF79" s="401"/>
      <c r="CG79" s="401"/>
      <c r="CH79" s="401"/>
      <c r="CI79" s="401"/>
      <c r="CJ79" s="401"/>
      <c r="CK79" s="401"/>
      <c r="CL79" s="401"/>
      <c r="CM79" s="401"/>
      <c r="CN79" s="401"/>
      <c r="CO79" s="401"/>
      <c r="CP79" s="401"/>
      <c r="CQ79" s="401"/>
      <c r="CR79" s="401"/>
      <c r="CS79" s="401"/>
      <c r="CT79" s="401"/>
      <c r="CU79" s="401"/>
      <c r="CV79" s="401"/>
      <c r="CW79" s="401"/>
      <c r="CX79" s="401"/>
      <c r="CY79" s="401"/>
      <c r="CZ79" s="401"/>
      <c r="DA79" s="401"/>
      <c r="DB79" s="401"/>
      <c r="DC79" s="401"/>
      <c r="DD79" s="401"/>
      <c r="DE79" s="401"/>
      <c r="DF79" s="401"/>
      <c r="DG79" s="401"/>
      <c r="DH79" s="401"/>
      <c r="DI79" s="401"/>
      <c r="DJ79" s="401"/>
      <c r="DK79" s="401"/>
      <c r="DL79" s="401"/>
      <c r="DM79" s="401"/>
      <c r="DN79" s="401"/>
      <c r="DO79" s="401"/>
      <c r="DP79" s="401"/>
      <c r="DQ79" s="401"/>
      <c r="DR79" s="401"/>
      <c r="DS79" s="401"/>
      <c r="DT79" s="401"/>
      <c r="DU79" s="401"/>
      <c r="DV79" s="401"/>
      <c r="DW79" s="401"/>
      <c r="DX79" s="401"/>
      <c r="DY79" s="401"/>
      <c r="DZ79" s="401"/>
      <c r="EA79" s="401"/>
      <c r="EB79" s="401"/>
      <c r="EC79" s="401"/>
      <c r="ED79" s="401"/>
      <c r="EE79" s="401"/>
      <c r="EF79" s="401"/>
      <c r="EG79" s="401"/>
      <c r="EH79" s="401"/>
      <c r="EI79" s="401"/>
      <c r="EJ79" s="401"/>
      <c r="EK79" s="401"/>
      <c r="EL79" s="401"/>
      <c r="EM79" s="401"/>
      <c r="EN79" s="401"/>
      <c r="EO79" s="401"/>
      <c r="EP79" s="401"/>
      <c r="EQ79" s="401"/>
      <c r="ER79" s="401"/>
      <c r="ES79" s="401"/>
      <c r="ET79" s="401"/>
      <c r="EU79" s="401"/>
      <c r="EV79" s="401"/>
      <c r="EW79" s="401"/>
      <c r="EX79" s="401"/>
      <c r="EY79" s="401"/>
      <c r="EZ79" s="401"/>
      <c r="FA79" s="401"/>
      <c r="FB79" s="401"/>
      <c r="FC79" s="401"/>
      <c r="FD79" s="401"/>
      <c r="FE79" s="401"/>
      <c r="FF79" s="401"/>
      <c r="FG79" s="401"/>
      <c r="FH79" s="401"/>
      <c r="FI79" s="401"/>
      <c r="FJ79" s="401"/>
      <c r="FK79" s="401"/>
      <c r="FL79" s="401"/>
      <c r="FM79" s="401"/>
      <c r="FN79" s="401"/>
      <c r="FO79" s="401"/>
      <c r="FP79" s="401"/>
      <c r="FQ79" s="401"/>
      <c r="FR79" s="401"/>
      <c r="FS79" s="401"/>
      <c r="FT79" s="401"/>
      <c r="FU79" s="401"/>
      <c r="FV79" s="401"/>
      <c r="FW79" s="401"/>
      <c r="FX79" s="401"/>
      <c r="FY79" s="401"/>
      <c r="FZ79" s="401"/>
      <c r="GA79" s="401"/>
      <c r="GB79" s="401"/>
      <c r="GC79" s="401"/>
      <c r="GD79" s="401"/>
      <c r="GE79" s="401"/>
      <c r="GF79" s="401"/>
      <c r="GG79" s="401"/>
      <c r="GH79" s="401"/>
      <c r="GI79" s="401"/>
      <c r="GJ79" s="401"/>
      <c r="GK79" s="401"/>
      <c r="GL79" s="401"/>
      <c r="GM79" s="401"/>
      <c r="GN79" s="401"/>
      <c r="GO79" s="401"/>
      <c r="GP79" s="401"/>
      <c r="GQ79" s="401"/>
      <c r="GR79" s="401"/>
      <c r="GS79" s="401"/>
      <c r="GT79" s="401"/>
      <c r="GU79" s="401"/>
      <c r="GV79" s="401"/>
      <c r="GW79" s="401"/>
      <c r="GX79" s="401"/>
      <c r="GY79" s="401"/>
      <c r="GZ79" s="401"/>
      <c r="HA79" s="401"/>
      <c r="HB79" s="401"/>
      <c r="HC79" s="401"/>
      <c r="HD79" s="401"/>
      <c r="HE79" s="401"/>
      <c r="HF79" s="401"/>
      <c r="HG79" s="401"/>
      <c r="HH79" s="401"/>
      <c r="HI79" s="401"/>
      <c r="HJ79" s="401"/>
      <c r="HK79" s="401"/>
      <c r="HL79" s="401"/>
      <c r="HM79" s="401"/>
      <c r="HN79" s="401"/>
      <c r="HO79" s="401"/>
      <c r="HP79" s="401"/>
      <c r="HQ79" s="401"/>
      <c r="HR79" s="401"/>
      <c r="HS79" s="401"/>
      <c r="HT79" s="401"/>
      <c r="HU79" s="401"/>
      <c r="HV79" s="401"/>
      <c r="HW79" s="401"/>
      <c r="HX79" s="401"/>
      <c r="HY79" s="401"/>
      <c r="HZ79" s="401"/>
      <c r="IA79" s="401"/>
      <c r="IB79" s="401"/>
      <c r="IC79" s="401"/>
      <c r="ID79" s="401"/>
      <c r="IE79" s="401"/>
      <c r="IF79" s="401"/>
      <c r="IG79" s="401"/>
      <c r="IH79" s="401"/>
      <c r="II79" s="401"/>
      <c r="IJ79" s="401"/>
      <c r="IK79" s="401"/>
      <c r="IL79" s="401"/>
      <c r="IM79" s="401"/>
      <c r="IN79" s="401"/>
      <c r="IO79" s="401"/>
      <c r="IP79" s="401"/>
    </row>
    <row r="80" spans="1:250" ht="23.45" customHeight="1">
      <c r="A80" s="257"/>
      <c r="B80" s="317"/>
      <c r="C80" s="32"/>
      <c r="D80" s="757"/>
      <c r="E80" s="758"/>
      <c r="F80" s="758"/>
      <c r="G80" s="758"/>
      <c r="H80" s="758"/>
      <c r="I80" s="758"/>
      <c r="J80" s="758"/>
      <c r="K80" s="759"/>
      <c r="L80" s="33"/>
      <c r="M80" s="147"/>
      <c r="N80" s="228" t="str">
        <f t="shared" si="1"/>
        <v/>
      </c>
      <c r="O80" s="53"/>
      <c r="P80" s="411"/>
      <c r="Q80" s="612"/>
      <c r="R80" s="402"/>
      <c r="S80" s="402"/>
      <c r="T80" s="402"/>
      <c r="U80" s="402"/>
      <c r="V80" s="402"/>
      <c r="W80" s="402"/>
      <c r="X80" s="402"/>
      <c r="Y80" s="402"/>
      <c r="Z80" s="402"/>
      <c r="AA80" s="402"/>
      <c r="AB80" s="403"/>
      <c r="AC80" s="403"/>
      <c r="AD80" s="403"/>
      <c r="AE80" s="403"/>
      <c r="AF80" s="403"/>
      <c r="AG80" s="601">
        <v>3469.8</v>
      </c>
      <c r="AH80" s="601">
        <v>3679.8</v>
      </c>
      <c r="AI80" s="403"/>
      <c r="AJ80" s="403"/>
      <c r="AK80" s="403"/>
      <c r="AL80" s="403"/>
      <c r="AM80" s="403"/>
      <c r="AN80" s="403"/>
      <c r="AO80" s="403"/>
      <c r="AP80" s="403"/>
      <c r="AQ80" s="401"/>
      <c r="AR80" s="401"/>
      <c r="AS80" s="401"/>
      <c r="AT80" s="401"/>
      <c r="AU80" s="401"/>
      <c r="AV80" s="401"/>
      <c r="AW80" s="401"/>
      <c r="AX80" s="401"/>
      <c r="AY80" s="401"/>
      <c r="AZ80" s="401"/>
      <c r="BA80" s="401"/>
      <c r="BB80" s="401"/>
      <c r="BC80" s="401"/>
      <c r="BD80" s="401"/>
      <c r="BE80" s="401"/>
      <c r="BF80" s="401"/>
      <c r="BG80" s="401"/>
      <c r="BH80" s="401"/>
      <c r="BI80" s="401"/>
      <c r="BJ80" s="401"/>
      <c r="BK80" s="401"/>
      <c r="BL80" s="401"/>
      <c r="BM80" s="401"/>
      <c r="BN80" s="401"/>
      <c r="BO80" s="401"/>
      <c r="BP80" s="401"/>
      <c r="BQ80" s="401"/>
      <c r="BR80" s="401"/>
      <c r="BS80" s="401"/>
      <c r="BT80" s="401"/>
      <c r="BU80" s="401"/>
      <c r="BV80" s="401"/>
      <c r="BW80" s="401"/>
      <c r="BX80" s="401"/>
      <c r="BY80" s="401"/>
      <c r="BZ80" s="401"/>
      <c r="CA80" s="401"/>
      <c r="CB80" s="401"/>
      <c r="CC80" s="401"/>
      <c r="CD80" s="401"/>
      <c r="CE80" s="401"/>
      <c r="CF80" s="401"/>
      <c r="CG80" s="401"/>
      <c r="CH80" s="401"/>
      <c r="CI80" s="401"/>
      <c r="CJ80" s="401"/>
      <c r="CK80" s="401"/>
      <c r="CL80" s="401"/>
      <c r="CM80" s="401"/>
      <c r="CN80" s="401"/>
      <c r="CO80" s="401"/>
      <c r="CP80" s="401"/>
      <c r="CQ80" s="401"/>
      <c r="CR80" s="401"/>
      <c r="CS80" s="401"/>
      <c r="CT80" s="401"/>
      <c r="CU80" s="401"/>
      <c r="CV80" s="401"/>
      <c r="CW80" s="401"/>
      <c r="CX80" s="401"/>
      <c r="CY80" s="401"/>
      <c r="CZ80" s="401"/>
      <c r="DA80" s="401"/>
      <c r="DB80" s="401"/>
      <c r="DC80" s="401"/>
      <c r="DD80" s="401"/>
      <c r="DE80" s="401"/>
      <c r="DF80" s="401"/>
      <c r="DG80" s="401"/>
      <c r="DH80" s="401"/>
      <c r="DI80" s="401"/>
      <c r="DJ80" s="401"/>
      <c r="DK80" s="401"/>
      <c r="DL80" s="401"/>
      <c r="DM80" s="401"/>
      <c r="DN80" s="401"/>
      <c r="DO80" s="401"/>
      <c r="DP80" s="401"/>
      <c r="DQ80" s="401"/>
      <c r="DR80" s="401"/>
      <c r="DS80" s="401"/>
      <c r="DT80" s="401"/>
      <c r="DU80" s="401"/>
      <c r="DV80" s="401"/>
      <c r="DW80" s="401"/>
      <c r="DX80" s="401"/>
      <c r="DY80" s="401"/>
      <c r="DZ80" s="401"/>
      <c r="EA80" s="401"/>
      <c r="EB80" s="401"/>
      <c r="EC80" s="401"/>
      <c r="ED80" s="401"/>
      <c r="EE80" s="401"/>
      <c r="EF80" s="401"/>
      <c r="EG80" s="401"/>
      <c r="EH80" s="401"/>
      <c r="EI80" s="401"/>
      <c r="EJ80" s="401"/>
      <c r="EK80" s="401"/>
      <c r="EL80" s="401"/>
      <c r="EM80" s="401"/>
      <c r="EN80" s="401"/>
      <c r="EO80" s="401"/>
      <c r="EP80" s="401"/>
      <c r="EQ80" s="401"/>
      <c r="ER80" s="401"/>
      <c r="ES80" s="401"/>
      <c r="ET80" s="401"/>
      <c r="EU80" s="401"/>
      <c r="EV80" s="401"/>
      <c r="EW80" s="401"/>
      <c r="EX80" s="401"/>
      <c r="EY80" s="401"/>
      <c r="EZ80" s="401"/>
      <c r="FA80" s="401"/>
      <c r="FB80" s="401"/>
      <c r="FC80" s="401"/>
      <c r="FD80" s="401"/>
      <c r="FE80" s="401"/>
      <c r="FF80" s="401"/>
      <c r="FG80" s="401"/>
      <c r="FH80" s="401"/>
      <c r="FI80" s="401"/>
      <c r="FJ80" s="401"/>
      <c r="FK80" s="401"/>
      <c r="FL80" s="401"/>
      <c r="FM80" s="401"/>
      <c r="FN80" s="401"/>
      <c r="FO80" s="401"/>
      <c r="FP80" s="401"/>
      <c r="FQ80" s="401"/>
      <c r="FR80" s="401"/>
      <c r="FS80" s="401"/>
      <c r="FT80" s="401"/>
      <c r="FU80" s="401"/>
      <c r="FV80" s="401"/>
      <c r="FW80" s="401"/>
      <c r="FX80" s="401"/>
      <c r="FY80" s="401"/>
      <c r="FZ80" s="401"/>
      <c r="GA80" s="401"/>
      <c r="GB80" s="401"/>
      <c r="GC80" s="401"/>
      <c r="GD80" s="401"/>
      <c r="GE80" s="401"/>
      <c r="GF80" s="401"/>
      <c r="GG80" s="401"/>
      <c r="GH80" s="401"/>
      <c r="GI80" s="401"/>
      <c r="GJ80" s="401"/>
      <c r="GK80" s="401"/>
      <c r="GL80" s="401"/>
      <c r="GM80" s="401"/>
      <c r="GN80" s="401"/>
      <c r="GO80" s="401"/>
      <c r="GP80" s="401"/>
      <c r="GQ80" s="401"/>
      <c r="GR80" s="401"/>
      <c r="GS80" s="401"/>
      <c r="GT80" s="401"/>
      <c r="GU80" s="401"/>
      <c r="GV80" s="401"/>
      <c r="GW80" s="401"/>
      <c r="GX80" s="401"/>
      <c r="GY80" s="401"/>
      <c r="GZ80" s="401"/>
      <c r="HA80" s="401"/>
      <c r="HB80" s="401"/>
      <c r="HC80" s="401"/>
      <c r="HD80" s="401"/>
      <c r="HE80" s="401"/>
      <c r="HF80" s="401"/>
      <c r="HG80" s="401"/>
      <c r="HH80" s="401"/>
      <c r="HI80" s="401"/>
      <c r="HJ80" s="401"/>
      <c r="HK80" s="401"/>
      <c r="HL80" s="401"/>
      <c r="HM80" s="401"/>
      <c r="HN80" s="401"/>
      <c r="HO80" s="401"/>
      <c r="HP80" s="401"/>
      <c r="HQ80" s="401"/>
      <c r="HR80" s="401"/>
      <c r="HS80" s="401"/>
      <c r="HT80" s="401"/>
      <c r="HU80" s="401"/>
      <c r="HV80" s="401"/>
      <c r="HW80" s="401"/>
      <c r="HX80" s="401"/>
      <c r="HY80" s="401"/>
      <c r="HZ80" s="401"/>
      <c r="IA80" s="401"/>
      <c r="IB80" s="401"/>
      <c r="IC80" s="401"/>
      <c r="ID80" s="401"/>
      <c r="IE80" s="401"/>
      <c r="IF80" s="401"/>
      <c r="IG80" s="401"/>
      <c r="IH80" s="401"/>
      <c r="II80" s="401"/>
      <c r="IJ80" s="401"/>
      <c r="IK80" s="401"/>
      <c r="IL80" s="401"/>
      <c r="IM80" s="401"/>
      <c r="IN80" s="401"/>
      <c r="IO80" s="401"/>
      <c r="IP80" s="401"/>
    </row>
    <row r="81" spans="1:250" ht="23.45" customHeight="1">
      <c r="A81" s="257"/>
      <c r="B81" s="317"/>
      <c r="C81" s="32"/>
      <c r="D81" s="757"/>
      <c r="E81" s="758"/>
      <c r="F81" s="758"/>
      <c r="G81" s="758"/>
      <c r="H81" s="758"/>
      <c r="I81" s="758"/>
      <c r="J81" s="758"/>
      <c r="K81" s="759"/>
      <c r="L81" s="33"/>
      <c r="M81" s="147"/>
      <c r="N81" s="228" t="str">
        <f t="shared" si="1"/>
        <v/>
      </c>
      <c r="O81" s="53"/>
      <c r="P81" s="411"/>
      <c r="Q81" s="612"/>
      <c r="R81" s="402"/>
      <c r="S81" s="402"/>
      <c r="T81" s="402"/>
      <c r="U81" s="402"/>
      <c r="V81" s="402"/>
      <c r="W81" s="402"/>
      <c r="X81" s="402"/>
      <c r="Y81" s="402"/>
      <c r="Z81" s="402"/>
      <c r="AA81" s="402"/>
      <c r="AB81" s="403"/>
      <c r="AC81" s="403"/>
      <c r="AD81" s="403"/>
      <c r="AE81" s="403"/>
      <c r="AF81" s="403"/>
      <c r="AG81" s="601">
        <v>5028.8999999999996</v>
      </c>
      <c r="AH81" s="601">
        <v>5333.4</v>
      </c>
      <c r="AI81" s="403"/>
      <c r="AJ81" s="403"/>
      <c r="AK81" s="403"/>
      <c r="AL81" s="403"/>
      <c r="AM81" s="403"/>
      <c r="AN81" s="403"/>
      <c r="AO81" s="403"/>
      <c r="AP81" s="403"/>
      <c r="AQ81" s="401"/>
      <c r="AR81" s="401"/>
      <c r="AS81" s="401"/>
      <c r="AT81" s="401"/>
      <c r="AU81" s="401"/>
      <c r="AV81" s="401"/>
      <c r="AW81" s="401"/>
      <c r="AX81" s="401"/>
      <c r="AY81" s="401"/>
      <c r="AZ81" s="401"/>
      <c r="BA81" s="401"/>
      <c r="BB81" s="401"/>
      <c r="BC81" s="401"/>
      <c r="BD81" s="401"/>
      <c r="BE81" s="401"/>
      <c r="BF81" s="401"/>
      <c r="BG81" s="401"/>
      <c r="BH81" s="401"/>
      <c r="BI81" s="401"/>
      <c r="BJ81" s="401"/>
      <c r="BK81" s="401"/>
      <c r="BL81" s="401"/>
      <c r="BM81" s="401"/>
      <c r="BN81" s="401"/>
      <c r="BO81" s="401"/>
      <c r="BP81" s="401"/>
      <c r="BQ81" s="401"/>
      <c r="BR81" s="401"/>
      <c r="BS81" s="401"/>
      <c r="BT81" s="401"/>
      <c r="BU81" s="401"/>
      <c r="BV81" s="401"/>
      <c r="BW81" s="401"/>
      <c r="BX81" s="401"/>
      <c r="BY81" s="401"/>
      <c r="BZ81" s="401"/>
      <c r="CA81" s="401"/>
      <c r="CB81" s="401"/>
      <c r="CC81" s="401"/>
      <c r="CD81" s="401"/>
      <c r="CE81" s="401"/>
      <c r="CF81" s="401"/>
      <c r="CG81" s="401"/>
      <c r="CH81" s="401"/>
      <c r="CI81" s="401"/>
      <c r="CJ81" s="401"/>
      <c r="CK81" s="401"/>
      <c r="CL81" s="401"/>
      <c r="CM81" s="401"/>
      <c r="CN81" s="401"/>
      <c r="CO81" s="401"/>
      <c r="CP81" s="401"/>
      <c r="CQ81" s="401"/>
      <c r="CR81" s="401"/>
      <c r="CS81" s="401"/>
      <c r="CT81" s="401"/>
      <c r="CU81" s="401"/>
      <c r="CV81" s="401"/>
      <c r="CW81" s="401"/>
      <c r="CX81" s="401"/>
      <c r="CY81" s="401"/>
      <c r="CZ81" s="401"/>
      <c r="DA81" s="401"/>
      <c r="DB81" s="401"/>
      <c r="DC81" s="401"/>
      <c r="DD81" s="401"/>
      <c r="DE81" s="401"/>
      <c r="DF81" s="401"/>
      <c r="DG81" s="401"/>
      <c r="DH81" s="401"/>
      <c r="DI81" s="401"/>
      <c r="DJ81" s="401"/>
      <c r="DK81" s="401"/>
      <c r="DL81" s="401"/>
      <c r="DM81" s="401"/>
      <c r="DN81" s="401"/>
      <c r="DO81" s="401"/>
      <c r="DP81" s="401"/>
      <c r="DQ81" s="401"/>
      <c r="DR81" s="401"/>
      <c r="DS81" s="401"/>
      <c r="DT81" s="401"/>
      <c r="DU81" s="401"/>
      <c r="DV81" s="401"/>
      <c r="DW81" s="401"/>
      <c r="DX81" s="401"/>
      <c r="DY81" s="401"/>
      <c r="DZ81" s="401"/>
      <c r="EA81" s="401"/>
      <c r="EB81" s="401"/>
      <c r="EC81" s="401"/>
      <c r="ED81" s="401"/>
      <c r="EE81" s="401"/>
      <c r="EF81" s="401"/>
      <c r="EG81" s="401"/>
      <c r="EH81" s="401"/>
      <c r="EI81" s="401"/>
      <c r="EJ81" s="401"/>
      <c r="EK81" s="401"/>
      <c r="EL81" s="401"/>
      <c r="EM81" s="401"/>
      <c r="EN81" s="401"/>
      <c r="EO81" s="401"/>
      <c r="EP81" s="401"/>
      <c r="EQ81" s="401"/>
      <c r="ER81" s="401"/>
      <c r="ES81" s="401"/>
      <c r="ET81" s="401"/>
      <c r="EU81" s="401"/>
      <c r="EV81" s="401"/>
      <c r="EW81" s="401"/>
      <c r="EX81" s="401"/>
      <c r="EY81" s="401"/>
      <c r="EZ81" s="401"/>
      <c r="FA81" s="401"/>
      <c r="FB81" s="401"/>
      <c r="FC81" s="401"/>
      <c r="FD81" s="401"/>
      <c r="FE81" s="401"/>
      <c r="FF81" s="401"/>
      <c r="FG81" s="401"/>
      <c r="FH81" s="401"/>
      <c r="FI81" s="401"/>
      <c r="FJ81" s="401"/>
      <c r="FK81" s="401"/>
      <c r="FL81" s="401"/>
      <c r="FM81" s="401"/>
      <c r="FN81" s="401"/>
      <c r="FO81" s="401"/>
      <c r="FP81" s="401"/>
      <c r="FQ81" s="401"/>
      <c r="FR81" s="401"/>
      <c r="FS81" s="401"/>
      <c r="FT81" s="401"/>
      <c r="FU81" s="401"/>
      <c r="FV81" s="401"/>
      <c r="FW81" s="401"/>
      <c r="FX81" s="401"/>
      <c r="FY81" s="401"/>
      <c r="FZ81" s="401"/>
      <c r="GA81" s="401"/>
      <c r="GB81" s="401"/>
      <c r="GC81" s="401"/>
      <c r="GD81" s="401"/>
      <c r="GE81" s="401"/>
      <c r="GF81" s="401"/>
      <c r="GG81" s="401"/>
      <c r="GH81" s="401"/>
      <c r="GI81" s="401"/>
      <c r="GJ81" s="401"/>
      <c r="GK81" s="401"/>
      <c r="GL81" s="401"/>
      <c r="GM81" s="401"/>
      <c r="GN81" s="401"/>
      <c r="GO81" s="401"/>
      <c r="GP81" s="401"/>
      <c r="GQ81" s="401"/>
      <c r="GR81" s="401"/>
      <c r="GS81" s="401"/>
      <c r="GT81" s="401"/>
      <c r="GU81" s="401"/>
      <c r="GV81" s="401"/>
      <c r="GW81" s="401"/>
      <c r="GX81" s="401"/>
      <c r="GY81" s="401"/>
      <c r="GZ81" s="401"/>
      <c r="HA81" s="401"/>
      <c r="HB81" s="401"/>
      <c r="HC81" s="401"/>
      <c r="HD81" s="401"/>
      <c r="HE81" s="401"/>
      <c r="HF81" s="401"/>
      <c r="HG81" s="401"/>
      <c r="HH81" s="401"/>
      <c r="HI81" s="401"/>
      <c r="HJ81" s="401"/>
      <c r="HK81" s="401"/>
      <c r="HL81" s="401"/>
      <c r="HM81" s="401"/>
      <c r="HN81" s="401"/>
      <c r="HO81" s="401"/>
      <c r="HP81" s="401"/>
      <c r="HQ81" s="401"/>
      <c r="HR81" s="401"/>
      <c r="HS81" s="401"/>
      <c r="HT81" s="401"/>
      <c r="HU81" s="401"/>
      <c r="HV81" s="401"/>
      <c r="HW81" s="401"/>
      <c r="HX81" s="401"/>
      <c r="HY81" s="401"/>
      <c r="HZ81" s="401"/>
      <c r="IA81" s="401"/>
      <c r="IB81" s="401"/>
      <c r="IC81" s="401"/>
      <c r="ID81" s="401"/>
      <c r="IE81" s="401"/>
      <c r="IF81" s="401"/>
      <c r="IG81" s="401"/>
      <c r="IH81" s="401"/>
      <c r="II81" s="401"/>
      <c r="IJ81" s="401"/>
      <c r="IK81" s="401"/>
      <c r="IL81" s="401"/>
      <c r="IM81" s="401"/>
      <c r="IN81" s="401"/>
      <c r="IO81" s="401"/>
      <c r="IP81" s="401"/>
    </row>
    <row r="82" spans="1:250" ht="23.45" customHeight="1">
      <c r="A82" s="257"/>
      <c r="B82" s="317"/>
      <c r="C82" s="32"/>
      <c r="D82" s="757"/>
      <c r="E82" s="758"/>
      <c r="F82" s="758"/>
      <c r="G82" s="758"/>
      <c r="H82" s="758"/>
      <c r="I82" s="758"/>
      <c r="J82" s="758"/>
      <c r="K82" s="759"/>
      <c r="L82" s="33"/>
      <c r="M82" s="147"/>
      <c r="N82" s="228" t="str">
        <f t="shared" si="1"/>
        <v/>
      </c>
      <c r="O82" s="53"/>
      <c r="P82" s="411"/>
      <c r="Q82" s="612"/>
      <c r="R82" s="402"/>
      <c r="S82" s="402"/>
      <c r="T82" s="402"/>
      <c r="U82" s="402"/>
      <c r="V82" s="402"/>
      <c r="W82" s="402"/>
      <c r="X82" s="402"/>
      <c r="Y82" s="402"/>
      <c r="Z82" s="402"/>
      <c r="AA82" s="402"/>
      <c r="AB82" s="403"/>
      <c r="AC82" s="403"/>
      <c r="AD82" s="403"/>
      <c r="AE82" s="403"/>
      <c r="AF82" s="403"/>
      <c r="AG82" s="601">
        <v>478.5</v>
      </c>
      <c r="AH82" s="601">
        <v>507.6</v>
      </c>
      <c r="AI82" s="403"/>
      <c r="AJ82" s="403"/>
      <c r="AK82" s="403"/>
      <c r="AL82" s="403"/>
      <c r="AM82" s="403"/>
      <c r="AN82" s="403"/>
      <c r="AO82" s="403"/>
      <c r="AP82" s="403"/>
      <c r="AQ82" s="401"/>
      <c r="AR82" s="401"/>
      <c r="AS82" s="401"/>
      <c r="AT82" s="401"/>
      <c r="AU82" s="401"/>
      <c r="AV82" s="401"/>
      <c r="AW82" s="401"/>
      <c r="AX82" s="401"/>
      <c r="AY82" s="401"/>
      <c r="AZ82" s="401"/>
      <c r="BA82" s="401"/>
      <c r="BB82" s="401"/>
      <c r="BC82" s="401"/>
      <c r="BD82" s="401"/>
      <c r="BE82" s="401"/>
      <c r="BF82" s="401"/>
      <c r="BG82" s="401"/>
      <c r="BH82" s="401"/>
      <c r="BI82" s="401"/>
      <c r="BJ82" s="401"/>
      <c r="BK82" s="401"/>
      <c r="BL82" s="401"/>
      <c r="BM82" s="401"/>
      <c r="BN82" s="401"/>
      <c r="BO82" s="401"/>
      <c r="BP82" s="401"/>
      <c r="BQ82" s="401"/>
      <c r="BR82" s="401"/>
      <c r="BS82" s="401"/>
      <c r="BT82" s="401"/>
      <c r="BU82" s="401"/>
      <c r="BV82" s="401"/>
      <c r="BW82" s="401"/>
      <c r="BX82" s="401"/>
      <c r="BY82" s="401"/>
      <c r="BZ82" s="401"/>
      <c r="CA82" s="401"/>
      <c r="CB82" s="401"/>
      <c r="CC82" s="401"/>
      <c r="CD82" s="401"/>
      <c r="CE82" s="401"/>
      <c r="CF82" s="401"/>
      <c r="CG82" s="401"/>
      <c r="CH82" s="401"/>
      <c r="CI82" s="401"/>
      <c r="CJ82" s="401"/>
      <c r="CK82" s="401"/>
      <c r="CL82" s="401"/>
      <c r="CM82" s="401"/>
      <c r="CN82" s="401"/>
      <c r="CO82" s="401"/>
      <c r="CP82" s="401"/>
      <c r="CQ82" s="401"/>
      <c r="CR82" s="401"/>
      <c r="CS82" s="401"/>
      <c r="CT82" s="401"/>
      <c r="CU82" s="401"/>
      <c r="CV82" s="401"/>
      <c r="CW82" s="401"/>
      <c r="CX82" s="401"/>
      <c r="CY82" s="401"/>
      <c r="CZ82" s="401"/>
      <c r="DA82" s="401"/>
      <c r="DB82" s="401"/>
      <c r="DC82" s="401"/>
      <c r="DD82" s="401"/>
      <c r="DE82" s="401"/>
      <c r="DF82" s="401"/>
      <c r="DG82" s="401"/>
      <c r="DH82" s="401"/>
      <c r="DI82" s="401"/>
      <c r="DJ82" s="401"/>
      <c r="DK82" s="401"/>
      <c r="DL82" s="401"/>
      <c r="DM82" s="401"/>
      <c r="DN82" s="401"/>
      <c r="DO82" s="401"/>
      <c r="DP82" s="401"/>
      <c r="DQ82" s="401"/>
      <c r="DR82" s="401"/>
      <c r="DS82" s="401"/>
      <c r="DT82" s="401"/>
      <c r="DU82" s="401"/>
      <c r="DV82" s="401"/>
      <c r="DW82" s="401"/>
      <c r="DX82" s="401"/>
      <c r="DY82" s="401"/>
      <c r="DZ82" s="401"/>
      <c r="EA82" s="401"/>
      <c r="EB82" s="401"/>
      <c r="EC82" s="401"/>
      <c r="ED82" s="401"/>
      <c r="EE82" s="401"/>
      <c r="EF82" s="401"/>
      <c r="EG82" s="401"/>
      <c r="EH82" s="401"/>
      <c r="EI82" s="401"/>
      <c r="EJ82" s="401"/>
      <c r="EK82" s="401"/>
      <c r="EL82" s="401"/>
      <c r="EM82" s="401"/>
      <c r="EN82" s="401"/>
      <c r="EO82" s="401"/>
      <c r="EP82" s="401"/>
      <c r="EQ82" s="401"/>
      <c r="ER82" s="401"/>
      <c r="ES82" s="401"/>
      <c r="ET82" s="401"/>
      <c r="EU82" s="401"/>
      <c r="EV82" s="401"/>
      <c r="EW82" s="401"/>
      <c r="EX82" s="401"/>
      <c r="EY82" s="401"/>
      <c r="EZ82" s="401"/>
      <c r="FA82" s="401"/>
      <c r="FB82" s="401"/>
      <c r="FC82" s="401"/>
      <c r="FD82" s="401"/>
      <c r="FE82" s="401"/>
      <c r="FF82" s="401"/>
      <c r="FG82" s="401"/>
      <c r="FH82" s="401"/>
      <c r="FI82" s="401"/>
      <c r="FJ82" s="401"/>
      <c r="FK82" s="401"/>
      <c r="FL82" s="401"/>
      <c r="FM82" s="401"/>
      <c r="FN82" s="401"/>
      <c r="FO82" s="401"/>
      <c r="FP82" s="401"/>
      <c r="FQ82" s="401"/>
      <c r="FR82" s="401"/>
      <c r="FS82" s="401"/>
      <c r="FT82" s="401"/>
      <c r="FU82" s="401"/>
      <c r="FV82" s="401"/>
      <c r="FW82" s="401"/>
      <c r="FX82" s="401"/>
      <c r="FY82" s="401"/>
      <c r="FZ82" s="401"/>
      <c r="GA82" s="401"/>
      <c r="GB82" s="401"/>
      <c r="GC82" s="401"/>
      <c r="GD82" s="401"/>
      <c r="GE82" s="401"/>
      <c r="GF82" s="401"/>
      <c r="GG82" s="401"/>
      <c r="GH82" s="401"/>
      <c r="GI82" s="401"/>
      <c r="GJ82" s="401"/>
      <c r="GK82" s="401"/>
      <c r="GL82" s="401"/>
      <c r="GM82" s="401"/>
      <c r="GN82" s="401"/>
      <c r="GO82" s="401"/>
      <c r="GP82" s="401"/>
      <c r="GQ82" s="401"/>
      <c r="GR82" s="401"/>
      <c r="GS82" s="401"/>
      <c r="GT82" s="401"/>
      <c r="GU82" s="401"/>
      <c r="GV82" s="401"/>
      <c r="GW82" s="401"/>
      <c r="GX82" s="401"/>
      <c r="GY82" s="401"/>
      <c r="GZ82" s="401"/>
      <c r="HA82" s="401"/>
      <c r="HB82" s="401"/>
      <c r="HC82" s="401"/>
      <c r="HD82" s="401"/>
      <c r="HE82" s="401"/>
      <c r="HF82" s="401"/>
      <c r="HG82" s="401"/>
      <c r="HH82" s="401"/>
      <c r="HI82" s="401"/>
      <c r="HJ82" s="401"/>
      <c r="HK82" s="401"/>
      <c r="HL82" s="401"/>
      <c r="HM82" s="401"/>
      <c r="HN82" s="401"/>
      <c r="HO82" s="401"/>
      <c r="HP82" s="401"/>
      <c r="HQ82" s="401"/>
      <c r="HR82" s="401"/>
      <c r="HS82" s="401"/>
      <c r="HT82" s="401"/>
      <c r="HU82" s="401"/>
      <c r="HV82" s="401"/>
      <c r="HW82" s="401"/>
      <c r="HX82" s="401"/>
      <c r="HY82" s="401"/>
      <c r="HZ82" s="401"/>
      <c r="IA82" s="401"/>
      <c r="IB82" s="401"/>
      <c r="IC82" s="401"/>
      <c r="ID82" s="401"/>
      <c r="IE82" s="401"/>
      <c r="IF82" s="401"/>
      <c r="IG82" s="401"/>
      <c r="IH82" s="401"/>
      <c r="II82" s="401"/>
      <c r="IJ82" s="401"/>
      <c r="IK82" s="401"/>
      <c r="IL82" s="401"/>
      <c r="IM82" s="401"/>
      <c r="IN82" s="401"/>
      <c r="IO82" s="401"/>
      <c r="IP82" s="401"/>
    </row>
    <row r="83" spans="1:250" ht="23.45" customHeight="1">
      <c r="A83" s="257"/>
      <c r="B83" s="317"/>
      <c r="C83" s="32"/>
      <c r="D83" s="757"/>
      <c r="E83" s="758"/>
      <c r="F83" s="758"/>
      <c r="G83" s="758"/>
      <c r="H83" s="758"/>
      <c r="I83" s="758"/>
      <c r="J83" s="758"/>
      <c r="K83" s="759"/>
      <c r="L83" s="33"/>
      <c r="M83" s="147"/>
      <c r="N83" s="228" t="str">
        <f t="shared" si="1"/>
        <v/>
      </c>
      <c r="O83" s="53"/>
      <c r="P83" s="411"/>
      <c r="Q83" s="612"/>
      <c r="R83" s="402"/>
      <c r="S83" s="402"/>
      <c r="T83" s="402"/>
      <c r="U83" s="402"/>
      <c r="V83" s="402"/>
      <c r="W83" s="402"/>
      <c r="X83" s="402"/>
      <c r="Y83" s="402"/>
      <c r="Z83" s="402"/>
      <c r="AA83" s="402"/>
      <c r="AB83" s="403"/>
      <c r="AC83" s="403"/>
      <c r="AD83" s="403"/>
      <c r="AE83" s="403"/>
      <c r="AF83" s="403"/>
      <c r="AG83" s="601">
        <v>717.9</v>
      </c>
      <c r="AH83" s="601">
        <v>761.4</v>
      </c>
      <c r="AI83" s="403"/>
      <c r="AJ83" s="403"/>
      <c r="AK83" s="403"/>
      <c r="AL83" s="403"/>
      <c r="AM83" s="403"/>
      <c r="AN83" s="403"/>
      <c r="AO83" s="403"/>
      <c r="AP83" s="403"/>
      <c r="AQ83" s="401"/>
      <c r="AR83" s="401"/>
      <c r="AS83" s="401"/>
      <c r="AT83" s="401"/>
      <c r="AU83" s="401"/>
      <c r="AV83" s="401"/>
      <c r="AW83" s="401"/>
      <c r="AX83" s="401"/>
      <c r="AY83" s="401"/>
      <c r="AZ83" s="401"/>
      <c r="BA83" s="401"/>
      <c r="BB83" s="401"/>
      <c r="BC83" s="401"/>
      <c r="BD83" s="401"/>
      <c r="BE83" s="401"/>
      <c r="BF83" s="401"/>
      <c r="BG83" s="401"/>
      <c r="BH83" s="401"/>
      <c r="BI83" s="401"/>
      <c r="BJ83" s="401"/>
      <c r="BK83" s="401"/>
      <c r="BL83" s="401"/>
      <c r="BM83" s="401"/>
      <c r="BN83" s="401"/>
      <c r="BO83" s="401"/>
      <c r="BP83" s="401"/>
      <c r="BQ83" s="401"/>
      <c r="BR83" s="401"/>
      <c r="BS83" s="401"/>
      <c r="BT83" s="401"/>
      <c r="BU83" s="401"/>
      <c r="BV83" s="401"/>
      <c r="BW83" s="401"/>
      <c r="BX83" s="401"/>
      <c r="BY83" s="401"/>
      <c r="BZ83" s="401"/>
      <c r="CA83" s="401"/>
      <c r="CB83" s="401"/>
      <c r="CC83" s="401"/>
      <c r="CD83" s="401"/>
      <c r="CE83" s="401"/>
      <c r="CF83" s="401"/>
      <c r="CG83" s="401"/>
      <c r="CH83" s="401"/>
      <c r="CI83" s="401"/>
      <c r="CJ83" s="401"/>
      <c r="CK83" s="401"/>
      <c r="CL83" s="401"/>
      <c r="CM83" s="401"/>
      <c r="CN83" s="401"/>
      <c r="CO83" s="401"/>
      <c r="CP83" s="401"/>
      <c r="CQ83" s="401"/>
      <c r="CR83" s="401"/>
      <c r="CS83" s="401"/>
      <c r="CT83" s="401"/>
      <c r="CU83" s="401"/>
      <c r="CV83" s="401"/>
      <c r="CW83" s="401"/>
      <c r="CX83" s="401"/>
      <c r="CY83" s="401"/>
      <c r="CZ83" s="401"/>
      <c r="DA83" s="401"/>
      <c r="DB83" s="401"/>
      <c r="DC83" s="401"/>
      <c r="DD83" s="401"/>
      <c r="DE83" s="401"/>
      <c r="DF83" s="401"/>
      <c r="DG83" s="401"/>
      <c r="DH83" s="401"/>
      <c r="DI83" s="401"/>
      <c r="DJ83" s="401"/>
      <c r="DK83" s="401"/>
      <c r="DL83" s="401"/>
      <c r="DM83" s="401"/>
      <c r="DN83" s="401"/>
      <c r="DO83" s="401"/>
      <c r="DP83" s="401"/>
      <c r="DQ83" s="401"/>
      <c r="DR83" s="401"/>
      <c r="DS83" s="401"/>
      <c r="DT83" s="401"/>
      <c r="DU83" s="401"/>
      <c r="DV83" s="401"/>
      <c r="DW83" s="401"/>
      <c r="DX83" s="401"/>
      <c r="DY83" s="401"/>
      <c r="DZ83" s="401"/>
      <c r="EA83" s="401"/>
      <c r="EB83" s="401"/>
      <c r="EC83" s="401"/>
      <c r="ED83" s="401"/>
      <c r="EE83" s="401"/>
      <c r="EF83" s="401"/>
      <c r="EG83" s="401"/>
      <c r="EH83" s="401"/>
      <c r="EI83" s="401"/>
      <c r="EJ83" s="401"/>
      <c r="EK83" s="401"/>
      <c r="EL83" s="401"/>
      <c r="EM83" s="401"/>
      <c r="EN83" s="401"/>
      <c r="EO83" s="401"/>
      <c r="EP83" s="401"/>
      <c r="EQ83" s="401"/>
      <c r="ER83" s="401"/>
      <c r="ES83" s="401"/>
      <c r="ET83" s="401"/>
      <c r="EU83" s="401"/>
      <c r="EV83" s="401"/>
      <c r="EW83" s="401"/>
      <c r="EX83" s="401"/>
      <c r="EY83" s="401"/>
      <c r="EZ83" s="401"/>
      <c r="FA83" s="401"/>
      <c r="FB83" s="401"/>
      <c r="FC83" s="401"/>
      <c r="FD83" s="401"/>
      <c r="FE83" s="401"/>
      <c r="FF83" s="401"/>
      <c r="FG83" s="401"/>
      <c r="FH83" s="401"/>
      <c r="FI83" s="401"/>
      <c r="FJ83" s="401"/>
      <c r="FK83" s="401"/>
      <c r="FL83" s="401"/>
      <c r="FM83" s="401"/>
      <c r="FN83" s="401"/>
      <c r="FO83" s="401"/>
      <c r="FP83" s="401"/>
      <c r="FQ83" s="401"/>
      <c r="FR83" s="401"/>
      <c r="FS83" s="401"/>
      <c r="FT83" s="401"/>
      <c r="FU83" s="401"/>
      <c r="FV83" s="401"/>
      <c r="FW83" s="401"/>
      <c r="FX83" s="401"/>
      <c r="FY83" s="401"/>
      <c r="FZ83" s="401"/>
      <c r="GA83" s="401"/>
      <c r="GB83" s="401"/>
      <c r="GC83" s="401"/>
      <c r="GD83" s="401"/>
      <c r="GE83" s="401"/>
      <c r="GF83" s="401"/>
      <c r="GG83" s="401"/>
      <c r="GH83" s="401"/>
      <c r="GI83" s="401"/>
      <c r="GJ83" s="401"/>
      <c r="GK83" s="401"/>
      <c r="GL83" s="401"/>
      <c r="GM83" s="401"/>
      <c r="GN83" s="401"/>
      <c r="GO83" s="401"/>
      <c r="GP83" s="401"/>
      <c r="GQ83" s="401"/>
      <c r="GR83" s="401"/>
      <c r="GS83" s="401"/>
      <c r="GT83" s="401"/>
      <c r="GU83" s="401"/>
      <c r="GV83" s="401"/>
      <c r="GW83" s="401"/>
      <c r="GX83" s="401"/>
      <c r="GY83" s="401"/>
      <c r="GZ83" s="401"/>
      <c r="HA83" s="401"/>
      <c r="HB83" s="401"/>
      <c r="HC83" s="401"/>
      <c r="HD83" s="401"/>
      <c r="HE83" s="401"/>
      <c r="HF83" s="401"/>
      <c r="HG83" s="401"/>
      <c r="HH83" s="401"/>
      <c r="HI83" s="401"/>
      <c r="HJ83" s="401"/>
      <c r="HK83" s="401"/>
      <c r="HL83" s="401"/>
      <c r="HM83" s="401"/>
      <c r="HN83" s="401"/>
      <c r="HO83" s="401"/>
      <c r="HP83" s="401"/>
      <c r="HQ83" s="401"/>
      <c r="HR83" s="401"/>
      <c r="HS83" s="401"/>
      <c r="HT83" s="401"/>
      <c r="HU83" s="401"/>
      <c r="HV83" s="401"/>
      <c r="HW83" s="401"/>
      <c r="HX83" s="401"/>
      <c r="HY83" s="401"/>
      <c r="HZ83" s="401"/>
      <c r="IA83" s="401"/>
      <c r="IB83" s="401"/>
      <c r="IC83" s="401"/>
      <c r="ID83" s="401"/>
      <c r="IE83" s="401"/>
      <c r="IF83" s="401"/>
      <c r="IG83" s="401"/>
      <c r="IH83" s="401"/>
      <c r="II83" s="401"/>
      <c r="IJ83" s="401"/>
      <c r="IK83" s="401"/>
      <c r="IL83" s="401"/>
      <c r="IM83" s="401"/>
      <c r="IN83" s="401"/>
      <c r="IO83" s="401"/>
      <c r="IP83" s="401"/>
    </row>
    <row r="84" spans="1:250" ht="23.45" customHeight="1">
      <c r="A84" s="257"/>
      <c r="B84" s="317"/>
      <c r="C84" s="32"/>
      <c r="D84" s="757"/>
      <c r="E84" s="758"/>
      <c r="F84" s="758"/>
      <c r="G84" s="758"/>
      <c r="H84" s="758"/>
      <c r="I84" s="758"/>
      <c r="J84" s="758"/>
      <c r="K84" s="759"/>
      <c r="L84" s="33"/>
      <c r="M84" s="147"/>
      <c r="N84" s="228" t="str">
        <f t="shared" si="1"/>
        <v/>
      </c>
      <c r="O84" s="53"/>
      <c r="P84" s="411"/>
      <c r="Q84" s="612"/>
      <c r="R84" s="402"/>
      <c r="S84" s="402"/>
      <c r="T84" s="402"/>
      <c r="U84" s="402"/>
      <c r="V84" s="402"/>
      <c r="W84" s="402"/>
      <c r="X84" s="402"/>
      <c r="Y84" s="402"/>
      <c r="Z84" s="402"/>
      <c r="AA84" s="402"/>
      <c r="AB84" s="403"/>
      <c r="AC84" s="403"/>
      <c r="AD84" s="403"/>
      <c r="AE84" s="403"/>
      <c r="AF84" s="403"/>
      <c r="AG84" s="403" t="s">
        <v>287</v>
      </c>
      <c r="AH84" s="403" t="s">
        <v>287</v>
      </c>
      <c r="AI84" s="403"/>
      <c r="AJ84" s="403"/>
      <c r="AK84" s="403"/>
      <c r="AL84" s="403"/>
      <c r="AM84" s="403"/>
      <c r="AN84" s="403"/>
      <c r="AO84" s="403"/>
      <c r="AP84" s="403"/>
      <c r="AQ84" s="401"/>
      <c r="AR84" s="401"/>
      <c r="AS84" s="401"/>
      <c r="AT84" s="401"/>
      <c r="AU84" s="401"/>
      <c r="AV84" s="401"/>
      <c r="AW84" s="401"/>
      <c r="AX84" s="401"/>
      <c r="AY84" s="401"/>
      <c r="AZ84" s="401"/>
      <c r="BA84" s="401"/>
      <c r="BB84" s="401"/>
      <c r="BC84" s="401"/>
      <c r="BD84" s="401"/>
      <c r="BE84" s="401"/>
      <c r="BF84" s="401"/>
      <c r="BG84" s="401"/>
      <c r="BH84" s="401"/>
      <c r="BI84" s="401"/>
      <c r="BJ84" s="401"/>
      <c r="BK84" s="401"/>
      <c r="BL84" s="401"/>
      <c r="BM84" s="401"/>
      <c r="BN84" s="401"/>
      <c r="BO84" s="401"/>
      <c r="BP84" s="401"/>
      <c r="BQ84" s="401"/>
      <c r="BR84" s="401"/>
      <c r="BS84" s="401"/>
      <c r="BT84" s="401"/>
      <c r="BU84" s="401"/>
      <c r="BV84" s="401"/>
      <c r="BW84" s="401"/>
      <c r="BX84" s="401"/>
      <c r="BY84" s="401"/>
      <c r="BZ84" s="401"/>
      <c r="CA84" s="401"/>
      <c r="CB84" s="401"/>
      <c r="CC84" s="401"/>
      <c r="CD84" s="401"/>
      <c r="CE84" s="401"/>
      <c r="CF84" s="401"/>
      <c r="CG84" s="401"/>
      <c r="CH84" s="401"/>
      <c r="CI84" s="401"/>
      <c r="CJ84" s="401"/>
      <c r="CK84" s="401"/>
      <c r="CL84" s="401"/>
      <c r="CM84" s="401"/>
      <c r="CN84" s="401"/>
      <c r="CO84" s="401"/>
      <c r="CP84" s="401"/>
      <c r="CQ84" s="401"/>
      <c r="CR84" s="401"/>
      <c r="CS84" s="401"/>
      <c r="CT84" s="401"/>
      <c r="CU84" s="401"/>
      <c r="CV84" s="401"/>
      <c r="CW84" s="401"/>
      <c r="CX84" s="401"/>
      <c r="CY84" s="401"/>
      <c r="CZ84" s="401"/>
      <c r="DA84" s="401"/>
      <c r="DB84" s="401"/>
      <c r="DC84" s="401"/>
      <c r="DD84" s="401"/>
      <c r="DE84" s="401"/>
      <c r="DF84" s="401"/>
      <c r="DG84" s="401"/>
      <c r="DH84" s="401"/>
      <c r="DI84" s="401"/>
      <c r="DJ84" s="401"/>
      <c r="DK84" s="401"/>
      <c r="DL84" s="401"/>
      <c r="DM84" s="401"/>
      <c r="DN84" s="401"/>
      <c r="DO84" s="401"/>
      <c r="DP84" s="401"/>
      <c r="DQ84" s="401"/>
      <c r="DR84" s="401"/>
      <c r="DS84" s="401"/>
      <c r="DT84" s="401"/>
      <c r="DU84" s="401"/>
      <c r="DV84" s="401"/>
      <c r="DW84" s="401"/>
      <c r="DX84" s="401"/>
      <c r="DY84" s="401"/>
      <c r="DZ84" s="401"/>
      <c r="EA84" s="401"/>
      <c r="EB84" s="401"/>
      <c r="EC84" s="401"/>
      <c r="ED84" s="401"/>
      <c r="EE84" s="401"/>
      <c r="EF84" s="401"/>
      <c r="EG84" s="401"/>
      <c r="EH84" s="401"/>
      <c r="EI84" s="401"/>
      <c r="EJ84" s="401"/>
      <c r="EK84" s="401"/>
      <c r="EL84" s="401"/>
      <c r="EM84" s="401"/>
      <c r="EN84" s="401"/>
      <c r="EO84" s="401"/>
      <c r="EP84" s="401"/>
      <c r="EQ84" s="401"/>
      <c r="ER84" s="401"/>
      <c r="ES84" s="401"/>
      <c r="ET84" s="401"/>
      <c r="EU84" s="401"/>
      <c r="EV84" s="401"/>
      <c r="EW84" s="401"/>
      <c r="EX84" s="401"/>
      <c r="EY84" s="401"/>
      <c r="EZ84" s="401"/>
      <c r="FA84" s="401"/>
      <c r="FB84" s="401"/>
      <c r="FC84" s="401"/>
      <c r="FD84" s="401"/>
      <c r="FE84" s="401"/>
      <c r="FF84" s="401"/>
      <c r="FG84" s="401"/>
      <c r="FH84" s="401"/>
      <c r="FI84" s="401"/>
      <c r="FJ84" s="401"/>
      <c r="FK84" s="401"/>
      <c r="FL84" s="401"/>
      <c r="FM84" s="401"/>
      <c r="FN84" s="401"/>
      <c r="FO84" s="401"/>
      <c r="FP84" s="401"/>
      <c r="FQ84" s="401"/>
      <c r="FR84" s="401"/>
      <c r="FS84" s="401"/>
      <c r="FT84" s="401"/>
      <c r="FU84" s="401"/>
      <c r="FV84" s="401"/>
      <c r="FW84" s="401"/>
      <c r="FX84" s="401"/>
      <c r="FY84" s="401"/>
      <c r="FZ84" s="401"/>
      <c r="GA84" s="401"/>
      <c r="GB84" s="401"/>
      <c r="GC84" s="401"/>
      <c r="GD84" s="401"/>
      <c r="GE84" s="401"/>
      <c r="GF84" s="401"/>
      <c r="GG84" s="401"/>
      <c r="GH84" s="401"/>
      <c r="GI84" s="401"/>
      <c r="GJ84" s="401"/>
      <c r="GK84" s="401"/>
      <c r="GL84" s="401"/>
      <c r="GM84" s="401"/>
      <c r="GN84" s="401"/>
      <c r="GO84" s="401"/>
      <c r="GP84" s="401"/>
      <c r="GQ84" s="401"/>
      <c r="GR84" s="401"/>
      <c r="GS84" s="401"/>
      <c r="GT84" s="401"/>
      <c r="GU84" s="401"/>
      <c r="GV84" s="401"/>
      <c r="GW84" s="401"/>
      <c r="GX84" s="401"/>
      <c r="GY84" s="401"/>
      <c r="GZ84" s="401"/>
      <c r="HA84" s="401"/>
      <c r="HB84" s="401"/>
      <c r="HC84" s="401"/>
      <c r="HD84" s="401"/>
      <c r="HE84" s="401"/>
      <c r="HF84" s="401"/>
      <c r="HG84" s="401"/>
      <c r="HH84" s="401"/>
      <c r="HI84" s="401"/>
      <c r="HJ84" s="401"/>
      <c r="HK84" s="401"/>
      <c r="HL84" s="401"/>
      <c r="HM84" s="401"/>
      <c r="HN84" s="401"/>
      <c r="HO84" s="401"/>
      <c r="HP84" s="401"/>
      <c r="HQ84" s="401"/>
      <c r="HR84" s="401"/>
      <c r="HS84" s="401"/>
      <c r="HT84" s="401"/>
      <c r="HU84" s="401"/>
      <c r="HV84" s="401"/>
      <c r="HW84" s="401"/>
      <c r="HX84" s="401"/>
      <c r="HY84" s="401"/>
      <c r="HZ84" s="401"/>
      <c r="IA84" s="401"/>
      <c r="IB84" s="401"/>
      <c r="IC84" s="401"/>
      <c r="ID84" s="401"/>
      <c r="IE84" s="401"/>
      <c r="IF84" s="401"/>
      <c r="IG84" s="401"/>
      <c r="IH84" s="401"/>
      <c r="II84" s="401"/>
      <c r="IJ84" s="401"/>
      <c r="IK84" s="401"/>
      <c r="IL84" s="401"/>
      <c r="IM84" s="401"/>
      <c r="IN84" s="401"/>
      <c r="IO84" s="401"/>
      <c r="IP84" s="401"/>
    </row>
    <row r="85" spans="1:250" ht="23.45" customHeight="1">
      <c r="A85" s="257"/>
      <c r="B85" s="317"/>
      <c r="C85" s="32"/>
      <c r="D85" s="757"/>
      <c r="E85" s="758"/>
      <c r="F85" s="758"/>
      <c r="G85" s="758"/>
      <c r="H85" s="758"/>
      <c r="I85" s="758"/>
      <c r="J85" s="758"/>
      <c r="K85" s="759"/>
      <c r="L85" s="33"/>
      <c r="M85" s="147"/>
      <c r="N85" s="228" t="str">
        <f t="shared" si="1"/>
        <v/>
      </c>
      <c r="O85" s="53"/>
      <c r="P85" s="411"/>
      <c r="Q85" s="612"/>
      <c r="R85" s="402"/>
      <c r="S85" s="402"/>
      <c r="T85" s="402"/>
      <c r="U85" s="402"/>
      <c r="V85" s="402"/>
      <c r="W85" s="402"/>
      <c r="X85" s="402"/>
      <c r="Y85" s="402"/>
      <c r="Z85" s="402"/>
      <c r="AA85" s="402"/>
      <c r="AB85" s="403"/>
      <c r="AC85" s="403"/>
      <c r="AD85" s="403"/>
      <c r="AE85" s="403"/>
      <c r="AF85" s="403"/>
      <c r="AG85" s="403"/>
      <c r="AH85" s="403"/>
      <c r="AI85" s="403"/>
      <c r="AJ85" s="403"/>
      <c r="AK85" s="403"/>
      <c r="AL85" s="403"/>
      <c r="AM85" s="403"/>
      <c r="AN85" s="403"/>
      <c r="AO85" s="403"/>
      <c r="AP85" s="403"/>
      <c r="AQ85" s="401"/>
      <c r="AR85" s="401"/>
      <c r="AS85" s="401"/>
      <c r="AT85" s="401"/>
      <c r="AU85" s="401"/>
      <c r="AV85" s="401"/>
      <c r="AW85" s="401"/>
      <c r="AX85" s="401"/>
      <c r="AY85" s="401"/>
      <c r="AZ85" s="401"/>
      <c r="BA85" s="401"/>
      <c r="BB85" s="401"/>
      <c r="BC85" s="401"/>
      <c r="BD85" s="401"/>
      <c r="BE85" s="401"/>
      <c r="BF85" s="401"/>
      <c r="BG85" s="401"/>
      <c r="BH85" s="401"/>
      <c r="BI85" s="401"/>
      <c r="BJ85" s="401"/>
      <c r="BK85" s="401"/>
      <c r="BL85" s="401"/>
      <c r="BM85" s="401"/>
      <c r="BN85" s="401"/>
      <c r="BO85" s="401"/>
      <c r="BP85" s="401"/>
      <c r="BQ85" s="401"/>
      <c r="BR85" s="401"/>
      <c r="BS85" s="401"/>
      <c r="BT85" s="401"/>
      <c r="BU85" s="401"/>
      <c r="BV85" s="401"/>
      <c r="BW85" s="401"/>
      <c r="BX85" s="401"/>
      <c r="BY85" s="401"/>
      <c r="BZ85" s="401"/>
      <c r="CA85" s="401"/>
      <c r="CB85" s="401"/>
      <c r="CC85" s="401"/>
      <c r="CD85" s="401"/>
      <c r="CE85" s="401"/>
      <c r="CF85" s="401"/>
      <c r="CG85" s="401"/>
      <c r="CH85" s="401"/>
      <c r="CI85" s="401"/>
      <c r="CJ85" s="401"/>
      <c r="CK85" s="401"/>
      <c r="CL85" s="401"/>
      <c r="CM85" s="401"/>
      <c r="CN85" s="401"/>
      <c r="CO85" s="401"/>
      <c r="CP85" s="401"/>
      <c r="CQ85" s="401"/>
      <c r="CR85" s="401"/>
      <c r="CS85" s="401"/>
      <c r="CT85" s="401"/>
      <c r="CU85" s="401"/>
      <c r="CV85" s="401"/>
      <c r="CW85" s="401"/>
      <c r="CX85" s="401"/>
      <c r="CY85" s="401"/>
      <c r="CZ85" s="401"/>
      <c r="DA85" s="401"/>
      <c r="DB85" s="401"/>
      <c r="DC85" s="401"/>
      <c r="DD85" s="401"/>
      <c r="DE85" s="401"/>
      <c r="DF85" s="401"/>
      <c r="DG85" s="401"/>
      <c r="DH85" s="401"/>
      <c r="DI85" s="401"/>
      <c r="DJ85" s="401"/>
      <c r="DK85" s="401"/>
      <c r="DL85" s="401"/>
      <c r="DM85" s="401"/>
      <c r="DN85" s="401"/>
      <c r="DO85" s="401"/>
      <c r="DP85" s="401"/>
      <c r="DQ85" s="401"/>
      <c r="DR85" s="401"/>
      <c r="DS85" s="401"/>
      <c r="DT85" s="401"/>
      <c r="DU85" s="401"/>
      <c r="DV85" s="401"/>
      <c r="DW85" s="401"/>
      <c r="DX85" s="401"/>
      <c r="DY85" s="401"/>
      <c r="DZ85" s="401"/>
      <c r="EA85" s="401"/>
      <c r="EB85" s="401"/>
      <c r="EC85" s="401"/>
      <c r="ED85" s="401"/>
      <c r="EE85" s="401"/>
      <c r="EF85" s="401"/>
      <c r="EG85" s="401"/>
      <c r="EH85" s="401"/>
      <c r="EI85" s="401"/>
      <c r="EJ85" s="401"/>
      <c r="EK85" s="401"/>
      <c r="EL85" s="401"/>
      <c r="EM85" s="401"/>
      <c r="EN85" s="401"/>
      <c r="EO85" s="401"/>
      <c r="EP85" s="401"/>
      <c r="EQ85" s="401"/>
      <c r="ER85" s="401"/>
      <c r="ES85" s="401"/>
      <c r="ET85" s="401"/>
      <c r="EU85" s="401"/>
      <c r="EV85" s="401"/>
      <c r="EW85" s="401"/>
      <c r="EX85" s="401"/>
      <c r="EY85" s="401"/>
      <c r="EZ85" s="401"/>
      <c r="FA85" s="401"/>
      <c r="FB85" s="401"/>
      <c r="FC85" s="401"/>
      <c r="FD85" s="401"/>
      <c r="FE85" s="401"/>
      <c r="FF85" s="401"/>
      <c r="FG85" s="401"/>
      <c r="FH85" s="401"/>
      <c r="FI85" s="401"/>
      <c r="FJ85" s="401"/>
      <c r="FK85" s="401"/>
      <c r="FL85" s="401"/>
      <c r="FM85" s="401"/>
      <c r="FN85" s="401"/>
      <c r="FO85" s="401"/>
      <c r="FP85" s="401"/>
      <c r="FQ85" s="401"/>
      <c r="FR85" s="401"/>
      <c r="FS85" s="401"/>
      <c r="FT85" s="401"/>
      <c r="FU85" s="401"/>
      <c r="FV85" s="401"/>
      <c r="FW85" s="401"/>
      <c r="FX85" s="401"/>
      <c r="FY85" s="401"/>
      <c r="FZ85" s="401"/>
      <c r="GA85" s="401"/>
      <c r="GB85" s="401"/>
      <c r="GC85" s="401"/>
      <c r="GD85" s="401"/>
      <c r="GE85" s="401"/>
      <c r="GF85" s="401"/>
      <c r="GG85" s="401"/>
      <c r="GH85" s="401"/>
      <c r="GI85" s="401"/>
      <c r="GJ85" s="401"/>
      <c r="GK85" s="401"/>
      <c r="GL85" s="401"/>
      <c r="GM85" s="401"/>
      <c r="GN85" s="401"/>
      <c r="GO85" s="401"/>
      <c r="GP85" s="401"/>
      <c r="GQ85" s="401"/>
      <c r="GR85" s="401"/>
      <c r="GS85" s="401"/>
      <c r="GT85" s="401"/>
      <c r="GU85" s="401"/>
      <c r="GV85" s="401"/>
      <c r="GW85" s="401"/>
      <c r="GX85" s="401"/>
      <c r="GY85" s="401"/>
      <c r="GZ85" s="401"/>
      <c r="HA85" s="401"/>
      <c r="HB85" s="401"/>
      <c r="HC85" s="401"/>
      <c r="HD85" s="401"/>
      <c r="HE85" s="401"/>
      <c r="HF85" s="401"/>
      <c r="HG85" s="401"/>
      <c r="HH85" s="401"/>
      <c r="HI85" s="401"/>
      <c r="HJ85" s="401"/>
      <c r="HK85" s="401"/>
      <c r="HL85" s="401"/>
      <c r="HM85" s="401"/>
      <c r="HN85" s="401"/>
      <c r="HO85" s="401"/>
      <c r="HP85" s="401"/>
      <c r="HQ85" s="401"/>
      <c r="HR85" s="401"/>
      <c r="HS85" s="401"/>
      <c r="HT85" s="401"/>
      <c r="HU85" s="401"/>
      <c r="HV85" s="401"/>
      <c r="HW85" s="401"/>
      <c r="HX85" s="401"/>
      <c r="HY85" s="401"/>
      <c r="HZ85" s="401"/>
      <c r="IA85" s="401"/>
      <c r="IB85" s="401"/>
      <c r="IC85" s="401"/>
      <c r="ID85" s="401"/>
      <c r="IE85" s="401"/>
      <c r="IF85" s="401"/>
      <c r="IG85" s="401"/>
      <c r="IH85" s="401"/>
      <c r="II85" s="401"/>
      <c r="IJ85" s="401"/>
      <c r="IK85" s="401"/>
      <c r="IL85" s="401"/>
      <c r="IM85" s="401"/>
      <c r="IN85" s="401"/>
      <c r="IO85" s="401"/>
      <c r="IP85" s="401"/>
    </row>
    <row r="86" spans="1:250" ht="23.45" customHeight="1">
      <c r="A86" s="257"/>
      <c r="B86" s="317"/>
      <c r="C86" s="32"/>
      <c r="D86" s="757"/>
      <c r="E86" s="758"/>
      <c r="F86" s="758"/>
      <c r="G86" s="758"/>
      <c r="H86" s="758"/>
      <c r="I86" s="758"/>
      <c r="J86" s="758"/>
      <c r="K86" s="759"/>
      <c r="L86" s="33"/>
      <c r="M86" s="147"/>
      <c r="N86" s="228" t="str">
        <f t="shared" si="1"/>
        <v/>
      </c>
      <c r="O86" s="53"/>
      <c r="P86" s="411"/>
      <c r="Q86" s="612"/>
      <c r="R86" s="402"/>
      <c r="S86" s="402"/>
      <c r="T86" s="402"/>
      <c r="U86" s="402"/>
      <c r="V86" s="402"/>
      <c r="W86" s="402"/>
      <c r="X86" s="402"/>
      <c r="Y86" s="402"/>
      <c r="Z86" s="402"/>
      <c r="AA86" s="402"/>
      <c r="AB86" s="403"/>
      <c r="AC86" s="403"/>
      <c r="AD86" s="403"/>
      <c r="AE86" s="403"/>
      <c r="AF86" s="403"/>
      <c r="AG86" s="601">
        <v>5714.4</v>
      </c>
      <c r="AH86" s="601">
        <v>6060.3</v>
      </c>
      <c r="AI86" s="403"/>
      <c r="AJ86" s="403"/>
      <c r="AK86" s="403"/>
      <c r="AL86" s="403"/>
      <c r="AM86" s="403"/>
      <c r="AN86" s="403"/>
      <c r="AO86" s="403"/>
      <c r="AP86" s="403"/>
      <c r="AQ86" s="401"/>
      <c r="AR86" s="401"/>
      <c r="AS86" s="401"/>
      <c r="AT86" s="401"/>
      <c r="AU86" s="401"/>
      <c r="AV86" s="401"/>
      <c r="AW86" s="401"/>
      <c r="AX86" s="401"/>
      <c r="AY86" s="401"/>
      <c r="AZ86" s="401"/>
      <c r="BA86" s="401"/>
      <c r="BB86" s="401"/>
      <c r="BC86" s="401"/>
      <c r="BD86" s="401"/>
      <c r="BE86" s="401"/>
      <c r="BF86" s="401"/>
      <c r="BG86" s="401"/>
      <c r="BH86" s="401"/>
      <c r="BI86" s="401"/>
      <c r="BJ86" s="401"/>
      <c r="BK86" s="401"/>
      <c r="BL86" s="401"/>
      <c r="BM86" s="401"/>
      <c r="BN86" s="401"/>
      <c r="BO86" s="401"/>
      <c r="BP86" s="401"/>
      <c r="BQ86" s="401"/>
      <c r="BR86" s="401"/>
      <c r="BS86" s="401"/>
      <c r="BT86" s="401"/>
      <c r="BU86" s="401"/>
      <c r="BV86" s="401"/>
      <c r="BW86" s="401"/>
      <c r="BX86" s="401"/>
      <c r="BY86" s="401"/>
      <c r="BZ86" s="401"/>
      <c r="CA86" s="401"/>
      <c r="CB86" s="401"/>
      <c r="CC86" s="401"/>
      <c r="CD86" s="401"/>
      <c r="CE86" s="401"/>
      <c r="CF86" s="401"/>
      <c r="CG86" s="401"/>
      <c r="CH86" s="401"/>
      <c r="CI86" s="401"/>
      <c r="CJ86" s="401"/>
      <c r="CK86" s="401"/>
      <c r="CL86" s="401"/>
      <c r="CM86" s="401"/>
      <c r="CN86" s="401"/>
      <c r="CO86" s="401"/>
      <c r="CP86" s="401"/>
      <c r="CQ86" s="401"/>
      <c r="CR86" s="401"/>
      <c r="CS86" s="401"/>
      <c r="CT86" s="401"/>
      <c r="CU86" s="401"/>
      <c r="CV86" s="401"/>
      <c r="CW86" s="401"/>
      <c r="CX86" s="401"/>
      <c r="CY86" s="401"/>
      <c r="CZ86" s="401"/>
      <c r="DA86" s="401"/>
      <c r="DB86" s="401"/>
      <c r="DC86" s="401"/>
      <c r="DD86" s="401"/>
      <c r="DE86" s="401"/>
      <c r="DF86" s="401"/>
      <c r="DG86" s="401"/>
      <c r="DH86" s="401"/>
      <c r="DI86" s="401"/>
      <c r="DJ86" s="401"/>
      <c r="DK86" s="401"/>
      <c r="DL86" s="401"/>
      <c r="DM86" s="401"/>
      <c r="DN86" s="401"/>
      <c r="DO86" s="401"/>
      <c r="DP86" s="401"/>
      <c r="DQ86" s="401"/>
      <c r="DR86" s="401"/>
      <c r="DS86" s="401"/>
      <c r="DT86" s="401"/>
      <c r="DU86" s="401"/>
      <c r="DV86" s="401"/>
      <c r="DW86" s="401"/>
      <c r="DX86" s="401"/>
      <c r="DY86" s="401"/>
      <c r="DZ86" s="401"/>
      <c r="EA86" s="401"/>
      <c r="EB86" s="401"/>
      <c r="EC86" s="401"/>
      <c r="ED86" s="401"/>
      <c r="EE86" s="401"/>
      <c r="EF86" s="401"/>
      <c r="EG86" s="401"/>
      <c r="EH86" s="401"/>
      <c r="EI86" s="401"/>
      <c r="EJ86" s="401"/>
      <c r="EK86" s="401"/>
      <c r="EL86" s="401"/>
      <c r="EM86" s="401"/>
      <c r="EN86" s="401"/>
      <c r="EO86" s="401"/>
      <c r="EP86" s="401"/>
      <c r="EQ86" s="401"/>
      <c r="ER86" s="401"/>
      <c r="ES86" s="401"/>
      <c r="ET86" s="401"/>
      <c r="EU86" s="401"/>
      <c r="EV86" s="401"/>
      <c r="EW86" s="401"/>
      <c r="EX86" s="401"/>
      <c r="EY86" s="401"/>
      <c r="EZ86" s="401"/>
      <c r="FA86" s="401"/>
      <c r="FB86" s="401"/>
      <c r="FC86" s="401"/>
      <c r="FD86" s="401"/>
      <c r="FE86" s="401"/>
      <c r="FF86" s="401"/>
      <c r="FG86" s="401"/>
      <c r="FH86" s="401"/>
      <c r="FI86" s="401"/>
      <c r="FJ86" s="401"/>
      <c r="FK86" s="401"/>
      <c r="FL86" s="401"/>
      <c r="FM86" s="401"/>
      <c r="FN86" s="401"/>
      <c r="FO86" s="401"/>
      <c r="FP86" s="401"/>
      <c r="FQ86" s="401"/>
      <c r="FR86" s="401"/>
      <c r="FS86" s="401"/>
      <c r="FT86" s="401"/>
      <c r="FU86" s="401"/>
      <c r="FV86" s="401"/>
      <c r="FW86" s="401"/>
      <c r="FX86" s="401"/>
      <c r="FY86" s="401"/>
      <c r="FZ86" s="401"/>
      <c r="GA86" s="401"/>
      <c r="GB86" s="401"/>
      <c r="GC86" s="401"/>
      <c r="GD86" s="401"/>
      <c r="GE86" s="401"/>
      <c r="GF86" s="401"/>
      <c r="GG86" s="401"/>
      <c r="GH86" s="401"/>
      <c r="GI86" s="401"/>
      <c r="GJ86" s="401"/>
      <c r="GK86" s="401"/>
      <c r="GL86" s="401"/>
      <c r="GM86" s="401"/>
      <c r="GN86" s="401"/>
      <c r="GO86" s="401"/>
      <c r="GP86" s="401"/>
      <c r="GQ86" s="401"/>
      <c r="GR86" s="401"/>
      <c r="GS86" s="401"/>
      <c r="GT86" s="401"/>
      <c r="GU86" s="401"/>
      <c r="GV86" s="401"/>
      <c r="GW86" s="401"/>
      <c r="GX86" s="401"/>
      <c r="GY86" s="401"/>
      <c r="GZ86" s="401"/>
      <c r="HA86" s="401"/>
      <c r="HB86" s="401"/>
      <c r="HC86" s="401"/>
      <c r="HD86" s="401"/>
      <c r="HE86" s="401"/>
      <c r="HF86" s="401"/>
      <c r="HG86" s="401"/>
      <c r="HH86" s="401"/>
      <c r="HI86" s="401"/>
      <c r="HJ86" s="401"/>
      <c r="HK86" s="401"/>
      <c r="HL86" s="401"/>
      <c r="HM86" s="401"/>
      <c r="HN86" s="401"/>
      <c r="HO86" s="401"/>
      <c r="HP86" s="401"/>
      <c r="HQ86" s="401"/>
      <c r="HR86" s="401"/>
      <c r="HS86" s="401"/>
      <c r="HT86" s="401"/>
      <c r="HU86" s="401"/>
      <c r="HV86" s="401"/>
      <c r="HW86" s="401"/>
      <c r="HX86" s="401"/>
      <c r="HY86" s="401"/>
      <c r="HZ86" s="401"/>
      <c r="IA86" s="401"/>
      <c r="IB86" s="401"/>
      <c r="IC86" s="401"/>
      <c r="ID86" s="401"/>
      <c r="IE86" s="401"/>
      <c r="IF86" s="401"/>
      <c r="IG86" s="401"/>
      <c r="IH86" s="401"/>
      <c r="II86" s="401"/>
      <c r="IJ86" s="401"/>
      <c r="IK86" s="401"/>
      <c r="IL86" s="401"/>
      <c r="IM86" s="401"/>
      <c r="IN86" s="401"/>
      <c r="IO86" s="401"/>
      <c r="IP86" s="401"/>
    </row>
    <row r="87" spans="1:250" ht="23.45" customHeight="1">
      <c r="A87" s="257"/>
      <c r="B87" s="317"/>
      <c r="C87" s="32"/>
      <c r="D87" s="757"/>
      <c r="E87" s="758"/>
      <c r="F87" s="758"/>
      <c r="G87" s="758"/>
      <c r="H87" s="758"/>
      <c r="I87" s="758"/>
      <c r="J87" s="758"/>
      <c r="K87" s="759"/>
      <c r="L87" s="33"/>
      <c r="M87" s="147"/>
      <c r="N87" s="228" t="str">
        <f t="shared" si="1"/>
        <v/>
      </c>
      <c r="O87" s="53"/>
      <c r="P87" s="411"/>
      <c r="Q87" s="612"/>
      <c r="R87" s="402"/>
      <c r="S87" s="402"/>
      <c r="T87" s="402"/>
      <c r="U87" s="402"/>
      <c r="V87" s="402"/>
      <c r="W87" s="402"/>
      <c r="X87" s="402"/>
      <c r="Y87" s="402"/>
      <c r="Z87" s="402"/>
      <c r="AA87" s="402"/>
      <c r="AB87" s="403"/>
      <c r="AC87" s="403"/>
      <c r="AD87" s="403"/>
      <c r="AE87" s="403"/>
      <c r="AF87" s="403"/>
      <c r="AG87" s="403"/>
      <c r="AH87" s="403"/>
      <c r="AI87" s="403"/>
      <c r="AJ87" s="403"/>
      <c r="AK87" s="403"/>
      <c r="AL87" s="403"/>
      <c r="AM87" s="403"/>
      <c r="AN87" s="403"/>
      <c r="AO87" s="403"/>
      <c r="AP87" s="403"/>
      <c r="AQ87" s="401"/>
      <c r="AR87" s="401"/>
      <c r="AS87" s="401"/>
      <c r="AT87" s="401"/>
      <c r="AU87" s="401"/>
      <c r="AV87" s="401"/>
      <c r="AW87" s="401"/>
      <c r="AX87" s="401"/>
      <c r="AY87" s="401"/>
      <c r="AZ87" s="401"/>
      <c r="BA87" s="401"/>
      <c r="BB87" s="401"/>
      <c r="BC87" s="401"/>
      <c r="BD87" s="401"/>
      <c r="BE87" s="401"/>
      <c r="BF87" s="401"/>
      <c r="BG87" s="401"/>
      <c r="BH87" s="401"/>
      <c r="BI87" s="401"/>
      <c r="BJ87" s="401"/>
      <c r="BK87" s="401"/>
      <c r="BL87" s="401"/>
      <c r="BM87" s="401"/>
      <c r="BN87" s="401"/>
      <c r="BO87" s="401"/>
      <c r="BP87" s="401"/>
      <c r="BQ87" s="401"/>
      <c r="BR87" s="401"/>
      <c r="BS87" s="401"/>
      <c r="BT87" s="401"/>
      <c r="BU87" s="401"/>
      <c r="BV87" s="401"/>
      <c r="BW87" s="401"/>
      <c r="BX87" s="401"/>
      <c r="BY87" s="401"/>
      <c r="BZ87" s="401"/>
      <c r="CA87" s="401"/>
      <c r="CB87" s="401"/>
      <c r="CC87" s="401"/>
      <c r="CD87" s="401"/>
      <c r="CE87" s="401"/>
      <c r="CF87" s="401"/>
      <c r="CG87" s="401"/>
      <c r="CH87" s="401"/>
      <c r="CI87" s="401"/>
      <c r="CJ87" s="401"/>
      <c r="CK87" s="401"/>
      <c r="CL87" s="401"/>
      <c r="CM87" s="401"/>
      <c r="CN87" s="401"/>
      <c r="CO87" s="401"/>
      <c r="CP87" s="401"/>
      <c r="CQ87" s="401"/>
      <c r="CR87" s="401"/>
      <c r="CS87" s="401"/>
      <c r="CT87" s="401"/>
      <c r="CU87" s="401"/>
      <c r="CV87" s="401"/>
      <c r="CW87" s="401"/>
      <c r="CX87" s="401"/>
      <c r="CY87" s="401"/>
      <c r="CZ87" s="401"/>
      <c r="DA87" s="401"/>
      <c r="DB87" s="401"/>
      <c r="DC87" s="401"/>
      <c r="DD87" s="401"/>
      <c r="DE87" s="401"/>
      <c r="DF87" s="401"/>
      <c r="DG87" s="401"/>
      <c r="DH87" s="401"/>
      <c r="DI87" s="401"/>
      <c r="DJ87" s="401"/>
      <c r="DK87" s="401"/>
      <c r="DL87" s="401"/>
      <c r="DM87" s="401"/>
      <c r="DN87" s="401"/>
      <c r="DO87" s="401"/>
      <c r="DP87" s="401"/>
      <c r="DQ87" s="401"/>
      <c r="DR87" s="401"/>
      <c r="DS87" s="401"/>
      <c r="DT87" s="401"/>
      <c r="DU87" s="401"/>
      <c r="DV87" s="401"/>
      <c r="DW87" s="401"/>
      <c r="DX87" s="401"/>
      <c r="DY87" s="401"/>
      <c r="DZ87" s="401"/>
      <c r="EA87" s="401"/>
      <c r="EB87" s="401"/>
      <c r="EC87" s="401"/>
      <c r="ED87" s="401"/>
      <c r="EE87" s="401"/>
      <c r="EF87" s="401"/>
      <c r="EG87" s="401"/>
      <c r="EH87" s="401"/>
      <c r="EI87" s="401"/>
      <c r="EJ87" s="401"/>
      <c r="EK87" s="401"/>
      <c r="EL87" s="401"/>
      <c r="EM87" s="401"/>
      <c r="EN87" s="401"/>
      <c r="EO87" s="401"/>
      <c r="EP87" s="401"/>
      <c r="EQ87" s="401"/>
      <c r="ER87" s="401"/>
      <c r="ES87" s="401"/>
      <c r="ET87" s="401"/>
      <c r="EU87" s="401"/>
      <c r="EV87" s="401"/>
      <c r="EW87" s="401"/>
      <c r="EX87" s="401"/>
      <c r="EY87" s="401"/>
      <c r="EZ87" s="401"/>
      <c r="FA87" s="401"/>
      <c r="FB87" s="401"/>
      <c r="FC87" s="401"/>
      <c r="FD87" s="401"/>
      <c r="FE87" s="401"/>
      <c r="FF87" s="401"/>
      <c r="FG87" s="401"/>
      <c r="FH87" s="401"/>
      <c r="FI87" s="401"/>
      <c r="FJ87" s="401"/>
      <c r="FK87" s="401"/>
      <c r="FL87" s="401"/>
      <c r="FM87" s="401"/>
      <c r="FN87" s="401"/>
      <c r="FO87" s="401"/>
      <c r="FP87" s="401"/>
      <c r="FQ87" s="401"/>
      <c r="FR87" s="401"/>
      <c r="FS87" s="401"/>
      <c r="FT87" s="401"/>
      <c r="FU87" s="401"/>
      <c r="FV87" s="401"/>
      <c r="FW87" s="401"/>
      <c r="FX87" s="401"/>
      <c r="FY87" s="401"/>
      <c r="FZ87" s="401"/>
      <c r="GA87" s="401"/>
      <c r="GB87" s="401"/>
      <c r="GC87" s="401"/>
      <c r="GD87" s="401"/>
      <c r="GE87" s="401"/>
      <c r="GF87" s="401"/>
      <c r="GG87" s="401"/>
      <c r="GH87" s="401"/>
      <c r="GI87" s="401"/>
      <c r="GJ87" s="401"/>
      <c r="GK87" s="401"/>
      <c r="GL87" s="401"/>
      <c r="GM87" s="401"/>
      <c r="GN87" s="401"/>
      <c r="GO87" s="401"/>
      <c r="GP87" s="401"/>
      <c r="GQ87" s="401"/>
      <c r="GR87" s="401"/>
      <c r="GS87" s="401"/>
      <c r="GT87" s="401"/>
      <c r="GU87" s="401"/>
      <c r="GV87" s="401"/>
      <c r="GW87" s="401"/>
      <c r="GX87" s="401"/>
      <c r="GY87" s="401"/>
      <c r="GZ87" s="401"/>
      <c r="HA87" s="401"/>
      <c r="HB87" s="401"/>
      <c r="HC87" s="401"/>
      <c r="HD87" s="401"/>
      <c r="HE87" s="401"/>
      <c r="HF87" s="401"/>
      <c r="HG87" s="401"/>
      <c r="HH87" s="401"/>
      <c r="HI87" s="401"/>
      <c r="HJ87" s="401"/>
      <c r="HK87" s="401"/>
      <c r="HL87" s="401"/>
      <c r="HM87" s="401"/>
      <c r="HN87" s="401"/>
      <c r="HO87" s="401"/>
      <c r="HP87" s="401"/>
      <c r="HQ87" s="401"/>
      <c r="HR87" s="401"/>
      <c r="HS87" s="401"/>
      <c r="HT87" s="401"/>
      <c r="HU87" s="401"/>
      <c r="HV87" s="401"/>
      <c r="HW87" s="401"/>
      <c r="HX87" s="401"/>
      <c r="HY87" s="401"/>
      <c r="HZ87" s="401"/>
      <c r="IA87" s="401"/>
      <c r="IB87" s="401"/>
      <c r="IC87" s="401"/>
      <c r="ID87" s="401"/>
      <c r="IE87" s="401"/>
      <c r="IF87" s="401"/>
      <c r="IG87" s="401"/>
      <c r="IH87" s="401"/>
      <c r="II87" s="401"/>
      <c r="IJ87" s="401"/>
      <c r="IK87" s="401"/>
      <c r="IL87" s="401"/>
      <c r="IM87" s="401"/>
      <c r="IN87" s="401"/>
      <c r="IO87" s="401"/>
      <c r="IP87" s="401"/>
    </row>
    <row r="88" spans="1:250" ht="23.45" customHeight="1">
      <c r="A88" s="257"/>
      <c r="B88" s="317"/>
      <c r="C88" s="32"/>
      <c r="D88" s="757"/>
      <c r="E88" s="758"/>
      <c r="F88" s="758"/>
      <c r="G88" s="758"/>
      <c r="H88" s="758"/>
      <c r="I88" s="758"/>
      <c r="J88" s="758"/>
      <c r="K88" s="759"/>
      <c r="L88" s="33"/>
      <c r="M88" s="147"/>
      <c r="N88" s="228" t="str">
        <f t="shared" si="1"/>
        <v/>
      </c>
      <c r="O88" s="53"/>
      <c r="P88" s="411"/>
      <c r="Q88" s="612"/>
      <c r="R88" s="402"/>
      <c r="S88" s="402"/>
      <c r="T88" s="402"/>
      <c r="U88" s="402"/>
      <c r="V88" s="402"/>
      <c r="W88" s="402"/>
      <c r="X88" s="402"/>
      <c r="Y88" s="402"/>
      <c r="Z88" s="402"/>
      <c r="AA88" s="402"/>
      <c r="AB88" s="403"/>
      <c r="AC88" s="403"/>
      <c r="AD88" s="403"/>
      <c r="AE88" s="403"/>
      <c r="AF88" s="403"/>
      <c r="AG88" s="601">
        <v>215.4</v>
      </c>
      <c r="AH88" s="601">
        <v>228.6</v>
      </c>
      <c r="AI88" s="403"/>
      <c r="AJ88" s="403"/>
      <c r="AK88" s="403"/>
      <c r="AL88" s="403"/>
      <c r="AM88" s="403"/>
      <c r="AN88" s="403"/>
      <c r="AO88" s="403"/>
      <c r="AP88" s="403"/>
      <c r="AQ88" s="401"/>
      <c r="AR88" s="401"/>
      <c r="AS88" s="401"/>
      <c r="AT88" s="401"/>
      <c r="AU88" s="401"/>
      <c r="AV88" s="401"/>
      <c r="AW88" s="401"/>
      <c r="AX88" s="401"/>
      <c r="AY88" s="401"/>
      <c r="AZ88" s="401"/>
      <c r="BA88" s="401"/>
      <c r="BB88" s="401"/>
      <c r="BC88" s="401"/>
      <c r="BD88" s="401"/>
      <c r="BE88" s="401"/>
      <c r="BF88" s="401"/>
      <c r="BG88" s="401"/>
      <c r="BH88" s="401"/>
      <c r="BI88" s="401"/>
      <c r="BJ88" s="401"/>
      <c r="BK88" s="401"/>
      <c r="BL88" s="401"/>
      <c r="BM88" s="401"/>
      <c r="BN88" s="401"/>
      <c r="BO88" s="401"/>
      <c r="BP88" s="401"/>
      <c r="BQ88" s="401"/>
      <c r="BR88" s="401"/>
      <c r="BS88" s="401"/>
      <c r="BT88" s="401"/>
      <c r="BU88" s="401"/>
      <c r="BV88" s="401"/>
      <c r="BW88" s="401"/>
      <c r="BX88" s="401"/>
      <c r="BY88" s="401"/>
      <c r="BZ88" s="401"/>
      <c r="CA88" s="401"/>
      <c r="CB88" s="401"/>
      <c r="CC88" s="401"/>
      <c r="CD88" s="401"/>
      <c r="CE88" s="401"/>
      <c r="CF88" s="401"/>
      <c r="CG88" s="401"/>
      <c r="CH88" s="401"/>
      <c r="CI88" s="401"/>
      <c r="CJ88" s="401"/>
      <c r="CK88" s="401"/>
      <c r="CL88" s="401"/>
      <c r="CM88" s="401"/>
      <c r="CN88" s="401"/>
      <c r="CO88" s="401"/>
      <c r="CP88" s="401"/>
      <c r="CQ88" s="401"/>
      <c r="CR88" s="401"/>
      <c r="CS88" s="401"/>
      <c r="CT88" s="401"/>
      <c r="CU88" s="401"/>
      <c r="CV88" s="401"/>
      <c r="CW88" s="401"/>
      <c r="CX88" s="401"/>
      <c r="CY88" s="401"/>
      <c r="CZ88" s="401"/>
      <c r="DA88" s="401"/>
      <c r="DB88" s="401"/>
      <c r="DC88" s="401"/>
      <c r="DD88" s="401"/>
      <c r="DE88" s="401"/>
      <c r="DF88" s="401"/>
      <c r="DG88" s="401"/>
      <c r="DH88" s="401"/>
      <c r="DI88" s="401"/>
      <c r="DJ88" s="401"/>
      <c r="DK88" s="401"/>
      <c r="DL88" s="401"/>
      <c r="DM88" s="401"/>
      <c r="DN88" s="401"/>
      <c r="DO88" s="401"/>
      <c r="DP88" s="401"/>
      <c r="DQ88" s="401"/>
      <c r="DR88" s="401"/>
      <c r="DS88" s="401"/>
      <c r="DT88" s="401"/>
      <c r="DU88" s="401"/>
      <c r="DV88" s="401"/>
      <c r="DW88" s="401"/>
      <c r="DX88" s="401"/>
      <c r="DY88" s="401"/>
      <c r="DZ88" s="401"/>
      <c r="EA88" s="401"/>
      <c r="EB88" s="401"/>
      <c r="EC88" s="401"/>
      <c r="ED88" s="401"/>
      <c r="EE88" s="401"/>
      <c r="EF88" s="401"/>
      <c r="EG88" s="401"/>
      <c r="EH88" s="401"/>
      <c r="EI88" s="401"/>
      <c r="EJ88" s="401"/>
      <c r="EK88" s="401"/>
      <c r="EL88" s="401"/>
      <c r="EM88" s="401"/>
      <c r="EN88" s="401"/>
      <c r="EO88" s="401"/>
      <c r="EP88" s="401"/>
      <c r="EQ88" s="401"/>
      <c r="ER88" s="401"/>
      <c r="ES88" s="401"/>
      <c r="ET88" s="401"/>
      <c r="EU88" s="401"/>
      <c r="EV88" s="401"/>
      <c r="EW88" s="401"/>
      <c r="EX88" s="401"/>
      <c r="EY88" s="401"/>
      <c r="EZ88" s="401"/>
      <c r="FA88" s="401"/>
      <c r="FB88" s="401"/>
      <c r="FC88" s="401"/>
      <c r="FD88" s="401"/>
      <c r="FE88" s="401"/>
      <c r="FF88" s="401"/>
      <c r="FG88" s="401"/>
      <c r="FH88" s="401"/>
      <c r="FI88" s="401"/>
      <c r="FJ88" s="401"/>
      <c r="FK88" s="401"/>
      <c r="FL88" s="401"/>
      <c r="FM88" s="401"/>
      <c r="FN88" s="401"/>
      <c r="FO88" s="401"/>
      <c r="FP88" s="401"/>
      <c r="FQ88" s="401"/>
      <c r="FR88" s="401"/>
      <c r="FS88" s="401"/>
      <c r="FT88" s="401"/>
      <c r="FU88" s="401"/>
      <c r="FV88" s="401"/>
      <c r="FW88" s="401"/>
      <c r="FX88" s="401"/>
      <c r="FY88" s="401"/>
      <c r="FZ88" s="401"/>
      <c r="GA88" s="401"/>
      <c r="GB88" s="401"/>
      <c r="GC88" s="401"/>
      <c r="GD88" s="401"/>
      <c r="GE88" s="401"/>
      <c r="GF88" s="401"/>
      <c r="GG88" s="401"/>
      <c r="GH88" s="401"/>
      <c r="GI88" s="401"/>
      <c r="GJ88" s="401"/>
      <c r="GK88" s="401"/>
      <c r="GL88" s="401"/>
      <c r="GM88" s="401"/>
      <c r="GN88" s="401"/>
      <c r="GO88" s="401"/>
      <c r="GP88" s="401"/>
      <c r="GQ88" s="401"/>
      <c r="GR88" s="401"/>
      <c r="GS88" s="401"/>
      <c r="GT88" s="401"/>
      <c r="GU88" s="401"/>
      <c r="GV88" s="401"/>
      <c r="GW88" s="401"/>
      <c r="GX88" s="401"/>
      <c r="GY88" s="401"/>
      <c r="GZ88" s="401"/>
      <c r="HA88" s="401"/>
      <c r="HB88" s="401"/>
      <c r="HC88" s="401"/>
      <c r="HD88" s="401"/>
      <c r="HE88" s="401"/>
      <c r="HF88" s="401"/>
      <c r="HG88" s="401"/>
      <c r="HH88" s="401"/>
      <c r="HI88" s="401"/>
      <c r="HJ88" s="401"/>
      <c r="HK88" s="401"/>
      <c r="HL88" s="401"/>
      <c r="HM88" s="401"/>
      <c r="HN88" s="401"/>
      <c r="HO88" s="401"/>
      <c r="HP88" s="401"/>
      <c r="HQ88" s="401"/>
      <c r="HR88" s="401"/>
      <c r="HS88" s="401"/>
      <c r="HT88" s="401"/>
      <c r="HU88" s="401"/>
      <c r="HV88" s="401"/>
      <c r="HW88" s="401"/>
      <c r="HX88" s="401"/>
      <c r="HY88" s="401"/>
      <c r="HZ88" s="401"/>
      <c r="IA88" s="401"/>
      <c r="IB88" s="401"/>
      <c r="IC88" s="401"/>
      <c r="ID88" s="401"/>
      <c r="IE88" s="401"/>
      <c r="IF88" s="401"/>
      <c r="IG88" s="401"/>
      <c r="IH88" s="401"/>
      <c r="II88" s="401"/>
      <c r="IJ88" s="401"/>
      <c r="IK88" s="401"/>
      <c r="IL88" s="401"/>
      <c r="IM88" s="401"/>
      <c r="IN88" s="401"/>
      <c r="IO88" s="401"/>
      <c r="IP88" s="401"/>
    </row>
    <row r="89" spans="1:250" ht="23.45" customHeight="1">
      <c r="A89" s="257"/>
      <c r="B89" s="317"/>
      <c r="C89" s="32"/>
      <c r="D89" s="757"/>
      <c r="E89" s="758"/>
      <c r="F89" s="758"/>
      <c r="G89" s="758"/>
      <c r="H89" s="758"/>
      <c r="I89" s="758"/>
      <c r="J89" s="758"/>
      <c r="K89" s="759"/>
      <c r="L89" s="33"/>
      <c r="M89" s="147"/>
      <c r="N89" s="228" t="str">
        <f t="shared" si="1"/>
        <v/>
      </c>
      <c r="O89" s="53"/>
      <c r="P89" s="411"/>
      <c r="Q89" s="612"/>
      <c r="R89" s="402"/>
      <c r="S89" s="402"/>
      <c r="T89" s="402"/>
      <c r="U89" s="402"/>
      <c r="V89" s="402"/>
      <c r="W89" s="402"/>
      <c r="X89" s="402"/>
      <c r="Y89" s="402"/>
      <c r="Z89" s="402"/>
      <c r="AA89" s="402"/>
      <c r="AB89" s="403"/>
      <c r="AC89" s="403"/>
      <c r="AD89" s="403"/>
      <c r="AE89" s="403"/>
      <c r="AF89" s="403"/>
      <c r="AG89" s="601">
        <v>430.8</v>
      </c>
      <c r="AH89" s="601">
        <v>456.9</v>
      </c>
      <c r="AI89" s="403"/>
      <c r="AJ89" s="403"/>
      <c r="AK89" s="403"/>
      <c r="AL89" s="403"/>
      <c r="AM89" s="403"/>
      <c r="AN89" s="403"/>
      <c r="AO89" s="403"/>
      <c r="AP89" s="403"/>
      <c r="AQ89" s="401"/>
      <c r="AR89" s="401"/>
      <c r="AS89" s="401"/>
      <c r="AT89" s="401"/>
      <c r="AU89" s="401"/>
      <c r="AV89" s="401"/>
      <c r="AW89" s="401"/>
      <c r="AX89" s="401"/>
      <c r="AY89" s="401"/>
      <c r="AZ89" s="401"/>
      <c r="BA89" s="401"/>
      <c r="BB89" s="401"/>
      <c r="BC89" s="401"/>
      <c r="BD89" s="401"/>
      <c r="BE89" s="401"/>
      <c r="BF89" s="401"/>
      <c r="BG89" s="401"/>
      <c r="BH89" s="401"/>
      <c r="BI89" s="401"/>
      <c r="BJ89" s="401"/>
      <c r="BK89" s="401"/>
      <c r="BL89" s="401"/>
      <c r="BM89" s="401"/>
      <c r="BN89" s="401"/>
      <c r="BO89" s="401"/>
      <c r="BP89" s="401"/>
      <c r="BQ89" s="401"/>
      <c r="BR89" s="401"/>
      <c r="BS89" s="401"/>
      <c r="BT89" s="401"/>
      <c r="BU89" s="401"/>
      <c r="BV89" s="401"/>
      <c r="BW89" s="401"/>
      <c r="BX89" s="401"/>
      <c r="BY89" s="401"/>
      <c r="BZ89" s="401"/>
      <c r="CA89" s="401"/>
      <c r="CB89" s="401"/>
      <c r="CC89" s="401"/>
      <c r="CD89" s="401"/>
      <c r="CE89" s="401"/>
      <c r="CF89" s="401"/>
      <c r="CG89" s="401"/>
      <c r="CH89" s="401"/>
      <c r="CI89" s="401"/>
      <c r="CJ89" s="401"/>
      <c r="CK89" s="401"/>
      <c r="CL89" s="401"/>
      <c r="CM89" s="401"/>
      <c r="CN89" s="401"/>
      <c r="CO89" s="401"/>
      <c r="CP89" s="401"/>
      <c r="CQ89" s="401"/>
      <c r="CR89" s="401"/>
      <c r="CS89" s="401"/>
      <c r="CT89" s="401"/>
      <c r="CU89" s="401"/>
      <c r="CV89" s="401"/>
      <c r="CW89" s="401"/>
      <c r="CX89" s="401"/>
      <c r="CY89" s="401"/>
      <c r="CZ89" s="401"/>
      <c r="DA89" s="401"/>
      <c r="DB89" s="401"/>
      <c r="DC89" s="401"/>
      <c r="DD89" s="401"/>
      <c r="DE89" s="401"/>
      <c r="DF89" s="401"/>
      <c r="DG89" s="401"/>
      <c r="DH89" s="401"/>
      <c r="DI89" s="401"/>
      <c r="DJ89" s="401"/>
      <c r="DK89" s="401"/>
      <c r="DL89" s="401"/>
      <c r="DM89" s="401"/>
      <c r="DN89" s="401"/>
      <c r="DO89" s="401"/>
      <c r="DP89" s="401"/>
      <c r="DQ89" s="401"/>
      <c r="DR89" s="401"/>
      <c r="DS89" s="401"/>
      <c r="DT89" s="401"/>
      <c r="DU89" s="401"/>
      <c r="DV89" s="401"/>
      <c r="DW89" s="401"/>
      <c r="DX89" s="401"/>
      <c r="DY89" s="401"/>
      <c r="DZ89" s="401"/>
      <c r="EA89" s="401"/>
      <c r="EB89" s="401"/>
      <c r="EC89" s="401"/>
      <c r="ED89" s="401"/>
      <c r="EE89" s="401"/>
      <c r="EF89" s="401"/>
      <c r="EG89" s="401"/>
      <c r="EH89" s="401"/>
      <c r="EI89" s="401"/>
      <c r="EJ89" s="401"/>
      <c r="EK89" s="401"/>
      <c r="EL89" s="401"/>
      <c r="EM89" s="401"/>
      <c r="EN89" s="401"/>
      <c r="EO89" s="401"/>
      <c r="EP89" s="401"/>
      <c r="EQ89" s="401"/>
      <c r="ER89" s="401"/>
      <c r="ES89" s="401"/>
      <c r="ET89" s="401"/>
      <c r="EU89" s="401"/>
      <c r="EV89" s="401"/>
      <c r="EW89" s="401"/>
      <c r="EX89" s="401"/>
      <c r="EY89" s="401"/>
      <c r="EZ89" s="401"/>
      <c r="FA89" s="401"/>
      <c r="FB89" s="401"/>
      <c r="FC89" s="401"/>
      <c r="FD89" s="401"/>
      <c r="FE89" s="401"/>
      <c r="FF89" s="401"/>
      <c r="FG89" s="401"/>
      <c r="FH89" s="401"/>
      <c r="FI89" s="401"/>
      <c r="FJ89" s="401"/>
      <c r="FK89" s="401"/>
      <c r="FL89" s="401"/>
      <c r="FM89" s="401"/>
      <c r="FN89" s="401"/>
      <c r="FO89" s="401"/>
      <c r="FP89" s="401"/>
      <c r="FQ89" s="401"/>
      <c r="FR89" s="401"/>
      <c r="FS89" s="401"/>
      <c r="FT89" s="401"/>
      <c r="FU89" s="401"/>
      <c r="FV89" s="401"/>
      <c r="FW89" s="401"/>
      <c r="FX89" s="401"/>
      <c r="FY89" s="401"/>
      <c r="FZ89" s="401"/>
      <c r="GA89" s="401"/>
      <c r="GB89" s="401"/>
      <c r="GC89" s="401"/>
      <c r="GD89" s="401"/>
      <c r="GE89" s="401"/>
      <c r="GF89" s="401"/>
      <c r="GG89" s="401"/>
      <c r="GH89" s="401"/>
      <c r="GI89" s="401"/>
      <c r="GJ89" s="401"/>
      <c r="GK89" s="401"/>
      <c r="GL89" s="401"/>
      <c r="GM89" s="401"/>
      <c r="GN89" s="401"/>
      <c r="GO89" s="401"/>
      <c r="GP89" s="401"/>
      <c r="GQ89" s="401"/>
      <c r="GR89" s="401"/>
      <c r="GS89" s="401"/>
      <c r="GT89" s="401"/>
      <c r="GU89" s="401"/>
      <c r="GV89" s="401"/>
      <c r="GW89" s="401"/>
      <c r="GX89" s="401"/>
      <c r="GY89" s="401"/>
      <c r="GZ89" s="401"/>
      <c r="HA89" s="401"/>
      <c r="HB89" s="401"/>
      <c r="HC89" s="401"/>
      <c r="HD89" s="401"/>
      <c r="HE89" s="401"/>
      <c r="HF89" s="401"/>
      <c r="HG89" s="401"/>
      <c r="HH89" s="401"/>
      <c r="HI89" s="401"/>
      <c r="HJ89" s="401"/>
      <c r="HK89" s="401"/>
      <c r="HL89" s="401"/>
      <c r="HM89" s="401"/>
      <c r="HN89" s="401"/>
      <c r="HO89" s="401"/>
      <c r="HP89" s="401"/>
      <c r="HQ89" s="401"/>
      <c r="HR89" s="401"/>
      <c r="HS89" s="401"/>
      <c r="HT89" s="401"/>
      <c r="HU89" s="401"/>
      <c r="HV89" s="401"/>
      <c r="HW89" s="401"/>
      <c r="HX89" s="401"/>
      <c r="HY89" s="401"/>
      <c r="HZ89" s="401"/>
      <c r="IA89" s="401"/>
      <c r="IB89" s="401"/>
      <c r="IC89" s="401"/>
      <c r="ID89" s="401"/>
      <c r="IE89" s="401"/>
      <c r="IF89" s="401"/>
      <c r="IG89" s="401"/>
      <c r="IH89" s="401"/>
      <c r="II89" s="401"/>
      <c r="IJ89" s="401"/>
      <c r="IK89" s="401"/>
      <c r="IL89" s="401"/>
      <c r="IM89" s="401"/>
      <c r="IN89" s="401"/>
      <c r="IO89" s="401"/>
      <c r="IP89" s="401"/>
    </row>
    <row r="90" spans="1:250" ht="23.45" customHeight="1">
      <c r="A90" s="257"/>
      <c r="B90" s="317"/>
      <c r="C90" s="32"/>
      <c r="D90" s="757"/>
      <c r="E90" s="758"/>
      <c r="F90" s="758"/>
      <c r="G90" s="758"/>
      <c r="H90" s="758"/>
      <c r="I90" s="758"/>
      <c r="J90" s="758"/>
      <c r="K90" s="759"/>
      <c r="L90" s="33"/>
      <c r="M90" s="147"/>
      <c r="N90" s="228" t="str">
        <f t="shared" si="1"/>
        <v/>
      </c>
      <c r="O90" s="53"/>
      <c r="P90" s="411"/>
      <c r="Q90" s="612"/>
      <c r="R90" s="402"/>
      <c r="S90" s="402"/>
      <c r="T90" s="402"/>
      <c r="U90" s="402"/>
      <c r="V90" s="402"/>
      <c r="W90" s="402"/>
      <c r="X90" s="402"/>
      <c r="Y90" s="402"/>
      <c r="Z90" s="402"/>
      <c r="AA90" s="402"/>
      <c r="AB90" s="403"/>
      <c r="AC90" s="403"/>
      <c r="AD90" s="403"/>
      <c r="AE90" s="403"/>
      <c r="AF90" s="403"/>
      <c r="AG90" s="601">
        <v>646.20000000000005</v>
      </c>
      <c r="AH90" s="601">
        <v>685.5</v>
      </c>
      <c r="AI90" s="403"/>
      <c r="AJ90" s="403"/>
      <c r="AK90" s="403"/>
      <c r="AL90" s="403"/>
      <c r="AM90" s="403"/>
      <c r="AN90" s="403"/>
      <c r="AO90" s="403"/>
      <c r="AP90" s="403"/>
      <c r="AQ90" s="401"/>
      <c r="AR90" s="401"/>
      <c r="AS90" s="401"/>
      <c r="AT90" s="401"/>
      <c r="AU90" s="401"/>
      <c r="AV90" s="401"/>
      <c r="AW90" s="401"/>
      <c r="AX90" s="401"/>
      <c r="AY90" s="401"/>
      <c r="AZ90" s="401"/>
      <c r="BA90" s="401"/>
      <c r="BB90" s="401"/>
      <c r="BC90" s="401"/>
      <c r="BD90" s="401"/>
      <c r="BE90" s="401"/>
      <c r="BF90" s="401"/>
      <c r="BG90" s="401"/>
      <c r="BH90" s="401"/>
      <c r="BI90" s="401"/>
      <c r="BJ90" s="401"/>
      <c r="BK90" s="401"/>
      <c r="BL90" s="401"/>
      <c r="BM90" s="401"/>
      <c r="BN90" s="401"/>
      <c r="BO90" s="401"/>
      <c r="BP90" s="401"/>
      <c r="BQ90" s="401"/>
      <c r="BR90" s="401"/>
      <c r="BS90" s="401"/>
      <c r="BT90" s="401"/>
      <c r="BU90" s="401"/>
      <c r="BV90" s="401"/>
      <c r="BW90" s="401"/>
      <c r="BX90" s="401"/>
      <c r="BY90" s="401"/>
      <c r="BZ90" s="401"/>
      <c r="CA90" s="401"/>
      <c r="CB90" s="401"/>
      <c r="CC90" s="401"/>
      <c r="CD90" s="401"/>
      <c r="CE90" s="401"/>
      <c r="CF90" s="401"/>
      <c r="CG90" s="401"/>
      <c r="CH90" s="401"/>
      <c r="CI90" s="401"/>
      <c r="CJ90" s="401"/>
      <c r="CK90" s="401"/>
      <c r="CL90" s="401"/>
      <c r="CM90" s="401"/>
      <c r="CN90" s="401"/>
      <c r="CO90" s="401"/>
      <c r="CP90" s="401"/>
      <c r="CQ90" s="401"/>
      <c r="CR90" s="401"/>
      <c r="CS90" s="401"/>
      <c r="CT90" s="401"/>
      <c r="CU90" s="401"/>
      <c r="CV90" s="401"/>
      <c r="CW90" s="401"/>
      <c r="CX90" s="401"/>
      <c r="CY90" s="401"/>
      <c r="CZ90" s="401"/>
      <c r="DA90" s="401"/>
      <c r="DB90" s="401"/>
      <c r="DC90" s="401"/>
      <c r="DD90" s="401"/>
      <c r="DE90" s="401"/>
      <c r="DF90" s="401"/>
      <c r="DG90" s="401"/>
      <c r="DH90" s="401"/>
      <c r="DI90" s="401"/>
      <c r="DJ90" s="401"/>
      <c r="DK90" s="401"/>
      <c r="DL90" s="401"/>
      <c r="DM90" s="401"/>
      <c r="DN90" s="401"/>
      <c r="DO90" s="401"/>
      <c r="DP90" s="401"/>
      <c r="DQ90" s="401"/>
      <c r="DR90" s="401"/>
      <c r="DS90" s="401"/>
      <c r="DT90" s="401"/>
      <c r="DU90" s="401"/>
      <c r="DV90" s="401"/>
      <c r="DW90" s="401"/>
      <c r="DX90" s="401"/>
      <c r="DY90" s="401"/>
      <c r="DZ90" s="401"/>
      <c r="EA90" s="401"/>
      <c r="EB90" s="401"/>
      <c r="EC90" s="401"/>
      <c r="ED90" s="401"/>
      <c r="EE90" s="401"/>
      <c r="EF90" s="401"/>
      <c r="EG90" s="401"/>
      <c r="EH90" s="401"/>
      <c r="EI90" s="401"/>
      <c r="EJ90" s="401"/>
      <c r="EK90" s="401"/>
      <c r="EL90" s="401"/>
      <c r="EM90" s="401"/>
      <c r="EN90" s="401"/>
      <c r="EO90" s="401"/>
      <c r="EP90" s="401"/>
      <c r="EQ90" s="401"/>
      <c r="ER90" s="401"/>
      <c r="ES90" s="401"/>
      <c r="ET90" s="401"/>
      <c r="EU90" s="401"/>
      <c r="EV90" s="401"/>
      <c r="EW90" s="401"/>
      <c r="EX90" s="401"/>
      <c r="EY90" s="401"/>
      <c r="EZ90" s="401"/>
      <c r="FA90" s="401"/>
      <c r="FB90" s="401"/>
      <c r="FC90" s="401"/>
      <c r="FD90" s="401"/>
      <c r="FE90" s="401"/>
      <c r="FF90" s="401"/>
      <c r="FG90" s="401"/>
      <c r="FH90" s="401"/>
      <c r="FI90" s="401"/>
      <c r="FJ90" s="401"/>
      <c r="FK90" s="401"/>
      <c r="FL90" s="401"/>
      <c r="FM90" s="401"/>
      <c r="FN90" s="401"/>
      <c r="FO90" s="401"/>
      <c r="FP90" s="401"/>
      <c r="FQ90" s="401"/>
      <c r="FR90" s="401"/>
      <c r="FS90" s="401"/>
      <c r="FT90" s="401"/>
      <c r="FU90" s="401"/>
      <c r="FV90" s="401"/>
      <c r="FW90" s="401"/>
      <c r="FX90" s="401"/>
      <c r="FY90" s="401"/>
      <c r="FZ90" s="401"/>
      <c r="GA90" s="401"/>
      <c r="GB90" s="401"/>
      <c r="GC90" s="401"/>
      <c r="GD90" s="401"/>
      <c r="GE90" s="401"/>
      <c r="GF90" s="401"/>
      <c r="GG90" s="401"/>
      <c r="GH90" s="401"/>
      <c r="GI90" s="401"/>
      <c r="GJ90" s="401"/>
      <c r="GK90" s="401"/>
      <c r="GL90" s="401"/>
      <c r="GM90" s="401"/>
      <c r="GN90" s="401"/>
      <c r="GO90" s="401"/>
      <c r="GP90" s="401"/>
      <c r="GQ90" s="401"/>
      <c r="GR90" s="401"/>
      <c r="GS90" s="401"/>
      <c r="GT90" s="401"/>
      <c r="GU90" s="401"/>
      <c r="GV90" s="401"/>
      <c r="GW90" s="401"/>
      <c r="GX90" s="401"/>
      <c r="GY90" s="401"/>
      <c r="GZ90" s="401"/>
      <c r="HA90" s="401"/>
      <c r="HB90" s="401"/>
      <c r="HC90" s="401"/>
      <c r="HD90" s="401"/>
      <c r="HE90" s="401"/>
      <c r="HF90" s="401"/>
      <c r="HG90" s="401"/>
      <c r="HH90" s="401"/>
      <c r="HI90" s="401"/>
      <c r="HJ90" s="401"/>
      <c r="HK90" s="401"/>
      <c r="HL90" s="401"/>
      <c r="HM90" s="401"/>
      <c r="HN90" s="401"/>
      <c r="HO90" s="401"/>
      <c r="HP90" s="401"/>
      <c r="HQ90" s="401"/>
      <c r="HR90" s="401"/>
      <c r="HS90" s="401"/>
      <c r="HT90" s="401"/>
      <c r="HU90" s="401"/>
      <c r="HV90" s="401"/>
      <c r="HW90" s="401"/>
      <c r="HX90" s="401"/>
      <c r="HY90" s="401"/>
      <c r="HZ90" s="401"/>
      <c r="IA90" s="401"/>
      <c r="IB90" s="401"/>
      <c r="IC90" s="401"/>
      <c r="ID90" s="401"/>
      <c r="IE90" s="401"/>
      <c r="IF90" s="401"/>
      <c r="IG90" s="401"/>
      <c r="IH90" s="401"/>
      <c r="II90" s="401"/>
      <c r="IJ90" s="401"/>
      <c r="IK90" s="401"/>
      <c r="IL90" s="401"/>
      <c r="IM90" s="401"/>
      <c r="IN90" s="401"/>
      <c r="IO90" s="401"/>
      <c r="IP90" s="401"/>
    </row>
    <row r="91" spans="1:250" ht="23.45" customHeight="1">
      <c r="A91" s="257"/>
      <c r="B91" s="317"/>
      <c r="C91" s="32"/>
      <c r="D91" s="757"/>
      <c r="E91" s="758"/>
      <c r="F91" s="758"/>
      <c r="G91" s="758"/>
      <c r="H91" s="758"/>
      <c r="I91" s="758"/>
      <c r="J91" s="758"/>
      <c r="K91" s="759"/>
      <c r="L91" s="33"/>
      <c r="M91" s="147"/>
      <c r="N91" s="228" t="str">
        <f t="shared" si="1"/>
        <v/>
      </c>
      <c r="O91" s="53"/>
      <c r="P91" s="411"/>
      <c r="Q91" s="612"/>
      <c r="R91" s="402"/>
      <c r="S91" s="402"/>
      <c r="T91" s="402"/>
      <c r="U91" s="402"/>
      <c r="V91" s="402"/>
      <c r="W91" s="402"/>
      <c r="X91" s="402"/>
      <c r="Y91" s="402"/>
      <c r="Z91" s="402"/>
      <c r="AA91" s="402"/>
      <c r="AB91" s="403"/>
      <c r="AC91" s="403"/>
      <c r="AD91" s="403"/>
      <c r="AE91" s="403"/>
      <c r="AF91" s="403"/>
      <c r="AG91" s="601">
        <v>861.3</v>
      </c>
      <c r="AH91" s="601">
        <v>913.5</v>
      </c>
      <c r="AI91" s="403"/>
      <c r="AJ91" s="403"/>
      <c r="AK91" s="403"/>
      <c r="AL91" s="403"/>
      <c r="AM91" s="403"/>
      <c r="AN91" s="403"/>
      <c r="AO91" s="403"/>
      <c r="AP91" s="403"/>
      <c r="AQ91" s="401"/>
      <c r="AR91" s="401"/>
      <c r="AS91" s="401"/>
      <c r="AT91" s="401"/>
      <c r="AU91" s="401"/>
      <c r="AV91" s="401"/>
      <c r="AW91" s="401"/>
      <c r="AX91" s="401"/>
      <c r="AY91" s="401"/>
      <c r="AZ91" s="401"/>
      <c r="BA91" s="401"/>
      <c r="BB91" s="401"/>
      <c r="BC91" s="401"/>
      <c r="BD91" s="401"/>
      <c r="BE91" s="401"/>
      <c r="BF91" s="401"/>
      <c r="BG91" s="401"/>
      <c r="BH91" s="401"/>
      <c r="BI91" s="401"/>
      <c r="BJ91" s="401"/>
      <c r="BK91" s="401"/>
      <c r="BL91" s="401"/>
      <c r="BM91" s="401"/>
      <c r="BN91" s="401"/>
      <c r="BO91" s="401"/>
      <c r="BP91" s="401"/>
      <c r="BQ91" s="401"/>
      <c r="BR91" s="401"/>
      <c r="BS91" s="401"/>
      <c r="BT91" s="401"/>
      <c r="BU91" s="401"/>
      <c r="BV91" s="401"/>
      <c r="BW91" s="401"/>
      <c r="BX91" s="401"/>
      <c r="BY91" s="401"/>
      <c r="BZ91" s="401"/>
      <c r="CA91" s="401"/>
      <c r="CB91" s="401"/>
      <c r="CC91" s="401"/>
      <c r="CD91" s="401"/>
      <c r="CE91" s="401"/>
      <c r="CF91" s="401"/>
      <c r="CG91" s="401"/>
      <c r="CH91" s="401"/>
      <c r="CI91" s="401"/>
      <c r="CJ91" s="401"/>
      <c r="CK91" s="401"/>
      <c r="CL91" s="401"/>
      <c r="CM91" s="401"/>
      <c r="CN91" s="401"/>
      <c r="CO91" s="401"/>
      <c r="CP91" s="401"/>
      <c r="CQ91" s="401"/>
      <c r="CR91" s="401"/>
      <c r="CS91" s="401"/>
      <c r="CT91" s="401"/>
      <c r="CU91" s="401"/>
      <c r="CV91" s="401"/>
      <c r="CW91" s="401"/>
      <c r="CX91" s="401"/>
      <c r="CY91" s="401"/>
      <c r="CZ91" s="401"/>
      <c r="DA91" s="401"/>
      <c r="DB91" s="401"/>
      <c r="DC91" s="401"/>
      <c r="DD91" s="401"/>
      <c r="DE91" s="401"/>
      <c r="DF91" s="401"/>
      <c r="DG91" s="401"/>
      <c r="DH91" s="401"/>
      <c r="DI91" s="401"/>
      <c r="DJ91" s="401"/>
      <c r="DK91" s="401"/>
      <c r="DL91" s="401"/>
      <c r="DM91" s="401"/>
      <c r="DN91" s="401"/>
      <c r="DO91" s="401"/>
      <c r="DP91" s="401"/>
      <c r="DQ91" s="401"/>
      <c r="DR91" s="401"/>
      <c r="DS91" s="401"/>
      <c r="DT91" s="401"/>
      <c r="DU91" s="401"/>
      <c r="DV91" s="401"/>
      <c r="DW91" s="401"/>
      <c r="DX91" s="401"/>
      <c r="DY91" s="401"/>
      <c r="DZ91" s="401"/>
      <c r="EA91" s="401"/>
      <c r="EB91" s="401"/>
      <c r="EC91" s="401"/>
      <c r="ED91" s="401"/>
      <c r="EE91" s="401"/>
      <c r="EF91" s="401"/>
      <c r="EG91" s="401"/>
      <c r="EH91" s="401"/>
      <c r="EI91" s="401"/>
      <c r="EJ91" s="401"/>
      <c r="EK91" s="401"/>
      <c r="EL91" s="401"/>
      <c r="EM91" s="401"/>
      <c r="EN91" s="401"/>
      <c r="EO91" s="401"/>
      <c r="EP91" s="401"/>
      <c r="EQ91" s="401"/>
      <c r="ER91" s="401"/>
      <c r="ES91" s="401"/>
      <c r="ET91" s="401"/>
      <c r="EU91" s="401"/>
      <c r="EV91" s="401"/>
      <c r="EW91" s="401"/>
      <c r="EX91" s="401"/>
      <c r="EY91" s="401"/>
      <c r="EZ91" s="401"/>
      <c r="FA91" s="401"/>
      <c r="FB91" s="401"/>
      <c r="FC91" s="401"/>
      <c r="FD91" s="401"/>
      <c r="FE91" s="401"/>
      <c r="FF91" s="401"/>
      <c r="FG91" s="401"/>
      <c r="FH91" s="401"/>
      <c r="FI91" s="401"/>
      <c r="FJ91" s="401"/>
      <c r="FK91" s="401"/>
      <c r="FL91" s="401"/>
      <c r="FM91" s="401"/>
      <c r="FN91" s="401"/>
      <c r="FO91" s="401"/>
      <c r="FP91" s="401"/>
      <c r="FQ91" s="401"/>
      <c r="FR91" s="401"/>
      <c r="FS91" s="401"/>
      <c r="FT91" s="401"/>
      <c r="FU91" s="401"/>
      <c r="FV91" s="401"/>
      <c r="FW91" s="401"/>
      <c r="FX91" s="401"/>
      <c r="FY91" s="401"/>
      <c r="FZ91" s="401"/>
      <c r="GA91" s="401"/>
      <c r="GB91" s="401"/>
      <c r="GC91" s="401"/>
      <c r="GD91" s="401"/>
      <c r="GE91" s="401"/>
      <c r="GF91" s="401"/>
      <c r="GG91" s="401"/>
      <c r="GH91" s="401"/>
      <c r="GI91" s="401"/>
      <c r="GJ91" s="401"/>
      <c r="GK91" s="401"/>
      <c r="GL91" s="401"/>
      <c r="GM91" s="401"/>
      <c r="GN91" s="401"/>
      <c r="GO91" s="401"/>
      <c r="GP91" s="401"/>
      <c r="GQ91" s="401"/>
      <c r="GR91" s="401"/>
      <c r="GS91" s="401"/>
      <c r="GT91" s="401"/>
      <c r="GU91" s="401"/>
      <c r="GV91" s="401"/>
      <c r="GW91" s="401"/>
      <c r="GX91" s="401"/>
      <c r="GY91" s="401"/>
      <c r="GZ91" s="401"/>
      <c r="HA91" s="401"/>
      <c r="HB91" s="401"/>
      <c r="HC91" s="401"/>
      <c r="HD91" s="401"/>
      <c r="HE91" s="401"/>
      <c r="HF91" s="401"/>
      <c r="HG91" s="401"/>
      <c r="HH91" s="401"/>
      <c r="HI91" s="401"/>
      <c r="HJ91" s="401"/>
      <c r="HK91" s="401"/>
      <c r="HL91" s="401"/>
      <c r="HM91" s="401"/>
      <c r="HN91" s="401"/>
      <c r="HO91" s="401"/>
      <c r="HP91" s="401"/>
      <c r="HQ91" s="401"/>
      <c r="HR91" s="401"/>
      <c r="HS91" s="401"/>
      <c r="HT91" s="401"/>
      <c r="HU91" s="401"/>
      <c r="HV91" s="401"/>
      <c r="HW91" s="401"/>
      <c r="HX91" s="401"/>
      <c r="HY91" s="401"/>
      <c r="HZ91" s="401"/>
      <c r="IA91" s="401"/>
      <c r="IB91" s="401"/>
      <c r="IC91" s="401"/>
      <c r="ID91" s="401"/>
      <c r="IE91" s="401"/>
      <c r="IF91" s="401"/>
      <c r="IG91" s="401"/>
      <c r="IH91" s="401"/>
      <c r="II91" s="401"/>
      <c r="IJ91" s="401"/>
      <c r="IK91" s="401"/>
      <c r="IL91" s="401"/>
      <c r="IM91" s="401"/>
      <c r="IN91" s="401"/>
      <c r="IO91" s="401"/>
      <c r="IP91" s="401"/>
    </row>
    <row r="92" spans="1:250" ht="23.45" customHeight="1">
      <c r="A92" s="257"/>
      <c r="B92" s="317"/>
      <c r="C92" s="32"/>
      <c r="D92" s="757"/>
      <c r="E92" s="758"/>
      <c r="F92" s="758"/>
      <c r="G92" s="758"/>
      <c r="H92" s="758"/>
      <c r="I92" s="758"/>
      <c r="J92" s="758"/>
      <c r="K92" s="759"/>
      <c r="L92" s="33"/>
      <c r="M92" s="147"/>
      <c r="N92" s="228" t="str">
        <f t="shared" si="1"/>
        <v/>
      </c>
      <c r="O92" s="53"/>
      <c r="P92" s="411"/>
      <c r="Q92" s="612"/>
      <c r="R92" s="402"/>
      <c r="S92" s="402"/>
      <c r="T92" s="402"/>
      <c r="U92" s="402"/>
      <c r="V92" s="402"/>
      <c r="W92" s="402"/>
      <c r="X92" s="402"/>
      <c r="Y92" s="402"/>
      <c r="Z92" s="402"/>
      <c r="AA92" s="402"/>
      <c r="AB92" s="403"/>
      <c r="AC92" s="403"/>
      <c r="AD92" s="403"/>
      <c r="AE92" s="403"/>
      <c r="AF92" s="403"/>
      <c r="AG92" s="601">
        <v>1077</v>
      </c>
      <c r="AH92" s="601">
        <v>1142.4000000000001</v>
      </c>
      <c r="AI92" s="403"/>
      <c r="AJ92" s="403"/>
      <c r="AK92" s="403"/>
      <c r="AL92" s="403"/>
      <c r="AM92" s="403"/>
      <c r="AN92" s="403"/>
      <c r="AO92" s="403"/>
      <c r="AP92" s="403"/>
      <c r="AQ92" s="401"/>
      <c r="AR92" s="401"/>
      <c r="AS92" s="401"/>
      <c r="AT92" s="401"/>
      <c r="AU92" s="401"/>
      <c r="AV92" s="401"/>
      <c r="AW92" s="401"/>
      <c r="AX92" s="401"/>
      <c r="AY92" s="401"/>
      <c r="AZ92" s="401"/>
      <c r="BA92" s="401"/>
      <c r="BB92" s="401"/>
      <c r="BC92" s="401"/>
      <c r="BD92" s="401"/>
      <c r="BE92" s="401"/>
      <c r="BF92" s="401"/>
      <c r="BG92" s="401"/>
      <c r="BH92" s="401"/>
      <c r="BI92" s="401"/>
      <c r="BJ92" s="401"/>
      <c r="BK92" s="401"/>
      <c r="BL92" s="401"/>
      <c r="BM92" s="401"/>
      <c r="BN92" s="401"/>
      <c r="BO92" s="401"/>
      <c r="BP92" s="401"/>
      <c r="BQ92" s="401"/>
      <c r="BR92" s="401"/>
      <c r="BS92" s="401"/>
      <c r="BT92" s="401"/>
      <c r="BU92" s="401"/>
      <c r="BV92" s="401"/>
      <c r="BW92" s="401"/>
      <c r="BX92" s="401"/>
      <c r="BY92" s="401"/>
      <c r="BZ92" s="401"/>
      <c r="CA92" s="401"/>
      <c r="CB92" s="401"/>
      <c r="CC92" s="401"/>
      <c r="CD92" s="401"/>
      <c r="CE92" s="401"/>
      <c r="CF92" s="401"/>
      <c r="CG92" s="401"/>
      <c r="CH92" s="401"/>
      <c r="CI92" s="401"/>
      <c r="CJ92" s="401"/>
      <c r="CK92" s="401"/>
      <c r="CL92" s="401"/>
      <c r="CM92" s="401"/>
      <c r="CN92" s="401"/>
      <c r="CO92" s="401"/>
      <c r="CP92" s="401"/>
      <c r="CQ92" s="401"/>
      <c r="CR92" s="401"/>
      <c r="CS92" s="401"/>
      <c r="CT92" s="401"/>
      <c r="CU92" s="401"/>
      <c r="CV92" s="401"/>
      <c r="CW92" s="401"/>
      <c r="CX92" s="401"/>
      <c r="CY92" s="401"/>
      <c r="CZ92" s="401"/>
      <c r="DA92" s="401"/>
      <c r="DB92" s="401"/>
      <c r="DC92" s="401"/>
      <c r="DD92" s="401"/>
      <c r="DE92" s="401"/>
      <c r="DF92" s="401"/>
      <c r="DG92" s="401"/>
      <c r="DH92" s="401"/>
      <c r="DI92" s="401"/>
      <c r="DJ92" s="401"/>
      <c r="DK92" s="401"/>
      <c r="DL92" s="401"/>
      <c r="DM92" s="401"/>
      <c r="DN92" s="401"/>
      <c r="DO92" s="401"/>
      <c r="DP92" s="401"/>
      <c r="DQ92" s="401"/>
      <c r="DR92" s="401"/>
      <c r="DS92" s="401"/>
      <c r="DT92" s="401"/>
      <c r="DU92" s="401"/>
      <c r="DV92" s="401"/>
      <c r="DW92" s="401"/>
      <c r="DX92" s="401"/>
      <c r="DY92" s="401"/>
      <c r="DZ92" s="401"/>
      <c r="EA92" s="401"/>
      <c r="EB92" s="401"/>
      <c r="EC92" s="401"/>
      <c r="ED92" s="401"/>
      <c r="EE92" s="401"/>
      <c r="EF92" s="401"/>
      <c r="EG92" s="401"/>
      <c r="EH92" s="401"/>
      <c r="EI92" s="401"/>
      <c r="EJ92" s="401"/>
      <c r="EK92" s="401"/>
      <c r="EL92" s="401"/>
      <c r="EM92" s="401"/>
      <c r="EN92" s="401"/>
      <c r="EO92" s="401"/>
      <c r="EP92" s="401"/>
      <c r="EQ92" s="401"/>
      <c r="ER92" s="401"/>
      <c r="ES92" s="401"/>
      <c r="ET92" s="401"/>
      <c r="EU92" s="401"/>
      <c r="EV92" s="401"/>
      <c r="EW92" s="401"/>
      <c r="EX92" s="401"/>
      <c r="EY92" s="401"/>
      <c r="EZ92" s="401"/>
      <c r="FA92" s="401"/>
      <c r="FB92" s="401"/>
      <c r="FC92" s="401"/>
      <c r="FD92" s="401"/>
      <c r="FE92" s="401"/>
      <c r="FF92" s="401"/>
      <c r="FG92" s="401"/>
      <c r="FH92" s="401"/>
      <c r="FI92" s="401"/>
      <c r="FJ92" s="401"/>
      <c r="FK92" s="401"/>
      <c r="FL92" s="401"/>
      <c r="FM92" s="401"/>
      <c r="FN92" s="401"/>
      <c r="FO92" s="401"/>
      <c r="FP92" s="401"/>
      <c r="FQ92" s="401"/>
      <c r="FR92" s="401"/>
      <c r="FS92" s="401"/>
      <c r="FT92" s="401"/>
      <c r="FU92" s="401"/>
      <c r="FV92" s="401"/>
      <c r="FW92" s="401"/>
      <c r="FX92" s="401"/>
      <c r="FY92" s="401"/>
      <c r="FZ92" s="401"/>
      <c r="GA92" s="401"/>
      <c r="GB92" s="401"/>
      <c r="GC92" s="401"/>
      <c r="GD92" s="401"/>
      <c r="GE92" s="401"/>
      <c r="GF92" s="401"/>
      <c r="GG92" s="401"/>
      <c r="GH92" s="401"/>
      <c r="GI92" s="401"/>
      <c r="GJ92" s="401"/>
      <c r="GK92" s="401"/>
      <c r="GL92" s="401"/>
      <c r="GM92" s="401"/>
      <c r="GN92" s="401"/>
      <c r="GO92" s="401"/>
      <c r="GP92" s="401"/>
      <c r="GQ92" s="401"/>
      <c r="GR92" s="401"/>
      <c r="GS92" s="401"/>
      <c r="GT92" s="401"/>
      <c r="GU92" s="401"/>
      <c r="GV92" s="401"/>
      <c r="GW92" s="401"/>
      <c r="GX92" s="401"/>
      <c r="GY92" s="401"/>
      <c r="GZ92" s="401"/>
      <c r="HA92" s="401"/>
      <c r="HB92" s="401"/>
      <c r="HC92" s="401"/>
      <c r="HD92" s="401"/>
      <c r="HE92" s="401"/>
      <c r="HF92" s="401"/>
      <c r="HG92" s="401"/>
      <c r="HH92" s="401"/>
      <c r="HI92" s="401"/>
      <c r="HJ92" s="401"/>
      <c r="HK92" s="401"/>
      <c r="HL92" s="401"/>
      <c r="HM92" s="401"/>
      <c r="HN92" s="401"/>
      <c r="HO92" s="401"/>
      <c r="HP92" s="401"/>
      <c r="HQ92" s="401"/>
      <c r="HR92" s="401"/>
      <c r="HS92" s="401"/>
      <c r="HT92" s="401"/>
      <c r="HU92" s="401"/>
      <c r="HV92" s="401"/>
      <c r="HW92" s="401"/>
      <c r="HX92" s="401"/>
      <c r="HY92" s="401"/>
      <c r="HZ92" s="401"/>
      <c r="IA92" s="401"/>
      <c r="IB92" s="401"/>
      <c r="IC92" s="401"/>
      <c r="ID92" s="401"/>
      <c r="IE92" s="401"/>
      <c r="IF92" s="401"/>
      <c r="IG92" s="401"/>
      <c r="IH92" s="401"/>
      <c r="II92" s="401"/>
      <c r="IJ92" s="401"/>
      <c r="IK92" s="401"/>
      <c r="IL92" s="401"/>
      <c r="IM92" s="401"/>
      <c r="IN92" s="401"/>
      <c r="IO92" s="401"/>
      <c r="IP92" s="401"/>
    </row>
    <row r="93" spans="1:250" ht="23.45" customHeight="1">
      <c r="A93" s="257"/>
      <c r="B93" s="317"/>
      <c r="C93" s="32"/>
      <c r="D93" s="757"/>
      <c r="E93" s="758"/>
      <c r="F93" s="758"/>
      <c r="G93" s="758"/>
      <c r="H93" s="758"/>
      <c r="I93" s="758"/>
      <c r="J93" s="758"/>
      <c r="K93" s="759"/>
      <c r="L93" s="33"/>
      <c r="M93" s="147"/>
      <c r="N93" s="228" t="str">
        <f t="shared" si="1"/>
        <v/>
      </c>
      <c r="O93" s="53"/>
      <c r="P93" s="411"/>
      <c r="Q93" s="612"/>
      <c r="T93" s="402"/>
      <c r="U93" s="402"/>
      <c r="V93" s="402"/>
      <c r="W93" s="402"/>
      <c r="X93" s="402"/>
      <c r="Y93" s="402"/>
      <c r="Z93" s="402"/>
      <c r="AA93" s="402"/>
      <c r="AB93" s="403"/>
      <c r="AC93" s="403"/>
      <c r="AD93" s="403"/>
      <c r="AE93" s="403"/>
      <c r="AF93" s="403"/>
      <c r="AG93" s="601">
        <v>1722.9</v>
      </c>
      <c r="AH93" s="601">
        <v>1827.3</v>
      </c>
      <c r="AI93" s="403"/>
      <c r="AJ93" s="403"/>
      <c r="AK93" s="403"/>
      <c r="AL93" s="403"/>
      <c r="AM93" s="403"/>
      <c r="AN93" s="403"/>
      <c r="AO93" s="403"/>
      <c r="AP93" s="403"/>
      <c r="AQ93" s="401"/>
      <c r="AR93" s="401"/>
      <c r="AS93" s="401"/>
      <c r="AT93" s="401"/>
      <c r="AU93" s="401"/>
      <c r="AV93" s="401"/>
      <c r="AW93" s="401"/>
      <c r="AX93" s="401"/>
      <c r="AY93" s="401"/>
      <c r="AZ93" s="401"/>
      <c r="BA93" s="401"/>
      <c r="BB93" s="401"/>
      <c r="BC93" s="401"/>
      <c r="BD93" s="401"/>
      <c r="BE93" s="401"/>
      <c r="BF93" s="401"/>
      <c r="BG93" s="401"/>
      <c r="BH93" s="401"/>
      <c r="BI93" s="401"/>
      <c r="BJ93" s="401"/>
      <c r="BK93" s="401"/>
      <c r="BL93" s="401"/>
      <c r="BM93" s="401"/>
      <c r="BN93" s="401"/>
      <c r="BO93" s="401"/>
      <c r="BP93" s="401"/>
      <c r="BQ93" s="401"/>
      <c r="BR93" s="401"/>
      <c r="BS93" s="401"/>
      <c r="BT93" s="401"/>
      <c r="BU93" s="401"/>
      <c r="BV93" s="401"/>
      <c r="BW93" s="401"/>
      <c r="BX93" s="401"/>
      <c r="BY93" s="401"/>
      <c r="BZ93" s="401"/>
      <c r="CA93" s="401"/>
      <c r="CB93" s="401"/>
      <c r="CC93" s="401"/>
      <c r="CD93" s="401"/>
      <c r="CE93" s="401"/>
      <c r="CF93" s="401"/>
      <c r="CG93" s="401"/>
      <c r="CH93" s="401"/>
      <c r="CI93" s="401"/>
      <c r="CJ93" s="401"/>
      <c r="CK93" s="401"/>
      <c r="CL93" s="401"/>
      <c r="CM93" s="401"/>
      <c r="CN93" s="401"/>
      <c r="CO93" s="401"/>
      <c r="CP93" s="401"/>
      <c r="CQ93" s="401"/>
      <c r="CR93" s="401"/>
      <c r="CS93" s="401"/>
      <c r="CT93" s="401"/>
      <c r="CU93" s="401"/>
      <c r="CV93" s="401"/>
      <c r="CW93" s="401"/>
      <c r="CX93" s="401"/>
      <c r="CY93" s="401"/>
      <c r="CZ93" s="401"/>
      <c r="DA93" s="401"/>
      <c r="DB93" s="401"/>
      <c r="DC93" s="401"/>
      <c r="DD93" s="401"/>
      <c r="DE93" s="401"/>
      <c r="DF93" s="401"/>
      <c r="DG93" s="401"/>
      <c r="DH93" s="401"/>
      <c r="DI93" s="401"/>
      <c r="DJ93" s="401"/>
      <c r="DK93" s="401"/>
      <c r="DL93" s="401"/>
      <c r="DM93" s="401"/>
      <c r="DN93" s="401"/>
      <c r="DO93" s="401"/>
      <c r="DP93" s="401"/>
      <c r="DQ93" s="401"/>
      <c r="DR93" s="401"/>
      <c r="DS93" s="401"/>
      <c r="DT93" s="401"/>
      <c r="DU93" s="401"/>
      <c r="DV93" s="401"/>
      <c r="DW93" s="401"/>
      <c r="DX93" s="401"/>
      <c r="DY93" s="401"/>
      <c r="DZ93" s="401"/>
      <c r="EA93" s="401"/>
      <c r="EB93" s="401"/>
      <c r="EC93" s="401"/>
      <c r="ED93" s="401"/>
      <c r="EE93" s="401"/>
      <c r="EF93" s="401"/>
      <c r="EG93" s="401"/>
      <c r="EH93" s="401"/>
      <c r="EI93" s="401"/>
      <c r="EJ93" s="401"/>
      <c r="EK93" s="401"/>
      <c r="EL93" s="401"/>
      <c r="EM93" s="401"/>
      <c r="EN93" s="401"/>
      <c r="EO93" s="401"/>
      <c r="EP93" s="401"/>
      <c r="EQ93" s="401"/>
      <c r="ER93" s="401"/>
      <c r="ES93" s="401"/>
      <c r="ET93" s="401"/>
      <c r="EU93" s="401"/>
      <c r="EV93" s="401"/>
      <c r="EW93" s="401"/>
      <c r="EX93" s="401"/>
      <c r="EY93" s="401"/>
      <c r="EZ93" s="401"/>
      <c r="FA93" s="401"/>
      <c r="FB93" s="401"/>
      <c r="FC93" s="401"/>
      <c r="FD93" s="401"/>
      <c r="FE93" s="401"/>
      <c r="FF93" s="401"/>
      <c r="FG93" s="401"/>
      <c r="FH93" s="401"/>
      <c r="FI93" s="401"/>
      <c r="FJ93" s="401"/>
      <c r="FK93" s="401"/>
      <c r="FL93" s="401"/>
      <c r="FM93" s="401"/>
      <c r="FN93" s="401"/>
      <c r="FO93" s="401"/>
      <c r="FP93" s="401"/>
      <c r="FQ93" s="401"/>
      <c r="FR93" s="401"/>
      <c r="FS93" s="401"/>
      <c r="FT93" s="401"/>
      <c r="FU93" s="401"/>
      <c r="FV93" s="401"/>
      <c r="FW93" s="401"/>
      <c r="FX93" s="401"/>
      <c r="FY93" s="401"/>
      <c r="FZ93" s="401"/>
      <c r="GA93" s="401"/>
      <c r="GB93" s="401"/>
      <c r="GC93" s="401"/>
      <c r="GD93" s="401"/>
      <c r="GE93" s="401"/>
      <c r="GF93" s="401"/>
      <c r="GG93" s="401"/>
      <c r="GH93" s="401"/>
      <c r="GI93" s="401"/>
      <c r="GJ93" s="401"/>
      <c r="GK93" s="401"/>
      <c r="GL93" s="401"/>
      <c r="GM93" s="401"/>
      <c r="GN93" s="401"/>
      <c r="GO93" s="401"/>
      <c r="GP93" s="401"/>
      <c r="GQ93" s="401"/>
      <c r="GR93" s="401"/>
      <c r="GS93" s="401"/>
      <c r="GT93" s="401"/>
      <c r="GU93" s="401"/>
      <c r="GV93" s="401"/>
      <c r="GW93" s="401"/>
      <c r="GX93" s="401"/>
      <c r="GY93" s="401"/>
      <c r="GZ93" s="401"/>
      <c r="HA93" s="401"/>
      <c r="HB93" s="401"/>
      <c r="HC93" s="401"/>
      <c r="HD93" s="401"/>
      <c r="HE93" s="401"/>
      <c r="HF93" s="401"/>
      <c r="HG93" s="401"/>
      <c r="HH93" s="401"/>
      <c r="HI93" s="401"/>
      <c r="HJ93" s="401"/>
      <c r="HK93" s="401"/>
      <c r="HL93" s="401"/>
      <c r="HM93" s="401"/>
      <c r="HN93" s="401"/>
      <c r="HO93" s="401"/>
      <c r="HP93" s="401"/>
      <c r="HQ93" s="401"/>
      <c r="HR93" s="401"/>
      <c r="HS93" s="401"/>
      <c r="HT93" s="401"/>
      <c r="HU93" s="401"/>
      <c r="HV93" s="401"/>
      <c r="HW93" s="401"/>
      <c r="HX93" s="401"/>
      <c r="HY93" s="401"/>
      <c r="HZ93" s="401"/>
      <c r="IA93" s="401"/>
      <c r="IB93" s="401"/>
      <c r="IC93" s="401"/>
      <c r="ID93" s="401"/>
      <c r="IE93" s="401"/>
      <c r="IF93" s="401"/>
      <c r="IG93" s="401"/>
      <c r="IH93" s="401"/>
      <c r="II93" s="401"/>
      <c r="IJ93" s="401"/>
      <c r="IK93" s="401"/>
      <c r="IL93" s="401"/>
      <c r="IM93" s="401"/>
      <c r="IN93" s="401"/>
      <c r="IO93" s="401"/>
      <c r="IP93" s="401"/>
    </row>
    <row r="94" spans="1:250" ht="23.45" customHeight="1">
      <c r="A94" s="257"/>
      <c r="B94" s="317"/>
      <c r="C94" s="32"/>
      <c r="D94" s="757"/>
      <c r="E94" s="758"/>
      <c r="F94" s="758"/>
      <c r="G94" s="758"/>
      <c r="H94" s="758"/>
      <c r="I94" s="758"/>
      <c r="J94" s="758"/>
      <c r="K94" s="759"/>
      <c r="L94" s="33"/>
      <c r="M94" s="147"/>
      <c r="N94" s="228" t="str">
        <f t="shared" si="1"/>
        <v/>
      </c>
      <c r="O94" s="53"/>
      <c r="P94" s="411"/>
      <c r="Q94" s="612"/>
      <c r="R94" s="402"/>
      <c r="S94" s="402"/>
      <c r="T94" s="402"/>
      <c r="U94" s="402"/>
      <c r="V94" s="402"/>
      <c r="W94" s="402"/>
      <c r="X94" s="402"/>
      <c r="Y94" s="402"/>
      <c r="Z94" s="402"/>
      <c r="AA94" s="402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1"/>
      <c r="AR94" s="401"/>
      <c r="AS94" s="401"/>
      <c r="AT94" s="401"/>
      <c r="AU94" s="401"/>
      <c r="AV94" s="401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1"/>
      <c r="BK94" s="401"/>
      <c r="BL94" s="401"/>
      <c r="BM94" s="401"/>
      <c r="BN94" s="401"/>
      <c r="BO94" s="401"/>
      <c r="BP94" s="401"/>
      <c r="BQ94" s="401"/>
      <c r="BR94" s="401"/>
      <c r="BS94" s="401"/>
      <c r="BT94" s="401"/>
      <c r="BU94" s="401"/>
      <c r="BV94" s="401"/>
      <c r="BW94" s="401"/>
      <c r="BX94" s="401"/>
      <c r="BY94" s="401"/>
      <c r="BZ94" s="401"/>
      <c r="CA94" s="401"/>
      <c r="CB94" s="401"/>
      <c r="CC94" s="401"/>
      <c r="CD94" s="401"/>
      <c r="CE94" s="401"/>
      <c r="CF94" s="401"/>
      <c r="CG94" s="401"/>
      <c r="CH94" s="401"/>
      <c r="CI94" s="401"/>
      <c r="CJ94" s="401"/>
      <c r="CK94" s="401"/>
      <c r="CL94" s="401"/>
      <c r="CM94" s="401"/>
      <c r="CN94" s="401"/>
      <c r="CO94" s="401"/>
      <c r="CP94" s="401"/>
      <c r="CQ94" s="401"/>
      <c r="CR94" s="401"/>
      <c r="CS94" s="401"/>
      <c r="CT94" s="401"/>
      <c r="CU94" s="401"/>
      <c r="CV94" s="401"/>
      <c r="CW94" s="401"/>
      <c r="CX94" s="401"/>
      <c r="CY94" s="401"/>
      <c r="CZ94" s="401"/>
      <c r="DA94" s="401"/>
      <c r="DB94" s="401"/>
      <c r="DC94" s="401"/>
      <c r="DD94" s="401"/>
      <c r="DE94" s="401"/>
      <c r="DF94" s="401"/>
      <c r="DG94" s="401"/>
      <c r="DH94" s="401"/>
      <c r="DI94" s="401"/>
      <c r="DJ94" s="401"/>
      <c r="DK94" s="401"/>
      <c r="DL94" s="401"/>
      <c r="DM94" s="401"/>
      <c r="DN94" s="401"/>
      <c r="DO94" s="401"/>
      <c r="DP94" s="401"/>
      <c r="DQ94" s="401"/>
      <c r="DR94" s="401"/>
      <c r="DS94" s="401"/>
      <c r="DT94" s="401"/>
      <c r="DU94" s="401"/>
      <c r="DV94" s="401"/>
      <c r="DW94" s="401"/>
      <c r="DX94" s="401"/>
      <c r="DY94" s="401"/>
      <c r="DZ94" s="401"/>
      <c r="EA94" s="401"/>
      <c r="EB94" s="401"/>
      <c r="EC94" s="401"/>
      <c r="ED94" s="401"/>
      <c r="EE94" s="401"/>
      <c r="EF94" s="401"/>
      <c r="EG94" s="401"/>
      <c r="EH94" s="401"/>
      <c r="EI94" s="401"/>
      <c r="EJ94" s="401"/>
      <c r="EK94" s="401"/>
      <c r="EL94" s="401"/>
      <c r="EM94" s="401"/>
      <c r="EN94" s="401"/>
      <c r="EO94" s="401"/>
      <c r="EP94" s="401"/>
      <c r="EQ94" s="401"/>
      <c r="ER94" s="401"/>
      <c r="ES94" s="401"/>
      <c r="ET94" s="401"/>
      <c r="EU94" s="401"/>
      <c r="EV94" s="401"/>
      <c r="EW94" s="401"/>
      <c r="EX94" s="401"/>
      <c r="EY94" s="401"/>
      <c r="EZ94" s="401"/>
      <c r="FA94" s="401"/>
      <c r="FB94" s="401"/>
      <c r="FC94" s="401"/>
      <c r="FD94" s="401"/>
      <c r="FE94" s="401"/>
      <c r="FF94" s="401"/>
      <c r="FG94" s="401"/>
      <c r="FH94" s="401"/>
      <c r="FI94" s="401"/>
      <c r="FJ94" s="401"/>
      <c r="FK94" s="401"/>
      <c r="FL94" s="401"/>
      <c r="FM94" s="401"/>
      <c r="FN94" s="401"/>
      <c r="FO94" s="401"/>
      <c r="FP94" s="401"/>
      <c r="FQ94" s="401"/>
      <c r="FR94" s="401"/>
      <c r="FS94" s="401"/>
      <c r="FT94" s="401"/>
      <c r="FU94" s="401"/>
      <c r="FV94" s="401"/>
      <c r="FW94" s="401"/>
      <c r="FX94" s="401"/>
      <c r="FY94" s="401"/>
      <c r="FZ94" s="401"/>
      <c r="GA94" s="401"/>
      <c r="GB94" s="401"/>
      <c r="GC94" s="401"/>
      <c r="GD94" s="401"/>
      <c r="GE94" s="401"/>
      <c r="GF94" s="401"/>
      <c r="GG94" s="401"/>
      <c r="GH94" s="401"/>
      <c r="GI94" s="401"/>
      <c r="GJ94" s="401"/>
      <c r="GK94" s="401"/>
      <c r="GL94" s="401"/>
      <c r="GM94" s="401"/>
      <c r="GN94" s="401"/>
      <c r="GO94" s="401"/>
      <c r="GP94" s="401"/>
      <c r="GQ94" s="401"/>
      <c r="GR94" s="401"/>
      <c r="GS94" s="401"/>
      <c r="GT94" s="401"/>
      <c r="GU94" s="401"/>
      <c r="GV94" s="401"/>
      <c r="GW94" s="401"/>
      <c r="GX94" s="401"/>
      <c r="GY94" s="401"/>
      <c r="GZ94" s="401"/>
      <c r="HA94" s="401"/>
      <c r="HB94" s="401"/>
      <c r="HC94" s="401"/>
      <c r="HD94" s="401"/>
      <c r="HE94" s="401"/>
      <c r="HF94" s="401"/>
      <c r="HG94" s="401"/>
      <c r="HH94" s="401"/>
      <c r="HI94" s="401"/>
      <c r="HJ94" s="401"/>
      <c r="HK94" s="401"/>
      <c r="HL94" s="401"/>
      <c r="HM94" s="401"/>
      <c r="HN94" s="401"/>
      <c r="HO94" s="401"/>
      <c r="HP94" s="401"/>
      <c r="HQ94" s="401"/>
      <c r="HR94" s="401"/>
      <c r="HS94" s="401"/>
      <c r="HT94" s="401"/>
      <c r="HU94" s="401"/>
      <c r="HV94" s="401"/>
      <c r="HW94" s="401"/>
      <c r="HX94" s="401"/>
      <c r="HY94" s="401"/>
      <c r="HZ94" s="401"/>
      <c r="IA94" s="401"/>
      <c r="IB94" s="401"/>
      <c r="IC94" s="401"/>
      <c r="ID94" s="401"/>
      <c r="IE94" s="401"/>
      <c r="IF94" s="401"/>
      <c r="IG94" s="401"/>
      <c r="IH94" s="401"/>
      <c r="II94" s="401"/>
      <c r="IJ94" s="401"/>
      <c r="IK94" s="401"/>
      <c r="IL94" s="401"/>
      <c r="IM94" s="401"/>
      <c r="IN94" s="401"/>
      <c r="IO94" s="401"/>
      <c r="IP94" s="401"/>
    </row>
    <row r="95" spans="1:250" ht="23.45" customHeight="1">
      <c r="A95" s="257"/>
      <c r="B95" s="317"/>
      <c r="C95" s="32"/>
      <c r="D95" s="757"/>
      <c r="E95" s="758"/>
      <c r="F95" s="758"/>
      <c r="G95" s="758"/>
      <c r="H95" s="758"/>
      <c r="I95" s="758"/>
      <c r="J95" s="758"/>
      <c r="K95" s="759"/>
      <c r="L95" s="33"/>
      <c r="M95" s="147"/>
      <c r="N95" s="228" t="str">
        <f t="shared" si="1"/>
        <v/>
      </c>
      <c r="O95" s="53"/>
      <c r="P95" s="411"/>
      <c r="Q95" s="612"/>
      <c r="R95" s="402"/>
      <c r="S95" s="402"/>
      <c r="T95" s="402"/>
      <c r="U95" s="402"/>
      <c r="V95" s="402"/>
      <c r="W95" s="402"/>
      <c r="X95" s="402"/>
      <c r="Y95" s="402"/>
      <c r="Z95" s="402"/>
      <c r="AA95" s="402"/>
      <c r="AB95" s="403"/>
      <c r="AC95" s="403"/>
      <c r="AD95" s="403"/>
      <c r="AE95" s="403"/>
      <c r="AF95" s="403"/>
      <c r="AG95" s="601">
        <v>2760.9</v>
      </c>
      <c r="AH95" s="601">
        <v>2928</v>
      </c>
      <c r="AI95" s="403"/>
      <c r="AJ95" s="403"/>
      <c r="AK95" s="403"/>
      <c r="AL95" s="403"/>
      <c r="AM95" s="403"/>
      <c r="AN95" s="403"/>
      <c r="AO95" s="403"/>
      <c r="AP95" s="403"/>
      <c r="AQ95" s="401"/>
      <c r="AR95" s="401"/>
      <c r="AS95" s="401"/>
      <c r="AT95" s="401"/>
      <c r="AU95" s="401"/>
      <c r="AV95" s="401"/>
      <c r="AW95" s="401"/>
      <c r="AX95" s="401"/>
      <c r="AY95" s="401"/>
      <c r="AZ95" s="401"/>
      <c r="BA95" s="401"/>
      <c r="BB95" s="401"/>
      <c r="BC95" s="401"/>
      <c r="BD95" s="401"/>
      <c r="BE95" s="401"/>
      <c r="BF95" s="401"/>
      <c r="BG95" s="401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1"/>
      <c r="BS95" s="401"/>
      <c r="BT95" s="401"/>
      <c r="BU95" s="401"/>
      <c r="BV95" s="401"/>
      <c r="BW95" s="401"/>
      <c r="BX95" s="401"/>
      <c r="BY95" s="401"/>
      <c r="BZ95" s="401"/>
      <c r="CA95" s="401"/>
      <c r="CB95" s="401"/>
      <c r="CC95" s="401"/>
      <c r="CD95" s="401"/>
      <c r="CE95" s="401"/>
      <c r="CF95" s="401"/>
      <c r="CG95" s="401"/>
      <c r="CH95" s="401"/>
      <c r="CI95" s="401"/>
      <c r="CJ95" s="401"/>
      <c r="CK95" s="401"/>
      <c r="CL95" s="401"/>
      <c r="CM95" s="401"/>
      <c r="CN95" s="401"/>
      <c r="CO95" s="401"/>
      <c r="CP95" s="401"/>
      <c r="CQ95" s="401"/>
      <c r="CR95" s="401"/>
      <c r="CS95" s="401"/>
      <c r="CT95" s="401"/>
      <c r="CU95" s="401"/>
      <c r="CV95" s="401"/>
      <c r="CW95" s="401"/>
      <c r="CX95" s="401"/>
      <c r="CY95" s="401"/>
      <c r="CZ95" s="401"/>
      <c r="DA95" s="401"/>
      <c r="DB95" s="401"/>
      <c r="DC95" s="401"/>
      <c r="DD95" s="401"/>
      <c r="DE95" s="401"/>
      <c r="DF95" s="401"/>
      <c r="DG95" s="401"/>
      <c r="DH95" s="401"/>
      <c r="DI95" s="401"/>
      <c r="DJ95" s="401"/>
      <c r="DK95" s="401"/>
      <c r="DL95" s="401"/>
      <c r="DM95" s="401"/>
      <c r="DN95" s="401"/>
      <c r="DO95" s="401"/>
      <c r="DP95" s="401"/>
      <c r="DQ95" s="401"/>
      <c r="DR95" s="401"/>
      <c r="DS95" s="401"/>
      <c r="DT95" s="401"/>
      <c r="DU95" s="401"/>
      <c r="DV95" s="401"/>
      <c r="DW95" s="401"/>
      <c r="DX95" s="401"/>
      <c r="DY95" s="401"/>
      <c r="DZ95" s="401"/>
      <c r="EA95" s="401"/>
      <c r="EB95" s="401"/>
      <c r="EC95" s="401"/>
      <c r="ED95" s="401"/>
      <c r="EE95" s="401"/>
      <c r="EF95" s="401"/>
      <c r="EG95" s="401"/>
      <c r="EH95" s="401"/>
      <c r="EI95" s="401"/>
      <c r="EJ95" s="401"/>
      <c r="EK95" s="401"/>
      <c r="EL95" s="401"/>
      <c r="EM95" s="401"/>
      <c r="EN95" s="401"/>
      <c r="EO95" s="401"/>
      <c r="EP95" s="401"/>
      <c r="EQ95" s="401"/>
      <c r="ER95" s="401"/>
      <c r="ES95" s="401"/>
      <c r="ET95" s="401"/>
      <c r="EU95" s="401"/>
      <c r="EV95" s="401"/>
      <c r="EW95" s="401"/>
      <c r="EX95" s="401"/>
      <c r="EY95" s="401"/>
      <c r="EZ95" s="401"/>
      <c r="FA95" s="401"/>
      <c r="FB95" s="401"/>
      <c r="FC95" s="401"/>
      <c r="FD95" s="401"/>
      <c r="FE95" s="401"/>
      <c r="FF95" s="401"/>
      <c r="FG95" s="401"/>
      <c r="FH95" s="401"/>
      <c r="FI95" s="401"/>
      <c r="FJ95" s="401"/>
      <c r="FK95" s="401"/>
      <c r="FL95" s="401"/>
      <c r="FM95" s="401"/>
      <c r="FN95" s="401"/>
      <c r="FO95" s="401"/>
      <c r="FP95" s="401"/>
      <c r="FQ95" s="401"/>
      <c r="FR95" s="401"/>
      <c r="FS95" s="401"/>
      <c r="FT95" s="401"/>
      <c r="FU95" s="401"/>
      <c r="FV95" s="401"/>
      <c r="FW95" s="401"/>
      <c r="FX95" s="401"/>
      <c r="FY95" s="401"/>
      <c r="FZ95" s="401"/>
      <c r="GA95" s="401"/>
      <c r="GB95" s="401"/>
      <c r="GC95" s="401"/>
      <c r="GD95" s="401"/>
      <c r="GE95" s="401"/>
      <c r="GF95" s="401"/>
      <c r="GG95" s="401"/>
      <c r="GH95" s="401"/>
      <c r="GI95" s="401"/>
      <c r="GJ95" s="401"/>
      <c r="GK95" s="401"/>
      <c r="GL95" s="401"/>
      <c r="GM95" s="401"/>
      <c r="GN95" s="401"/>
      <c r="GO95" s="401"/>
      <c r="GP95" s="401"/>
      <c r="GQ95" s="401"/>
      <c r="GR95" s="401"/>
      <c r="GS95" s="401"/>
      <c r="GT95" s="401"/>
      <c r="GU95" s="401"/>
      <c r="GV95" s="401"/>
      <c r="GW95" s="401"/>
      <c r="GX95" s="401"/>
      <c r="GY95" s="401"/>
      <c r="GZ95" s="401"/>
      <c r="HA95" s="401"/>
      <c r="HB95" s="401"/>
      <c r="HC95" s="401"/>
      <c r="HD95" s="401"/>
      <c r="HE95" s="401"/>
      <c r="HF95" s="401"/>
      <c r="HG95" s="401"/>
      <c r="HH95" s="401"/>
      <c r="HI95" s="401"/>
      <c r="HJ95" s="401"/>
      <c r="HK95" s="401"/>
      <c r="HL95" s="401"/>
      <c r="HM95" s="401"/>
      <c r="HN95" s="401"/>
      <c r="HO95" s="401"/>
      <c r="HP95" s="401"/>
      <c r="HQ95" s="401"/>
      <c r="HR95" s="401"/>
      <c r="HS95" s="401"/>
      <c r="HT95" s="401"/>
      <c r="HU95" s="401"/>
      <c r="HV95" s="401"/>
      <c r="HW95" s="401"/>
      <c r="HX95" s="401"/>
      <c r="HY95" s="401"/>
      <c r="HZ95" s="401"/>
      <c r="IA95" s="401"/>
      <c r="IB95" s="401"/>
      <c r="IC95" s="401"/>
      <c r="ID95" s="401"/>
      <c r="IE95" s="401"/>
      <c r="IF95" s="401"/>
      <c r="IG95" s="401"/>
      <c r="IH95" s="401"/>
      <c r="II95" s="401"/>
      <c r="IJ95" s="401"/>
      <c r="IK95" s="401"/>
      <c r="IL95" s="401"/>
      <c r="IM95" s="401"/>
      <c r="IN95" s="401"/>
      <c r="IO95" s="401"/>
      <c r="IP95" s="401"/>
    </row>
    <row r="96" spans="1:250" ht="23.45" customHeight="1">
      <c r="A96" s="257"/>
      <c r="B96" s="317"/>
      <c r="C96" s="32"/>
      <c r="D96" s="757"/>
      <c r="E96" s="758"/>
      <c r="F96" s="758"/>
      <c r="G96" s="758"/>
      <c r="H96" s="758"/>
      <c r="I96" s="758"/>
      <c r="J96" s="758"/>
      <c r="K96" s="759"/>
      <c r="L96" s="33"/>
      <c r="M96" s="147"/>
      <c r="N96" s="228" t="str">
        <f t="shared" si="1"/>
        <v/>
      </c>
      <c r="O96" s="53"/>
      <c r="P96" s="411"/>
      <c r="Q96" s="612"/>
      <c r="R96" s="402"/>
      <c r="S96" s="402"/>
      <c r="T96" s="402"/>
      <c r="U96" s="402"/>
      <c r="V96" s="402"/>
      <c r="W96" s="402"/>
      <c r="X96" s="402"/>
      <c r="Y96" s="402"/>
      <c r="Z96" s="402"/>
      <c r="AA96" s="402"/>
      <c r="AB96" s="403"/>
      <c r="AC96" s="403"/>
      <c r="AD96" s="403"/>
      <c r="AE96" s="403"/>
      <c r="AF96" s="403"/>
      <c r="AG96" s="601">
        <v>4085.7</v>
      </c>
      <c r="AH96" s="601">
        <v>4332.8999999999996</v>
      </c>
      <c r="AI96" s="403"/>
      <c r="AJ96" s="403"/>
      <c r="AK96" s="403"/>
      <c r="AL96" s="403"/>
      <c r="AM96" s="403"/>
      <c r="AN96" s="403"/>
      <c r="AO96" s="403"/>
      <c r="AP96" s="403"/>
      <c r="AQ96" s="401"/>
      <c r="AR96" s="401"/>
      <c r="AS96" s="401"/>
      <c r="AT96" s="401"/>
      <c r="AU96" s="401"/>
      <c r="AV96" s="401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1"/>
      <c r="BK96" s="401"/>
      <c r="BL96" s="401"/>
      <c r="BM96" s="401"/>
      <c r="BN96" s="401"/>
      <c r="BO96" s="401"/>
      <c r="BP96" s="401"/>
      <c r="BQ96" s="401"/>
      <c r="BR96" s="401"/>
      <c r="BS96" s="401"/>
      <c r="BT96" s="401"/>
      <c r="BU96" s="401"/>
      <c r="BV96" s="401"/>
      <c r="BW96" s="401"/>
      <c r="BX96" s="401"/>
      <c r="BY96" s="401"/>
      <c r="BZ96" s="401"/>
      <c r="CA96" s="401"/>
      <c r="CB96" s="401"/>
      <c r="CC96" s="401"/>
      <c r="CD96" s="401"/>
      <c r="CE96" s="401"/>
      <c r="CF96" s="401"/>
      <c r="CG96" s="401"/>
      <c r="CH96" s="401"/>
      <c r="CI96" s="401"/>
      <c r="CJ96" s="401"/>
      <c r="CK96" s="401"/>
      <c r="CL96" s="401"/>
      <c r="CM96" s="401"/>
      <c r="CN96" s="401"/>
      <c r="CO96" s="401"/>
      <c r="CP96" s="401"/>
      <c r="CQ96" s="401"/>
      <c r="CR96" s="401"/>
      <c r="CS96" s="401"/>
      <c r="CT96" s="401"/>
      <c r="CU96" s="401"/>
      <c r="CV96" s="401"/>
      <c r="CW96" s="401"/>
      <c r="CX96" s="401"/>
      <c r="CY96" s="401"/>
      <c r="CZ96" s="401"/>
      <c r="DA96" s="401"/>
      <c r="DB96" s="401"/>
      <c r="DC96" s="401"/>
      <c r="DD96" s="401"/>
      <c r="DE96" s="401"/>
      <c r="DF96" s="401"/>
      <c r="DG96" s="401"/>
      <c r="DH96" s="401"/>
      <c r="DI96" s="401"/>
      <c r="DJ96" s="401"/>
      <c r="DK96" s="401"/>
      <c r="DL96" s="401"/>
      <c r="DM96" s="401"/>
      <c r="DN96" s="401"/>
      <c r="DO96" s="401"/>
      <c r="DP96" s="401"/>
      <c r="DQ96" s="401"/>
      <c r="DR96" s="401"/>
      <c r="DS96" s="401"/>
      <c r="DT96" s="401"/>
      <c r="DU96" s="401"/>
      <c r="DV96" s="401"/>
      <c r="DW96" s="401"/>
      <c r="DX96" s="401"/>
      <c r="DY96" s="401"/>
      <c r="DZ96" s="401"/>
      <c r="EA96" s="401"/>
      <c r="EB96" s="401"/>
      <c r="EC96" s="401"/>
      <c r="ED96" s="401"/>
      <c r="EE96" s="401"/>
      <c r="EF96" s="401"/>
      <c r="EG96" s="401"/>
      <c r="EH96" s="401"/>
      <c r="EI96" s="401"/>
      <c r="EJ96" s="401"/>
      <c r="EK96" s="401"/>
      <c r="EL96" s="401"/>
      <c r="EM96" s="401"/>
      <c r="EN96" s="401"/>
      <c r="EO96" s="401"/>
      <c r="EP96" s="401"/>
      <c r="EQ96" s="401"/>
      <c r="ER96" s="401"/>
      <c r="ES96" s="401"/>
      <c r="ET96" s="401"/>
      <c r="EU96" s="401"/>
      <c r="EV96" s="401"/>
      <c r="EW96" s="401"/>
      <c r="EX96" s="401"/>
      <c r="EY96" s="401"/>
      <c r="EZ96" s="401"/>
      <c r="FA96" s="401"/>
      <c r="FB96" s="401"/>
      <c r="FC96" s="401"/>
      <c r="FD96" s="401"/>
      <c r="FE96" s="401"/>
      <c r="FF96" s="401"/>
      <c r="FG96" s="401"/>
      <c r="FH96" s="401"/>
      <c r="FI96" s="401"/>
      <c r="FJ96" s="401"/>
      <c r="FK96" s="401"/>
      <c r="FL96" s="401"/>
      <c r="FM96" s="401"/>
      <c r="FN96" s="401"/>
      <c r="FO96" s="401"/>
      <c r="FP96" s="401"/>
      <c r="FQ96" s="401"/>
      <c r="FR96" s="401"/>
      <c r="FS96" s="401"/>
      <c r="FT96" s="401"/>
      <c r="FU96" s="401"/>
      <c r="FV96" s="401"/>
      <c r="FW96" s="401"/>
      <c r="FX96" s="401"/>
      <c r="FY96" s="401"/>
      <c r="FZ96" s="401"/>
      <c r="GA96" s="401"/>
      <c r="GB96" s="401"/>
      <c r="GC96" s="401"/>
      <c r="GD96" s="401"/>
      <c r="GE96" s="401"/>
      <c r="GF96" s="401"/>
      <c r="GG96" s="401"/>
      <c r="GH96" s="401"/>
      <c r="GI96" s="401"/>
      <c r="GJ96" s="401"/>
      <c r="GK96" s="401"/>
      <c r="GL96" s="401"/>
      <c r="GM96" s="401"/>
      <c r="GN96" s="401"/>
      <c r="GO96" s="401"/>
      <c r="GP96" s="401"/>
      <c r="GQ96" s="401"/>
      <c r="GR96" s="401"/>
      <c r="GS96" s="401"/>
      <c r="GT96" s="401"/>
      <c r="GU96" s="401"/>
      <c r="GV96" s="401"/>
      <c r="GW96" s="401"/>
      <c r="GX96" s="401"/>
      <c r="GY96" s="401"/>
      <c r="GZ96" s="401"/>
      <c r="HA96" s="401"/>
      <c r="HB96" s="401"/>
      <c r="HC96" s="401"/>
      <c r="HD96" s="401"/>
      <c r="HE96" s="401"/>
      <c r="HF96" s="401"/>
      <c r="HG96" s="401"/>
      <c r="HH96" s="401"/>
      <c r="HI96" s="401"/>
      <c r="HJ96" s="401"/>
      <c r="HK96" s="401"/>
      <c r="HL96" s="401"/>
      <c r="HM96" s="401"/>
      <c r="HN96" s="401"/>
      <c r="HO96" s="401"/>
      <c r="HP96" s="401"/>
      <c r="HQ96" s="401"/>
      <c r="HR96" s="401"/>
      <c r="HS96" s="401"/>
      <c r="HT96" s="401"/>
      <c r="HU96" s="401"/>
      <c r="HV96" s="401"/>
      <c r="HW96" s="401"/>
      <c r="HX96" s="401"/>
      <c r="HY96" s="401"/>
      <c r="HZ96" s="401"/>
      <c r="IA96" s="401"/>
      <c r="IB96" s="401"/>
      <c r="IC96" s="401"/>
      <c r="ID96" s="401"/>
      <c r="IE96" s="401"/>
      <c r="IF96" s="401"/>
      <c r="IG96" s="401"/>
      <c r="IH96" s="401"/>
      <c r="II96" s="401"/>
      <c r="IJ96" s="401"/>
      <c r="IK96" s="401"/>
      <c r="IL96" s="401"/>
      <c r="IM96" s="401"/>
      <c r="IN96" s="401"/>
      <c r="IO96" s="401"/>
      <c r="IP96" s="401"/>
    </row>
    <row r="97" spans="1:250" ht="23.45" customHeight="1">
      <c r="A97" s="257"/>
      <c r="B97" s="317"/>
      <c r="C97" s="32"/>
      <c r="D97" s="757"/>
      <c r="E97" s="758"/>
      <c r="F97" s="758"/>
      <c r="G97" s="758"/>
      <c r="H97" s="758"/>
      <c r="I97" s="758"/>
      <c r="J97" s="758"/>
      <c r="K97" s="759"/>
      <c r="L97" s="33"/>
      <c r="M97" s="147"/>
      <c r="N97" s="228" t="str">
        <f t="shared" si="1"/>
        <v/>
      </c>
      <c r="O97" s="53"/>
      <c r="P97" s="411"/>
      <c r="Q97" s="612"/>
      <c r="R97" s="402"/>
      <c r="S97" s="402"/>
      <c r="T97" s="402"/>
      <c r="U97" s="402"/>
      <c r="V97" s="402"/>
      <c r="W97" s="402"/>
      <c r="X97" s="402"/>
      <c r="Y97" s="402"/>
      <c r="Z97" s="402"/>
      <c r="AA97" s="402"/>
      <c r="AB97" s="403"/>
      <c r="AC97" s="403"/>
      <c r="AD97" s="403"/>
      <c r="AE97" s="403"/>
      <c r="AF97" s="403"/>
      <c r="AG97" s="601">
        <v>5714.4</v>
      </c>
      <c r="AH97" s="601">
        <v>6060.3</v>
      </c>
      <c r="AI97" s="403"/>
      <c r="AJ97" s="403"/>
      <c r="AK97" s="403"/>
      <c r="AL97" s="403"/>
      <c r="AM97" s="403"/>
      <c r="AN97" s="403"/>
      <c r="AO97" s="403"/>
      <c r="AP97" s="403"/>
      <c r="AQ97" s="401"/>
      <c r="AR97" s="401"/>
      <c r="AS97" s="401"/>
      <c r="AT97" s="401"/>
      <c r="AU97" s="401"/>
      <c r="AV97" s="401"/>
      <c r="AW97" s="401"/>
      <c r="AX97" s="401"/>
      <c r="AY97" s="401"/>
      <c r="AZ97" s="401"/>
      <c r="BA97" s="401"/>
      <c r="BB97" s="401"/>
      <c r="BC97" s="401"/>
      <c r="BD97" s="401"/>
      <c r="BE97" s="401"/>
      <c r="BF97" s="401"/>
      <c r="BG97" s="401"/>
      <c r="BH97" s="401"/>
      <c r="BI97" s="401"/>
      <c r="BJ97" s="401"/>
      <c r="BK97" s="401"/>
      <c r="BL97" s="401"/>
      <c r="BM97" s="401"/>
      <c r="BN97" s="401"/>
      <c r="BO97" s="401"/>
      <c r="BP97" s="401"/>
      <c r="BQ97" s="401"/>
      <c r="BR97" s="401"/>
      <c r="BS97" s="401"/>
      <c r="BT97" s="401"/>
      <c r="BU97" s="401"/>
      <c r="BV97" s="401"/>
      <c r="BW97" s="401"/>
      <c r="BX97" s="401"/>
      <c r="BY97" s="401"/>
      <c r="BZ97" s="401"/>
      <c r="CA97" s="401"/>
      <c r="CB97" s="401"/>
      <c r="CC97" s="401"/>
      <c r="CD97" s="401"/>
      <c r="CE97" s="401"/>
      <c r="CF97" s="401"/>
      <c r="CG97" s="401"/>
      <c r="CH97" s="401"/>
      <c r="CI97" s="401"/>
      <c r="CJ97" s="401"/>
      <c r="CK97" s="401"/>
      <c r="CL97" s="401"/>
      <c r="CM97" s="401"/>
      <c r="CN97" s="401"/>
      <c r="CO97" s="401"/>
      <c r="CP97" s="401"/>
      <c r="CQ97" s="401"/>
      <c r="CR97" s="401"/>
      <c r="CS97" s="401"/>
      <c r="CT97" s="401"/>
      <c r="CU97" s="401"/>
      <c r="CV97" s="401"/>
      <c r="CW97" s="401"/>
      <c r="CX97" s="401"/>
      <c r="CY97" s="401"/>
      <c r="CZ97" s="401"/>
      <c r="DA97" s="401"/>
      <c r="DB97" s="401"/>
      <c r="DC97" s="401"/>
      <c r="DD97" s="401"/>
      <c r="DE97" s="401"/>
      <c r="DF97" s="401"/>
      <c r="DG97" s="401"/>
      <c r="DH97" s="401"/>
      <c r="DI97" s="401"/>
      <c r="DJ97" s="401"/>
      <c r="DK97" s="401"/>
      <c r="DL97" s="401"/>
      <c r="DM97" s="401"/>
      <c r="DN97" s="401"/>
      <c r="DO97" s="401"/>
      <c r="DP97" s="401"/>
      <c r="DQ97" s="401"/>
      <c r="DR97" s="401"/>
      <c r="DS97" s="401"/>
      <c r="DT97" s="401"/>
      <c r="DU97" s="401"/>
      <c r="DV97" s="401"/>
      <c r="DW97" s="401"/>
      <c r="DX97" s="401"/>
      <c r="DY97" s="401"/>
      <c r="DZ97" s="401"/>
      <c r="EA97" s="401"/>
      <c r="EB97" s="401"/>
      <c r="EC97" s="401"/>
      <c r="ED97" s="401"/>
      <c r="EE97" s="401"/>
      <c r="EF97" s="401"/>
      <c r="EG97" s="401"/>
      <c r="EH97" s="401"/>
      <c r="EI97" s="401"/>
      <c r="EJ97" s="401"/>
      <c r="EK97" s="401"/>
      <c r="EL97" s="401"/>
      <c r="EM97" s="401"/>
      <c r="EN97" s="401"/>
      <c r="EO97" s="401"/>
      <c r="EP97" s="401"/>
      <c r="EQ97" s="401"/>
      <c r="ER97" s="401"/>
      <c r="ES97" s="401"/>
      <c r="ET97" s="401"/>
      <c r="EU97" s="401"/>
      <c r="EV97" s="401"/>
      <c r="EW97" s="401"/>
      <c r="EX97" s="401"/>
      <c r="EY97" s="401"/>
      <c r="EZ97" s="401"/>
      <c r="FA97" s="401"/>
      <c r="FB97" s="401"/>
      <c r="FC97" s="401"/>
      <c r="FD97" s="401"/>
      <c r="FE97" s="401"/>
      <c r="FF97" s="401"/>
      <c r="FG97" s="401"/>
      <c r="FH97" s="401"/>
      <c r="FI97" s="401"/>
      <c r="FJ97" s="401"/>
      <c r="FK97" s="401"/>
      <c r="FL97" s="401"/>
      <c r="FM97" s="401"/>
      <c r="FN97" s="401"/>
      <c r="FO97" s="401"/>
      <c r="FP97" s="401"/>
      <c r="FQ97" s="401"/>
      <c r="FR97" s="401"/>
      <c r="FS97" s="401"/>
      <c r="FT97" s="401"/>
      <c r="FU97" s="401"/>
      <c r="FV97" s="401"/>
      <c r="FW97" s="401"/>
      <c r="FX97" s="401"/>
      <c r="FY97" s="401"/>
      <c r="FZ97" s="401"/>
      <c r="GA97" s="401"/>
      <c r="GB97" s="401"/>
      <c r="GC97" s="401"/>
      <c r="GD97" s="401"/>
      <c r="GE97" s="401"/>
      <c r="GF97" s="401"/>
      <c r="GG97" s="401"/>
      <c r="GH97" s="401"/>
      <c r="GI97" s="401"/>
      <c r="GJ97" s="401"/>
      <c r="GK97" s="401"/>
      <c r="GL97" s="401"/>
      <c r="GM97" s="401"/>
      <c r="GN97" s="401"/>
      <c r="GO97" s="401"/>
      <c r="GP97" s="401"/>
      <c r="GQ97" s="401"/>
      <c r="GR97" s="401"/>
      <c r="GS97" s="401"/>
      <c r="GT97" s="401"/>
      <c r="GU97" s="401"/>
      <c r="GV97" s="401"/>
      <c r="GW97" s="401"/>
      <c r="GX97" s="401"/>
      <c r="GY97" s="401"/>
      <c r="GZ97" s="401"/>
      <c r="HA97" s="401"/>
      <c r="HB97" s="401"/>
      <c r="HC97" s="401"/>
      <c r="HD97" s="401"/>
      <c r="HE97" s="401"/>
      <c r="HF97" s="401"/>
      <c r="HG97" s="401"/>
      <c r="HH97" s="401"/>
      <c r="HI97" s="401"/>
      <c r="HJ97" s="401"/>
      <c r="HK97" s="401"/>
      <c r="HL97" s="401"/>
      <c r="HM97" s="401"/>
      <c r="HN97" s="401"/>
      <c r="HO97" s="401"/>
      <c r="HP97" s="401"/>
      <c r="HQ97" s="401"/>
      <c r="HR97" s="401"/>
      <c r="HS97" s="401"/>
      <c r="HT97" s="401"/>
      <c r="HU97" s="401"/>
      <c r="HV97" s="401"/>
      <c r="HW97" s="401"/>
      <c r="HX97" s="401"/>
      <c r="HY97" s="401"/>
      <c r="HZ97" s="401"/>
      <c r="IA97" s="401"/>
      <c r="IB97" s="401"/>
      <c r="IC97" s="401"/>
      <c r="ID97" s="401"/>
      <c r="IE97" s="401"/>
      <c r="IF97" s="401"/>
      <c r="IG97" s="401"/>
      <c r="IH97" s="401"/>
      <c r="II97" s="401"/>
      <c r="IJ97" s="401"/>
      <c r="IK97" s="401"/>
      <c r="IL97" s="401"/>
      <c r="IM97" s="401"/>
      <c r="IN97" s="401"/>
      <c r="IO97" s="401"/>
      <c r="IP97" s="401"/>
    </row>
    <row r="98" spans="1:250" ht="23.45" customHeight="1">
      <c r="A98" s="257"/>
      <c r="B98" s="317"/>
      <c r="C98" s="32"/>
      <c r="D98" s="757"/>
      <c r="E98" s="758"/>
      <c r="F98" s="758"/>
      <c r="G98" s="758"/>
      <c r="H98" s="758"/>
      <c r="I98" s="758"/>
      <c r="J98" s="758"/>
      <c r="K98" s="759"/>
      <c r="L98" s="33"/>
      <c r="M98" s="147"/>
      <c r="N98" s="228" t="str">
        <f t="shared" si="1"/>
        <v/>
      </c>
      <c r="O98" s="53"/>
      <c r="P98" s="411"/>
      <c r="Q98" s="612"/>
      <c r="R98" s="402"/>
      <c r="S98" s="402"/>
      <c r="T98" s="402"/>
      <c r="U98" s="402"/>
      <c r="V98" s="402"/>
      <c r="W98" s="402"/>
      <c r="X98" s="402"/>
      <c r="Y98" s="402"/>
      <c r="Z98" s="402"/>
      <c r="AA98" s="402"/>
      <c r="AB98" s="403"/>
      <c r="AC98" s="403"/>
      <c r="AD98" s="403"/>
      <c r="AE98" s="403"/>
      <c r="AF98" s="403"/>
      <c r="AG98" s="403"/>
      <c r="AH98" s="403"/>
      <c r="AI98" s="403"/>
      <c r="AJ98" s="403"/>
      <c r="AK98" s="403"/>
      <c r="AL98" s="403"/>
      <c r="AM98" s="403"/>
      <c r="AN98" s="403"/>
      <c r="AO98" s="403"/>
      <c r="AP98" s="403"/>
      <c r="AQ98" s="401"/>
      <c r="AR98" s="401"/>
      <c r="AS98" s="401"/>
      <c r="AT98" s="401"/>
      <c r="AU98" s="401"/>
      <c r="AV98" s="401"/>
      <c r="AW98" s="401"/>
      <c r="AX98" s="401"/>
      <c r="AY98" s="401"/>
      <c r="AZ98" s="401"/>
      <c r="BA98" s="401"/>
      <c r="BB98" s="401"/>
      <c r="BC98" s="401"/>
      <c r="BD98" s="401"/>
      <c r="BE98" s="401"/>
      <c r="BF98" s="401"/>
      <c r="BG98" s="401"/>
      <c r="BH98" s="401"/>
      <c r="BI98" s="401"/>
      <c r="BJ98" s="401"/>
      <c r="BK98" s="401"/>
      <c r="BL98" s="401"/>
      <c r="BM98" s="401"/>
      <c r="BN98" s="401"/>
      <c r="BO98" s="401"/>
      <c r="BP98" s="401"/>
      <c r="BQ98" s="401"/>
      <c r="BR98" s="401"/>
      <c r="BS98" s="401"/>
      <c r="BT98" s="401"/>
      <c r="BU98" s="401"/>
      <c r="BV98" s="401"/>
      <c r="BW98" s="401"/>
      <c r="BX98" s="401"/>
      <c r="BY98" s="401"/>
      <c r="BZ98" s="401"/>
      <c r="CA98" s="401"/>
      <c r="CB98" s="401"/>
      <c r="CC98" s="401"/>
      <c r="CD98" s="401"/>
      <c r="CE98" s="401"/>
      <c r="CF98" s="401"/>
      <c r="CG98" s="401"/>
      <c r="CH98" s="401"/>
      <c r="CI98" s="401"/>
      <c r="CJ98" s="401"/>
      <c r="CK98" s="401"/>
      <c r="CL98" s="401"/>
      <c r="CM98" s="401"/>
      <c r="CN98" s="401"/>
      <c r="CO98" s="401"/>
      <c r="CP98" s="401"/>
      <c r="CQ98" s="401"/>
      <c r="CR98" s="401"/>
      <c r="CS98" s="401"/>
      <c r="CT98" s="401"/>
      <c r="CU98" s="401"/>
      <c r="CV98" s="401"/>
      <c r="CW98" s="401"/>
      <c r="CX98" s="401"/>
      <c r="CY98" s="401"/>
      <c r="CZ98" s="401"/>
      <c r="DA98" s="401"/>
      <c r="DB98" s="401"/>
      <c r="DC98" s="401"/>
      <c r="DD98" s="401"/>
      <c r="DE98" s="401"/>
      <c r="DF98" s="401"/>
      <c r="DG98" s="401"/>
      <c r="DH98" s="401"/>
      <c r="DI98" s="401"/>
      <c r="DJ98" s="401"/>
      <c r="DK98" s="401"/>
      <c r="DL98" s="401"/>
      <c r="DM98" s="401"/>
      <c r="DN98" s="401"/>
      <c r="DO98" s="401"/>
      <c r="DP98" s="401"/>
      <c r="DQ98" s="401"/>
      <c r="DR98" s="401"/>
      <c r="DS98" s="401"/>
      <c r="DT98" s="401"/>
      <c r="DU98" s="401"/>
      <c r="DV98" s="401"/>
      <c r="DW98" s="401"/>
      <c r="DX98" s="401"/>
      <c r="DY98" s="401"/>
      <c r="DZ98" s="401"/>
      <c r="EA98" s="401"/>
      <c r="EB98" s="401"/>
      <c r="EC98" s="401"/>
      <c r="ED98" s="401"/>
      <c r="EE98" s="401"/>
      <c r="EF98" s="401"/>
      <c r="EG98" s="401"/>
      <c r="EH98" s="401"/>
      <c r="EI98" s="401"/>
      <c r="EJ98" s="401"/>
      <c r="EK98" s="401"/>
      <c r="EL98" s="401"/>
      <c r="EM98" s="401"/>
      <c r="EN98" s="401"/>
      <c r="EO98" s="401"/>
      <c r="EP98" s="401"/>
      <c r="EQ98" s="401"/>
      <c r="ER98" s="401"/>
      <c r="ES98" s="401"/>
      <c r="ET98" s="401"/>
      <c r="EU98" s="401"/>
      <c r="EV98" s="401"/>
      <c r="EW98" s="401"/>
      <c r="EX98" s="401"/>
      <c r="EY98" s="401"/>
      <c r="EZ98" s="401"/>
      <c r="FA98" s="401"/>
      <c r="FB98" s="401"/>
      <c r="FC98" s="401"/>
      <c r="FD98" s="401"/>
      <c r="FE98" s="401"/>
      <c r="FF98" s="401"/>
      <c r="FG98" s="401"/>
      <c r="FH98" s="401"/>
      <c r="FI98" s="401"/>
      <c r="FJ98" s="401"/>
      <c r="FK98" s="401"/>
      <c r="FL98" s="401"/>
      <c r="FM98" s="401"/>
      <c r="FN98" s="401"/>
      <c r="FO98" s="401"/>
      <c r="FP98" s="401"/>
      <c r="FQ98" s="401"/>
      <c r="FR98" s="401"/>
      <c r="FS98" s="401"/>
      <c r="FT98" s="401"/>
      <c r="FU98" s="401"/>
      <c r="FV98" s="401"/>
      <c r="FW98" s="401"/>
      <c r="FX98" s="401"/>
      <c r="FY98" s="401"/>
      <c r="FZ98" s="401"/>
      <c r="GA98" s="401"/>
      <c r="GB98" s="401"/>
      <c r="GC98" s="401"/>
      <c r="GD98" s="401"/>
      <c r="GE98" s="401"/>
      <c r="GF98" s="401"/>
      <c r="GG98" s="401"/>
      <c r="GH98" s="401"/>
      <c r="GI98" s="401"/>
      <c r="GJ98" s="401"/>
      <c r="GK98" s="401"/>
      <c r="GL98" s="401"/>
      <c r="GM98" s="401"/>
      <c r="GN98" s="401"/>
      <c r="GO98" s="401"/>
      <c r="GP98" s="401"/>
      <c r="GQ98" s="401"/>
      <c r="GR98" s="401"/>
      <c r="GS98" s="401"/>
      <c r="GT98" s="401"/>
      <c r="GU98" s="401"/>
      <c r="GV98" s="401"/>
      <c r="GW98" s="401"/>
      <c r="GX98" s="401"/>
      <c r="GY98" s="401"/>
      <c r="GZ98" s="401"/>
      <c r="HA98" s="401"/>
      <c r="HB98" s="401"/>
      <c r="HC98" s="401"/>
      <c r="HD98" s="401"/>
      <c r="HE98" s="401"/>
      <c r="HF98" s="401"/>
      <c r="HG98" s="401"/>
      <c r="HH98" s="401"/>
      <c r="HI98" s="401"/>
      <c r="HJ98" s="401"/>
      <c r="HK98" s="401"/>
      <c r="HL98" s="401"/>
      <c r="HM98" s="401"/>
      <c r="HN98" s="401"/>
      <c r="HO98" s="401"/>
      <c r="HP98" s="401"/>
      <c r="HQ98" s="401"/>
      <c r="HR98" s="401"/>
      <c r="HS98" s="401"/>
      <c r="HT98" s="401"/>
      <c r="HU98" s="401"/>
      <c r="HV98" s="401"/>
      <c r="HW98" s="401"/>
      <c r="HX98" s="401"/>
      <c r="HY98" s="401"/>
      <c r="HZ98" s="401"/>
      <c r="IA98" s="401"/>
      <c r="IB98" s="401"/>
      <c r="IC98" s="401"/>
      <c r="ID98" s="401"/>
      <c r="IE98" s="401"/>
      <c r="IF98" s="401"/>
      <c r="IG98" s="401"/>
      <c r="IH98" s="401"/>
      <c r="II98" s="401"/>
      <c r="IJ98" s="401"/>
      <c r="IK98" s="401"/>
      <c r="IL98" s="401"/>
      <c r="IM98" s="401"/>
      <c r="IN98" s="401"/>
      <c r="IO98" s="401"/>
      <c r="IP98" s="401"/>
    </row>
    <row r="99" spans="1:250" ht="23.45" customHeight="1">
      <c r="A99" s="257"/>
      <c r="B99" s="317"/>
      <c r="C99" s="32"/>
      <c r="D99" s="757"/>
      <c r="E99" s="758"/>
      <c r="F99" s="758"/>
      <c r="G99" s="758"/>
      <c r="H99" s="758"/>
      <c r="I99" s="758"/>
      <c r="J99" s="758"/>
      <c r="K99" s="759"/>
      <c r="L99" s="33"/>
      <c r="M99" s="147"/>
      <c r="N99" s="228" t="str">
        <f t="shared" si="1"/>
        <v/>
      </c>
      <c r="O99" s="53"/>
      <c r="P99" s="411"/>
      <c r="Q99" s="61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3"/>
      <c r="AC99" s="403"/>
      <c r="AD99" s="403"/>
      <c r="AE99" s="403"/>
      <c r="AF99" s="403"/>
      <c r="AG99" s="601">
        <v>474</v>
      </c>
      <c r="AH99" s="601">
        <v>502.8</v>
      </c>
      <c r="AI99" s="403"/>
      <c r="AJ99" s="403"/>
      <c r="AK99" s="403"/>
      <c r="AL99" s="403"/>
      <c r="AM99" s="403"/>
      <c r="AN99" s="403"/>
      <c r="AO99" s="403"/>
      <c r="AP99" s="403"/>
      <c r="AQ99" s="401"/>
      <c r="AR99" s="401"/>
      <c r="AS99" s="401"/>
      <c r="AT99" s="401"/>
      <c r="AU99" s="401"/>
      <c r="AV99" s="401"/>
      <c r="AW99" s="401"/>
      <c r="AX99" s="401"/>
      <c r="AY99" s="401"/>
      <c r="AZ99" s="401"/>
      <c r="BA99" s="401"/>
      <c r="BB99" s="401"/>
      <c r="BC99" s="401"/>
      <c r="BD99" s="401"/>
      <c r="BE99" s="401"/>
      <c r="BF99" s="401"/>
      <c r="BG99" s="401"/>
      <c r="BH99" s="401"/>
      <c r="BI99" s="401"/>
      <c r="BJ99" s="401"/>
      <c r="BK99" s="401"/>
      <c r="BL99" s="401"/>
      <c r="BM99" s="401"/>
      <c r="BN99" s="401"/>
      <c r="BO99" s="401"/>
      <c r="BP99" s="401"/>
      <c r="BQ99" s="401"/>
      <c r="BR99" s="401"/>
      <c r="BS99" s="401"/>
      <c r="BT99" s="401"/>
      <c r="BU99" s="401"/>
      <c r="BV99" s="401"/>
      <c r="BW99" s="401"/>
      <c r="BX99" s="401"/>
      <c r="BY99" s="401"/>
      <c r="BZ99" s="401"/>
      <c r="CA99" s="401"/>
      <c r="CB99" s="401"/>
      <c r="CC99" s="401"/>
      <c r="CD99" s="401"/>
      <c r="CE99" s="401"/>
      <c r="CF99" s="401"/>
      <c r="CG99" s="401"/>
      <c r="CH99" s="401"/>
      <c r="CI99" s="401"/>
      <c r="CJ99" s="401"/>
      <c r="CK99" s="401"/>
      <c r="CL99" s="401"/>
      <c r="CM99" s="401"/>
      <c r="CN99" s="401"/>
      <c r="CO99" s="401"/>
      <c r="CP99" s="401"/>
      <c r="CQ99" s="401"/>
      <c r="CR99" s="401"/>
      <c r="CS99" s="401"/>
      <c r="CT99" s="401"/>
      <c r="CU99" s="401"/>
      <c r="CV99" s="401"/>
      <c r="CW99" s="401"/>
      <c r="CX99" s="401"/>
      <c r="CY99" s="401"/>
      <c r="CZ99" s="401"/>
      <c r="DA99" s="401"/>
      <c r="DB99" s="401"/>
      <c r="DC99" s="401"/>
      <c r="DD99" s="401"/>
      <c r="DE99" s="401"/>
      <c r="DF99" s="401"/>
      <c r="DG99" s="401"/>
      <c r="DH99" s="401"/>
      <c r="DI99" s="401"/>
      <c r="DJ99" s="401"/>
      <c r="DK99" s="401"/>
      <c r="DL99" s="401"/>
      <c r="DM99" s="401"/>
      <c r="DN99" s="401"/>
      <c r="DO99" s="401"/>
      <c r="DP99" s="401"/>
      <c r="DQ99" s="401"/>
      <c r="DR99" s="401"/>
      <c r="DS99" s="401"/>
      <c r="DT99" s="401"/>
      <c r="DU99" s="401"/>
      <c r="DV99" s="401"/>
      <c r="DW99" s="401"/>
      <c r="DX99" s="401"/>
      <c r="DY99" s="401"/>
      <c r="DZ99" s="401"/>
      <c r="EA99" s="401"/>
      <c r="EB99" s="401"/>
      <c r="EC99" s="401"/>
      <c r="ED99" s="401"/>
      <c r="EE99" s="401"/>
      <c r="EF99" s="401"/>
      <c r="EG99" s="401"/>
      <c r="EH99" s="401"/>
      <c r="EI99" s="401"/>
      <c r="EJ99" s="401"/>
      <c r="EK99" s="401"/>
      <c r="EL99" s="401"/>
      <c r="EM99" s="401"/>
      <c r="EN99" s="401"/>
      <c r="EO99" s="401"/>
      <c r="EP99" s="401"/>
      <c r="EQ99" s="401"/>
      <c r="ER99" s="401"/>
      <c r="ES99" s="401"/>
      <c r="ET99" s="401"/>
      <c r="EU99" s="401"/>
      <c r="EV99" s="401"/>
      <c r="EW99" s="401"/>
      <c r="EX99" s="401"/>
      <c r="EY99" s="401"/>
      <c r="EZ99" s="401"/>
      <c r="FA99" s="401"/>
      <c r="FB99" s="401"/>
      <c r="FC99" s="401"/>
      <c r="FD99" s="401"/>
      <c r="FE99" s="401"/>
      <c r="FF99" s="401"/>
      <c r="FG99" s="401"/>
      <c r="FH99" s="401"/>
      <c r="FI99" s="401"/>
      <c r="FJ99" s="401"/>
      <c r="FK99" s="401"/>
      <c r="FL99" s="401"/>
      <c r="FM99" s="401"/>
      <c r="FN99" s="401"/>
      <c r="FO99" s="401"/>
      <c r="FP99" s="401"/>
      <c r="FQ99" s="401"/>
      <c r="FR99" s="401"/>
      <c r="FS99" s="401"/>
      <c r="FT99" s="401"/>
      <c r="FU99" s="401"/>
      <c r="FV99" s="401"/>
      <c r="FW99" s="401"/>
      <c r="FX99" s="401"/>
      <c r="FY99" s="401"/>
      <c r="FZ99" s="401"/>
      <c r="GA99" s="401"/>
      <c r="GB99" s="401"/>
      <c r="GC99" s="401"/>
      <c r="GD99" s="401"/>
      <c r="GE99" s="401"/>
      <c r="GF99" s="401"/>
      <c r="GG99" s="401"/>
      <c r="GH99" s="401"/>
      <c r="GI99" s="401"/>
      <c r="GJ99" s="401"/>
      <c r="GK99" s="401"/>
      <c r="GL99" s="401"/>
      <c r="GM99" s="401"/>
      <c r="GN99" s="401"/>
      <c r="GO99" s="401"/>
      <c r="GP99" s="401"/>
      <c r="GQ99" s="401"/>
      <c r="GR99" s="401"/>
      <c r="GS99" s="401"/>
      <c r="GT99" s="401"/>
      <c r="GU99" s="401"/>
      <c r="GV99" s="401"/>
      <c r="GW99" s="401"/>
      <c r="GX99" s="401"/>
      <c r="GY99" s="401"/>
      <c r="GZ99" s="401"/>
      <c r="HA99" s="401"/>
      <c r="HB99" s="401"/>
      <c r="HC99" s="401"/>
      <c r="HD99" s="401"/>
      <c r="HE99" s="401"/>
      <c r="HF99" s="401"/>
      <c r="HG99" s="401"/>
      <c r="HH99" s="401"/>
      <c r="HI99" s="401"/>
      <c r="HJ99" s="401"/>
      <c r="HK99" s="401"/>
      <c r="HL99" s="401"/>
      <c r="HM99" s="401"/>
      <c r="HN99" s="401"/>
      <c r="HO99" s="401"/>
      <c r="HP99" s="401"/>
      <c r="HQ99" s="401"/>
      <c r="HR99" s="401"/>
      <c r="HS99" s="401"/>
      <c r="HT99" s="401"/>
      <c r="HU99" s="401"/>
      <c r="HV99" s="401"/>
      <c r="HW99" s="401"/>
      <c r="HX99" s="401"/>
      <c r="HY99" s="401"/>
      <c r="HZ99" s="401"/>
      <c r="IA99" s="401"/>
      <c r="IB99" s="401"/>
      <c r="IC99" s="401"/>
      <c r="ID99" s="401"/>
      <c r="IE99" s="401"/>
      <c r="IF99" s="401"/>
      <c r="IG99" s="401"/>
      <c r="IH99" s="401"/>
      <c r="II99" s="401"/>
      <c r="IJ99" s="401"/>
      <c r="IK99" s="401"/>
      <c r="IL99" s="401"/>
      <c r="IM99" s="401"/>
      <c r="IN99" s="401"/>
      <c r="IO99" s="401"/>
      <c r="IP99" s="401"/>
    </row>
    <row r="100" spans="1:250" ht="23.45" customHeight="1">
      <c r="A100" s="257"/>
      <c r="B100" s="317"/>
      <c r="C100" s="32"/>
      <c r="D100" s="757"/>
      <c r="E100" s="758"/>
      <c r="F100" s="758"/>
      <c r="G100" s="758"/>
      <c r="H100" s="758"/>
      <c r="I100" s="758"/>
      <c r="J100" s="758"/>
      <c r="K100" s="759"/>
      <c r="L100" s="33"/>
      <c r="M100" s="147"/>
      <c r="N100" s="228" t="str">
        <f t="shared" si="1"/>
        <v/>
      </c>
      <c r="O100" s="53"/>
      <c r="P100" s="411"/>
      <c r="Q100" s="61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3"/>
      <c r="AC100" s="403"/>
      <c r="AD100" s="403"/>
      <c r="AE100" s="403"/>
      <c r="AF100" s="403"/>
      <c r="AG100" s="601">
        <v>1392.9</v>
      </c>
      <c r="AH100" s="601">
        <v>1477.2</v>
      </c>
      <c r="AI100" s="403"/>
      <c r="AJ100" s="403"/>
      <c r="AK100" s="403"/>
      <c r="AL100" s="403"/>
      <c r="AM100" s="403"/>
      <c r="AN100" s="403"/>
      <c r="AO100" s="403"/>
      <c r="AP100" s="403"/>
      <c r="AQ100" s="401"/>
      <c r="AR100" s="401"/>
      <c r="AS100" s="401"/>
      <c r="AT100" s="401"/>
      <c r="AU100" s="401"/>
      <c r="AV100" s="401"/>
      <c r="AW100" s="401"/>
      <c r="AX100" s="401"/>
      <c r="AY100" s="401"/>
      <c r="AZ100" s="401"/>
      <c r="BA100" s="401"/>
      <c r="BB100" s="401"/>
      <c r="BC100" s="401"/>
      <c r="BD100" s="401"/>
      <c r="BE100" s="401"/>
      <c r="BF100" s="401"/>
      <c r="BG100" s="401"/>
      <c r="BH100" s="401"/>
      <c r="BI100" s="401"/>
      <c r="BJ100" s="401"/>
      <c r="BK100" s="401"/>
      <c r="BL100" s="401"/>
      <c r="BM100" s="401"/>
      <c r="BN100" s="401"/>
      <c r="BO100" s="401"/>
      <c r="BP100" s="401"/>
      <c r="BQ100" s="401"/>
      <c r="BR100" s="401"/>
      <c r="BS100" s="401"/>
      <c r="BT100" s="401"/>
      <c r="BU100" s="401"/>
      <c r="BV100" s="401"/>
      <c r="BW100" s="401"/>
      <c r="BX100" s="401"/>
      <c r="BY100" s="401"/>
      <c r="BZ100" s="401"/>
      <c r="CA100" s="401"/>
      <c r="CB100" s="401"/>
      <c r="CC100" s="401"/>
      <c r="CD100" s="401"/>
      <c r="CE100" s="401"/>
      <c r="CF100" s="401"/>
      <c r="CG100" s="401"/>
      <c r="CH100" s="401"/>
      <c r="CI100" s="401"/>
      <c r="CJ100" s="401"/>
      <c r="CK100" s="401"/>
      <c r="CL100" s="401"/>
      <c r="CM100" s="401"/>
      <c r="CN100" s="401"/>
      <c r="CO100" s="401"/>
      <c r="CP100" s="401"/>
      <c r="CQ100" s="401"/>
      <c r="CR100" s="401"/>
      <c r="CS100" s="401"/>
      <c r="CT100" s="401"/>
      <c r="CU100" s="401"/>
      <c r="CV100" s="401"/>
      <c r="CW100" s="401"/>
      <c r="CX100" s="401"/>
      <c r="CY100" s="401"/>
      <c r="CZ100" s="401"/>
      <c r="DA100" s="401"/>
      <c r="DB100" s="401"/>
      <c r="DC100" s="401"/>
      <c r="DD100" s="401"/>
      <c r="DE100" s="401"/>
      <c r="DF100" s="401"/>
      <c r="DG100" s="401"/>
      <c r="DH100" s="401"/>
      <c r="DI100" s="401"/>
      <c r="DJ100" s="401"/>
      <c r="DK100" s="401"/>
      <c r="DL100" s="401"/>
      <c r="DM100" s="401"/>
      <c r="DN100" s="401"/>
      <c r="DO100" s="401"/>
      <c r="DP100" s="401"/>
      <c r="DQ100" s="401"/>
      <c r="DR100" s="401"/>
      <c r="DS100" s="401"/>
      <c r="DT100" s="401"/>
      <c r="DU100" s="401"/>
      <c r="DV100" s="401"/>
      <c r="DW100" s="401"/>
      <c r="DX100" s="401"/>
      <c r="DY100" s="401"/>
      <c r="DZ100" s="401"/>
      <c r="EA100" s="401"/>
      <c r="EB100" s="401"/>
      <c r="EC100" s="401"/>
      <c r="ED100" s="401"/>
      <c r="EE100" s="401"/>
      <c r="EF100" s="401"/>
      <c r="EG100" s="401"/>
      <c r="EH100" s="401"/>
      <c r="EI100" s="401"/>
      <c r="EJ100" s="401"/>
      <c r="EK100" s="401"/>
      <c r="EL100" s="401"/>
      <c r="EM100" s="401"/>
      <c r="EN100" s="401"/>
      <c r="EO100" s="401"/>
      <c r="EP100" s="401"/>
      <c r="EQ100" s="401"/>
      <c r="ER100" s="401"/>
      <c r="ES100" s="401"/>
      <c r="ET100" s="401"/>
      <c r="EU100" s="401"/>
      <c r="EV100" s="401"/>
      <c r="EW100" s="401"/>
      <c r="EX100" s="401"/>
      <c r="EY100" s="401"/>
      <c r="EZ100" s="401"/>
      <c r="FA100" s="401"/>
      <c r="FB100" s="401"/>
      <c r="FC100" s="401"/>
      <c r="FD100" s="401"/>
      <c r="FE100" s="401"/>
      <c r="FF100" s="401"/>
      <c r="FG100" s="401"/>
      <c r="FH100" s="401"/>
      <c r="FI100" s="401"/>
      <c r="FJ100" s="401"/>
      <c r="FK100" s="401"/>
      <c r="FL100" s="401"/>
      <c r="FM100" s="401"/>
      <c r="FN100" s="401"/>
      <c r="FO100" s="401"/>
      <c r="FP100" s="401"/>
      <c r="FQ100" s="401"/>
      <c r="FR100" s="401"/>
      <c r="FS100" s="401"/>
      <c r="FT100" s="401"/>
      <c r="FU100" s="401"/>
      <c r="FV100" s="401"/>
      <c r="FW100" s="401"/>
      <c r="FX100" s="401"/>
      <c r="FY100" s="401"/>
      <c r="FZ100" s="401"/>
      <c r="GA100" s="401"/>
      <c r="GB100" s="401"/>
      <c r="GC100" s="401"/>
      <c r="GD100" s="401"/>
      <c r="GE100" s="401"/>
      <c r="GF100" s="401"/>
      <c r="GG100" s="401"/>
      <c r="GH100" s="401"/>
      <c r="GI100" s="401"/>
      <c r="GJ100" s="401"/>
      <c r="GK100" s="401"/>
      <c r="GL100" s="401"/>
      <c r="GM100" s="401"/>
      <c r="GN100" s="401"/>
      <c r="GO100" s="401"/>
      <c r="GP100" s="401"/>
      <c r="GQ100" s="401"/>
      <c r="GR100" s="401"/>
      <c r="GS100" s="401"/>
      <c r="GT100" s="401"/>
      <c r="GU100" s="401"/>
      <c r="GV100" s="401"/>
      <c r="GW100" s="401"/>
      <c r="GX100" s="401"/>
      <c r="GY100" s="401"/>
      <c r="GZ100" s="401"/>
      <c r="HA100" s="401"/>
      <c r="HB100" s="401"/>
      <c r="HC100" s="401"/>
      <c r="HD100" s="401"/>
      <c r="HE100" s="401"/>
      <c r="HF100" s="401"/>
      <c r="HG100" s="401"/>
      <c r="HH100" s="401"/>
      <c r="HI100" s="401"/>
      <c r="HJ100" s="401"/>
      <c r="HK100" s="401"/>
      <c r="HL100" s="401"/>
      <c r="HM100" s="401"/>
      <c r="HN100" s="401"/>
      <c r="HO100" s="401"/>
      <c r="HP100" s="401"/>
      <c r="HQ100" s="401"/>
      <c r="HR100" s="401"/>
      <c r="HS100" s="401"/>
      <c r="HT100" s="401"/>
      <c r="HU100" s="401"/>
      <c r="HV100" s="401"/>
      <c r="HW100" s="401"/>
      <c r="HX100" s="401"/>
      <c r="HY100" s="401"/>
      <c r="HZ100" s="401"/>
      <c r="IA100" s="401"/>
      <c r="IB100" s="401"/>
      <c r="IC100" s="401"/>
      <c r="ID100" s="401"/>
      <c r="IE100" s="401"/>
      <c r="IF100" s="401"/>
      <c r="IG100" s="401"/>
      <c r="IH100" s="401"/>
      <c r="II100" s="401"/>
      <c r="IJ100" s="401"/>
      <c r="IK100" s="401"/>
      <c r="IL100" s="401"/>
      <c r="IM100" s="401"/>
      <c r="IN100" s="401"/>
      <c r="IO100" s="401"/>
      <c r="IP100" s="401"/>
    </row>
    <row r="101" spans="1:250" ht="23.45" customHeight="1">
      <c r="A101" s="257"/>
      <c r="B101" s="317"/>
      <c r="C101" s="32"/>
      <c r="D101" s="757"/>
      <c r="E101" s="758"/>
      <c r="F101" s="758"/>
      <c r="G101" s="758"/>
      <c r="H101" s="758"/>
      <c r="I101" s="758"/>
      <c r="J101" s="758"/>
      <c r="K101" s="759"/>
      <c r="L101" s="33"/>
      <c r="M101" s="147"/>
      <c r="N101" s="228" t="str">
        <f t="shared" si="1"/>
        <v/>
      </c>
      <c r="O101" s="53"/>
      <c r="P101" s="411"/>
      <c r="Q101" s="61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3"/>
      <c r="AC101" s="403"/>
      <c r="AD101" s="403"/>
      <c r="AE101" s="403"/>
      <c r="AF101" s="403"/>
      <c r="AG101" s="601">
        <v>2053.1999999999998</v>
      </c>
      <c r="AH101" s="601">
        <v>2177.6999999999998</v>
      </c>
      <c r="AI101" s="403"/>
      <c r="AJ101" s="403"/>
      <c r="AK101" s="403"/>
      <c r="AL101" s="403"/>
      <c r="AM101" s="403"/>
      <c r="AN101" s="403"/>
      <c r="AO101" s="403"/>
      <c r="AP101" s="403"/>
      <c r="AQ101" s="401"/>
      <c r="AR101" s="401"/>
      <c r="AS101" s="401"/>
      <c r="AT101" s="401"/>
      <c r="AU101" s="401"/>
      <c r="AV101" s="401"/>
      <c r="AW101" s="401"/>
      <c r="AX101" s="401"/>
      <c r="AY101" s="401"/>
      <c r="AZ101" s="401"/>
      <c r="BA101" s="401"/>
      <c r="BB101" s="401"/>
      <c r="BC101" s="401"/>
      <c r="BD101" s="401"/>
      <c r="BE101" s="401"/>
      <c r="BF101" s="401"/>
      <c r="BG101" s="401"/>
      <c r="BH101" s="401"/>
      <c r="BI101" s="401"/>
      <c r="BJ101" s="401"/>
      <c r="BK101" s="401"/>
      <c r="BL101" s="401"/>
      <c r="BM101" s="401"/>
      <c r="BN101" s="401"/>
      <c r="BO101" s="401"/>
      <c r="BP101" s="401"/>
      <c r="BQ101" s="401"/>
      <c r="BR101" s="401"/>
      <c r="BS101" s="401"/>
      <c r="BT101" s="401"/>
      <c r="BU101" s="401"/>
      <c r="BV101" s="401"/>
      <c r="BW101" s="401"/>
      <c r="BX101" s="401"/>
      <c r="BY101" s="401"/>
      <c r="BZ101" s="401"/>
      <c r="CA101" s="401"/>
      <c r="CB101" s="401"/>
      <c r="CC101" s="401"/>
      <c r="CD101" s="401"/>
      <c r="CE101" s="401"/>
      <c r="CF101" s="401"/>
      <c r="CG101" s="401"/>
      <c r="CH101" s="401"/>
      <c r="CI101" s="401"/>
      <c r="CJ101" s="401"/>
      <c r="CK101" s="401"/>
      <c r="CL101" s="401"/>
      <c r="CM101" s="401"/>
      <c r="CN101" s="401"/>
      <c r="CO101" s="401"/>
      <c r="CP101" s="401"/>
      <c r="CQ101" s="401"/>
      <c r="CR101" s="401"/>
      <c r="CS101" s="401"/>
      <c r="CT101" s="401"/>
      <c r="CU101" s="401"/>
      <c r="CV101" s="401"/>
      <c r="CW101" s="401"/>
      <c r="CX101" s="401"/>
      <c r="CY101" s="401"/>
      <c r="CZ101" s="401"/>
      <c r="DA101" s="401"/>
      <c r="DB101" s="401"/>
      <c r="DC101" s="401"/>
      <c r="DD101" s="401"/>
      <c r="DE101" s="401"/>
      <c r="DF101" s="401"/>
      <c r="DG101" s="401"/>
      <c r="DH101" s="401"/>
      <c r="DI101" s="401"/>
      <c r="DJ101" s="401"/>
      <c r="DK101" s="401"/>
      <c r="DL101" s="401"/>
      <c r="DM101" s="401"/>
      <c r="DN101" s="401"/>
      <c r="DO101" s="401"/>
      <c r="DP101" s="401"/>
      <c r="DQ101" s="401"/>
      <c r="DR101" s="401"/>
      <c r="DS101" s="401"/>
      <c r="DT101" s="401"/>
      <c r="DU101" s="401"/>
      <c r="DV101" s="401"/>
      <c r="DW101" s="401"/>
      <c r="DX101" s="401"/>
      <c r="DY101" s="401"/>
      <c r="DZ101" s="401"/>
      <c r="EA101" s="401"/>
      <c r="EB101" s="401"/>
      <c r="EC101" s="401"/>
      <c r="ED101" s="401"/>
      <c r="EE101" s="401"/>
      <c r="EF101" s="401"/>
      <c r="EG101" s="401"/>
      <c r="EH101" s="401"/>
      <c r="EI101" s="401"/>
      <c r="EJ101" s="401"/>
      <c r="EK101" s="401"/>
      <c r="EL101" s="401"/>
      <c r="EM101" s="401"/>
      <c r="EN101" s="401"/>
      <c r="EO101" s="401"/>
      <c r="EP101" s="401"/>
      <c r="EQ101" s="401"/>
      <c r="ER101" s="401"/>
      <c r="ES101" s="401"/>
      <c r="ET101" s="401"/>
      <c r="EU101" s="401"/>
      <c r="EV101" s="401"/>
      <c r="EW101" s="401"/>
      <c r="EX101" s="401"/>
      <c r="EY101" s="401"/>
      <c r="EZ101" s="401"/>
      <c r="FA101" s="401"/>
      <c r="FB101" s="401"/>
      <c r="FC101" s="401"/>
      <c r="FD101" s="401"/>
      <c r="FE101" s="401"/>
      <c r="FF101" s="401"/>
      <c r="FG101" s="401"/>
      <c r="FH101" s="401"/>
      <c r="FI101" s="401"/>
      <c r="FJ101" s="401"/>
      <c r="FK101" s="401"/>
      <c r="FL101" s="401"/>
      <c r="FM101" s="401"/>
      <c r="FN101" s="401"/>
      <c r="FO101" s="401"/>
      <c r="FP101" s="401"/>
      <c r="FQ101" s="401"/>
      <c r="FR101" s="401"/>
      <c r="FS101" s="401"/>
      <c r="FT101" s="401"/>
      <c r="FU101" s="401"/>
      <c r="FV101" s="401"/>
      <c r="FW101" s="401"/>
      <c r="FX101" s="401"/>
      <c r="FY101" s="401"/>
      <c r="FZ101" s="401"/>
      <c r="GA101" s="401"/>
      <c r="GB101" s="401"/>
      <c r="GC101" s="401"/>
      <c r="GD101" s="401"/>
      <c r="GE101" s="401"/>
      <c r="GF101" s="401"/>
      <c r="GG101" s="401"/>
      <c r="GH101" s="401"/>
      <c r="GI101" s="401"/>
      <c r="GJ101" s="401"/>
      <c r="GK101" s="401"/>
      <c r="GL101" s="401"/>
      <c r="GM101" s="401"/>
      <c r="GN101" s="401"/>
      <c r="GO101" s="401"/>
      <c r="GP101" s="401"/>
      <c r="GQ101" s="401"/>
      <c r="GR101" s="401"/>
      <c r="GS101" s="401"/>
      <c r="GT101" s="401"/>
      <c r="GU101" s="401"/>
      <c r="GV101" s="401"/>
      <c r="GW101" s="401"/>
      <c r="GX101" s="401"/>
      <c r="GY101" s="401"/>
      <c r="GZ101" s="401"/>
      <c r="HA101" s="401"/>
      <c r="HB101" s="401"/>
      <c r="HC101" s="401"/>
      <c r="HD101" s="401"/>
      <c r="HE101" s="401"/>
      <c r="HF101" s="401"/>
      <c r="HG101" s="401"/>
      <c r="HH101" s="401"/>
      <c r="HI101" s="401"/>
      <c r="HJ101" s="401"/>
      <c r="HK101" s="401"/>
      <c r="HL101" s="401"/>
      <c r="HM101" s="401"/>
      <c r="HN101" s="401"/>
      <c r="HO101" s="401"/>
      <c r="HP101" s="401"/>
      <c r="HQ101" s="401"/>
      <c r="HR101" s="401"/>
      <c r="HS101" s="401"/>
      <c r="HT101" s="401"/>
      <c r="HU101" s="401"/>
      <c r="HV101" s="401"/>
      <c r="HW101" s="401"/>
      <c r="HX101" s="401"/>
      <c r="HY101" s="401"/>
      <c r="HZ101" s="401"/>
      <c r="IA101" s="401"/>
      <c r="IB101" s="401"/>
      <c r="IC101" s="401"/>
      <c r="ID101" s="401"/>
      <c r="IE101" s="401"/>
      <c r="IF101" s="401"/>
      <c r="IG101" s="401"/>
      <c r="IH101" s="401"/>
      <c r="II101" s="401"/>
      <c r="IJ101" s="401"/>
      <c r="IK101" s="401"/>
      <c r="IL101" s="401"/>
      <c r="IM101" s="401"/>
      <c r="IN101" s="401"/>
      <c r="IO101" s="401"/>
      <c r="IP101" s="401"/>
    </row>
    <row r="102" spans="1:250" ht="23.45" customHeight="1">
      <c r="A102" s="257"/>
      <c r="B102" s="317"/>
      <c r="C102" s="32"/>
      <c r="D102" s="757"/>
      <c r="E102" s="758"/>
      <c r="F102" s="758"/>
      <c r="G102" s="758"/>
      <c r="H102" s="758"/>
      <c r="I102" s="758"/>
      <c r="J102" s="758"/>
      <c r="K102" s="759"/>
      <c r="L102" s="33"/>
      <c r="M102" s="147"/>
      <c r="N102" s="228" t="str">
        <f t="shared" si="1"/>
        <v/>
      </c>
      <c r="O102" s="53"/>
      <c r="P102" s="411"/>
      <c r="Q102" s="61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3"/>
      <c r="AC102" s="403"/>
      <c r="AD102" s="403"/>
      <c r="AE102" s="403"/>
      <c r="AF102" s="403"/>
      <c r="AG102" s="602">
        <v>5028</v>
      </c>
      <c r="AH102" s="601">
        <v>5333.4</v>
      </c>
      <c r="AI102" s="403"/>
      <c r="AJ102" s="403"/>
      <c r="AK102" s="403"/>
      <c r="AL102" s="403"/>
      <c r="AM102" s="403"/>
      <c r="AN102" s="403"/>
      <c r="AO102" s="403"/>
      <c r="AP102" s="403"/>
      <c r="AQ102" s="401"/>
      <c r="AR102" s="401"/>
      <c r="AS102" s="401"/>
      <c r="AT102" s="401"/>
      <c r="AU102" s="401"/>
      <c r="AV102" s="401"/>
      <c r="AW102" s="401"/>
      <c r="AX102" s="401"/>
      <c r="AY102" s="401"/>
      <c r="AZ102" s="401"/>
      <c r="BA102" s="401"/>
      <c r="BB102" s="401"/>
      <c r="BC102" s="401"/>
      <c r="BD102" s="401"/>
      <c r="BE102" s="401"/>
      <c r="BF102" s="401"/>
      <c r="BG102" s="401"/>
      <c r="BH102" s="401"/>
      <c r="BI102" s="401"/>
      <c r="BJ102" s="401"/>
      <c r="BK102" s="401"/>
      <c r="BL102" s="401"/>
      <c r="BM102" s="401"/>
      <c r="BN102" s="401"/>
      <c r="BO102" s="401"/>
      <c r="BP102" s="401"/>
      <c r="BQ102" s="401"/>
      <c r="BR102" s="401"/>
      <c r="BS102" s="401"/>
      <c r="BT102" s="401"/>
      <c r="BU102" s="401"/>
      <c r="BV102" s="401"/>
      <c r="BW102" s="401"/>
      <c r="BX102" s="401"/>
      <c r="BY102" s="401"/>
      <c r="BZ102" s="401"/>
      <c r="CA102" s="401"/>
      <c r="CB102" s="401"/>
      <c r="CC102" s="401"/>
      <c r="CD102" s="401"/>
      <c r="CE102" s="401"/>
      <c r="CF102" s="401"/>
      <c r="CG102" s="401"/>
      <c r="CH102" s="401"/>
      <c r="CI102" s="401"/>
      <c r="CJ102" s="401"/>
      <c r="CK102" s="401"/>
      <c r="CL102" s="401"/>
      <c r="CM102" s="401"/>
      <c r="CN102" s="401"/>
      <c r="CO102" s="401"/>
      <c r="CP102" s="401"/>
      <c r="CQ102" s="401"/>
      <c r="CR102" s="401"/>
      <c r="CS102" s="401"/>
      <c r="CT102" s="401"/>
      <c r="CU102" s="401"/>
      <c r="CV102" s="401"/>
      <c r="CW102" s="401"/>
      <c r="CX102" s="401"/>
      <c r="CY102" s="401"/>
      <c r="CZ102" s="401"/>
      <c r="DA102" s="401"/>
      <c r="DB102" s="401"/>
      <c r="DC102" s="401"/>
      <c r="DD102" s="401"/>
      <c r="DE102" s="401"/>
      <c r="DF102" s="401"/>
      <c r="DG102" s="401"/>
      <c r="DH102" s="401"/>
      <c r="DI102" s="401"/>
      <c r="DJ102" s="401"/>
      <c r="DK102" s="401"/>
      <c r="DL102" s="401"/>
      <c r="DM102" s="401"/>
      <c r="DN102" s="401"/>
      <c r="DO102" s="401"/>
      <c r="DP102" s="401"/>
      <c r="DQ102" s="401"/>
      <c r="DR102" s="401"/>
      <c r="DS102" s="401"/>
      <c r="DT102" s="401"/>
      <c r="DU102" s="401"/>
      <c r="DV102" s="401"/>
      <c r="DW102" s="401"/>
      <c r="DX102" s="401"/>
      <c r="DY102" s="401"/>
      <c r="DZ102" s="401"/>
      <c r="EA102" s="401"/>
      <c r="EB102" s="401"/>
      <c r="EC102" s="401"/>
      <c r="ED102" s="401"/>
      <c r="EE102" s="401"/>
      <c r="EF102" s="401"/>
      <c r="EG102" s="401"/>
      <c r="EH102" s="401"/>
      <c r="EI102" s="401"/>
      <c r="EJ102" s="401"/>
      <c r="EK102" s="401"/>
      <c r="EL102" s="401"/>
      <c r="EM102" s="401"/>
      <c r="EN102" s="401"/>
      <c r="EO102" s="401"/>
      <c r="EP102" s="401"/>
      <c r="EQ102" s="401"/>
      <c r="ER102" s="401"/>
      <c r="ES102" s="401"/>
      <c r="ET102" s="401"/>
      <c r="EU102" s="401"/>
      <c r="EV102" s="401"/>
      <c r="EW102" s="401"/>
      <c r="EX102" s="401"/>
      <c r="EY102" s="401"/>
      <c r="EZ102" s="401"/>
      <c r="FA102" s="401"/>
      <c r="FB102" s="401"/>
      <c r="FC102" s="401"/>
      <c r="FD102" s="401"/>
      <c r="FE102" s="401"/>
      <c r="FF102" s="401"/>
      <c r="FG102" s="401"/>
      <c r="FH102" s="401"/>
      <c r="FI102" s="401"/>
      <c r="FJ102" s="401"/>
      <c r="FK102" s="401"/>
      <c r="FL102" s="401"/>
      <c r="FM102" s="401"/>
      <c r="FN102" s="401"/>
      <c r="FO102" s="401"/>
      <c r="FP102" s="401"/>
      <c r="FQ102" s="401"/>
      <c r="FR102" s="401"/>
      <c r="FS102" s="401"/>
      <c r="FT102" s="401"/>
      <c r="FU102" s="401"/>
      <c r="FV102" s="401"/>
      <c r="FW102" s="401"/>
      <c r="FX102" s="401"/>
      <c r="FY102" s="401"/>
      <c r="FZ102" s="401"/>
      <c r="GA102" s="401"/>
      <c r="GB102" s="401"/>
      <c r="GC102" s="401"/>
      <c r="GD102" s="401"/>
      <c r="GE102" s="401"/>
      <c r="GF102" s="401"/>
      <c r="GG102" s="401"/>
      <c r="GH102" s="401"/>
      <c r="GI102" s="401"/>
      <c r="GJ102" s="401"/>
      <c r="GK102" s="401"/>
      <c r="GL102" s="401"/>
      <c r="GM102" s="401"/>
      <c r="GN102" s="401"/>
      <c r="GO102" s="401"/>
      <c r="GP102" s="401"/>
      <c r="GQ102" s="401"/>
      <c r="GR102" s="401"/>
      <c r="GS102" s="401"/>
      <c r="GT102" s="401"/>
      <c r="GU102" s="401"/>
      <c r="GV102" s="401"/>
      <c r="GW102" s="401"/>
      <c r="GX102" s="401"/>
      <c r="GY102" s="401"/>
      <c r="GZ102" s="401"/>
      <c r="HA102" s="401"/>
      <c r="HB102" s="401"/>
      <c r="HC102" s="401"/>
      <c r="HD102" s="401"/>
      <c r="HE102" s="401"/>
      <c r="HF102" s="401"/>
      <c r="HG102" s="401"/>
      <c r="HH102" s="401"/>
      <c r="HI102" s="401"/>
      <c r="HJ102" s="401"/>
      <c r="HK102" s="401"/>
      <c r="HL102" s="401"/>
      <c r="HM102" s="401"/>
      <c r="HN102" s="401"/>
      <c r="HO102" s="401"/>
      <c r="HP102" s="401"/>
      <c r="HQ102" s="401"/>
      <c r="HR102" s="401"/>
      <c r="HS102" s="401"/>
      <c r="HT102" s="401"/>
      <c r="HU102" s="401"/>
      <c r="HV102" s="401"/>
      <c r="HW102" s="401"/>
      <c r="HX102" s="401"/>
      <c r="HY102" s="401"/>
      <c r="HZ102" s="401"/>
      <c r="IA102" s="401"/>
      <c r="IB102" s="401"/>
      <c r="IC102" s="401"/>
      <c r="ID102" s="401"/>
      <c r="IE102" s="401"/>
      <c r="IF102" s="401"/>
      <c r="IG102" s="401"/>
      <c r="IH102" s="401"/>
      <c r="II102" s="401"/>
      <c r="IJ102" s="401"/>
      <c r="IK102" s="401"/>
      <c r="IL102" s="401"/>
      <c r="IM102" s="401"/>
      <c r="IN102" s="401"/>
      <c r="IO102" s="401"/>
      <c r="IP102" s="401"/>
    </row>
    <row r="103" spans="1:250" ht="23.45" customHeight="1">
      <c r="A103" s="257"/>
      <c r="B103" s="317"/>
      <c r="C103" s="32"/>
      <c r="D103" s="757"/>
      <c r="E103" s="758"/>
      <c r="F103" s="758"/>
      <c r="G103" s="758"/>
      <c r="H103" s="758"/>
      <c r="I103" s="758"/>
      <c r="J103" s="758"/>
      <c r="K103" s="759"/>
      <c r="L103" s="33"/>
      <c r="M103" s="147"/>
      <c r="N103" s="228" t="str">
        <f t="shared" si="1"/>
        <v/>
      </c>
      <c r="O103" s="53"/>
      <c r="P103" s="411"/>
      <c r="Q103" s="612"/>
      <c r="R103" s="402"/>
      <c r="S103" s="402"/>
      <c r="T103" s="402"/>
      <c r="U103" s="402"/>
      <c r="V103" s="402"/>
      <c r="W103" s="402"/>
      <c r="X103" s="402"/>
      <c r="Y103" s="402"/>
      <c r="Z103" s="402"/>
      <c r="AA103" s="402"/>
      <c r="AB103" s="403"/>
      <c r="AC103" s="403"/>
      <c r="AD103" s="403"/>
      <c r="AE103" s="403"/>
      <c r="AF103" s="403"/>
      <c r="AG103" s="403"/>
      <c r="AH103" s="403"/>
      <c r="AI103" s="403"/>
      <c r="AJ103" s="403"/>
      <c r="AK103" s="403"/>
      <c r="AL103" s="403"/>
      <c r="AM103" s="403"/>
      <c r="AN103" s="403"/>
      <c r="AO103" s="403"/>
      <c r="AP103" s="403"/>
      <c r="AQ103" s="401"/>
      <c r="AR103" s="401"/>
      <c r="AS103" s="401"/>
      <c r="AT103" s="401"/>
      <c r="AU103" s="401"/>
      <c r="AV103" s="401"/>
      <c r="AW103" s="401"/>
      <c r="AX103" s="401"/>
      <c r="AY103" s="401"/>
      <c r="AZ103" s="401"/>
      <c r="BA103" s="401"/>
      <c r="BB103" s="401"/>
      <c r="BC103" s="401"/>
      <c r="BD103" s="401"/>
      <c r="BE103" s="401"/>
      <c r="BF103" s="401"/>
      <c r="BG103" s="401"/>
      <c r="BH103" s="401"/>
      <c r="BI103" s="401"/>
      <c r="BJ103" s="401"/>
      <c r="BK103" s="401"/>
      <c r="BL103" s="401"/>
      <c r="BM103" s="401"/>
      <c r="BN103" s="401"/>
      <c r="BO103" s="401"/>
      <c r="BP103" s="401"/>
      <c r="BQ103" s="401"/>
      <c r="BR103" s="401"/>
      <c r="BS103" s="401"/>
      <c r="BT103" s="401"/>
      <c r="BU103" s="401"/>
      <c r="BV103" s="401"/>
      <c r="BW103" s="401"/>
      <c r="BX103" s="401"/>
      <c r="BY103" s="401"/>
      <c r="BZ103" s="401"/>
      <c r="CA103" s="401"/>
      <c r="CB103" s="401"/>
      <c r="CC103" s="401"/>
      <c r="CD103" s="401"/>
      <c r="CE103" s="401"/>
      <c r="CF103" s="401"/>
      <c r="CG103" s="401"/>
      <c r="CH103" s="401"/>
      <c r="CI103" s="401"/>
      <c r="CJ103" s="401"/>
      <c r="CK103" s="401"/>
      <c r="CL103" s="401"/>
      <c r="CM103" s="401"/>
      <c r="CN103" s="401"/>
      <c r="CO103" s="401"/>
      <c r="CP103" s="401"/>
      <c r="CQ103" s="401"/>
      <c r="CR103" s="401"/>
      <c r="CS103" s="401"/>
      <c r="CT103" s="401"/>
      <c r="CU103" s="401"/>
      <c r="CV103" s="401"/>
      <c r="CW103" s="401"/>
      <c r="CX103" s="401"/>
      <c r="CY103" s="401"/>
      <c r="CZ103" s="401"/>
      <c r="DA103" s="401"/>
      <c r="DB103" s="401"/>
      <c r="DC103" s="401"/>
      <c r="DD103" s="401"/>
      <c r="DE103" s="401"/>
      <c r="DF103" s="401"/>
      <c r="DG103" s="401"/>
      <c r="DH103" s="401"/>
      <c r="DI103" s="401"/>
      <c r="DJ103" s="401"/>
      <c r="DK103" s="401"/>
      <c r="DL103" s="401"/>
      <c r="DM103" s="401"/>
      <c r="DN103" s="401"/>
      <c r="DO103" s="401"/>
      <c r="DP103" s="401"/>
      <c r="DQ103" s="401"/>
      <c r="DR103" s="401"/>
      <c r="DS103" s="401"/>
      <c r="DT103" s="401"/>
      <c r="DU103" s="401"/>
      <c r="DV103" s="401"/>
      <c r="DW103" s="401"/>
      <c r="DX103" s="401"/>
      <c r="DY103" s="401"/>
      <c r="DZ103" s="401"/>
      <c r="EA103" s="401"/>
      <c r="EB103" s="401"/>
      <c r="EC103" s="401"/>
      <c r="ED103" s="401"/>
      <c r="EE103" s="401"/>
      <c r="EF103" s="401"/>
      <c r="EG103" s="401"/>
      <c r="EH103" s="401"/>
      <c r="EI103" s="401"/>
      <c r="EJ103" s="401"/>
      <c r="EK103" s="401"/>
      <c r="EL103" s="401"/>
      <c r="EM103" s="401"/>
      <c r="EN103" s="401"/>
      <c r="EO103" s="401"/>
      <c r="EP103" s="401"/>
      <c r="EQ103" s="401"/>
      <c r="ER103" s="401"/>
      <c r="ES103" s="401"/>
      <c r="ET103" s="401"/>
      <c r="EU103" s="401"/>
      <c r="EV103" s="401"/>
      <c r="EW103" s="401"/>
      <c r="EX103" s="401"/>
      <c r="EY103" s="401"/>
      <c r="EZ103" s="401"/>
      <c r="FA103" s="401"/>
      <c r="FB103" s="401"/>
      <c r="FC103" s="401"/>
      <c r="FD103" s="401"/>
      <c r="FE103" s="401"/>
      <c r="FF103" s="401"/>
      <c r="FG103" s="401"/>
      <c r="FH103" s="401"/>
      <c r="FI103" s="401"/>
      <c r="FJ103" s="401"/>
      <c r="FK103" s="401"/>
      <c r="FL103" s="401"/>
      <c r="FM103" s="401"/>
      <c r="FN103" s="401"/>
      <c r="FO103" s="401"/>
      <c r="FP103" s="401"/>
      <c r="FQ103" s="401"/>
      <c r="FR103" s="401"/>
      <c r="FS103" s="401"/>
      <c r="FT103" s="401"/>
      <c r="FU103" s="401"/>
      <c r="FV103" s="401"/>
      <c r="FW103" s="401"/>
      <c r="FX103" s="401"/>
      <c r="FY103" s="401"/>
      <c r="FZ103" s="401"/>
      <c r="GA103" s="401"/>
      <c r="GB103" s="401"/>
      <c r="GC103" s="401"/>
      <c r="GD103" s="401"/>
      <c r="GE103" s="401"/>
      <c r="GF103" s="401"/>
      <c r="GG103" s="401"/>
      <c r="GH103" s="401"/>
      <c r="GI103" s="401"/>
      <c r="GJ103" s="401"/>
      <c r="GK103" s="401"/>
      <c r="GL103" s="401"/>
      <c r="GM103" s="401"/>
      <c r="GN103" s="401"/>
      <c r="GO103" s="401"/>
      <c r="GP103" s="401"/>
      <c r="GQ103" s="401"/>
      <c r="GR103" s="401"/>
      <c r="GS103" s="401"/>
      <c r="GT103" s="401"/>
      <c r="GU103" s="401"/>
      <c r="GV103" s="401"/>
      <c r="GW103" s="401"/>
      <c r="GX103" s="401"/>
      <c r="GY103" s="401"/>
      <c r="GZ103" s="401"/>
      <c r="HA103" s="401"/>
      <c r="HB103" s="401"/>
      <c r="HC103" s="401"/>
      <c r="HD103" s="401"/>
      <c r="HE103" s="401"/>
      <c r="HF103" s="401"/>
      <c r="HG103" s="401"/>
      <c r="HH103" s="401"/>
      <c r="HI103" s="401"/>
      <c r="HJ103" s="401"/>
      <c r="HK103" s="401"/>
      <c r="HL103" s="401"/>
      <c r="HM103" s="401"/>
      <c r="HN103" s="401"/>
      <c r="HO103" s="401"/>
      <c r="HP103" s="401"/>
      <c r="HQ103" s="401"/>
      <c r="HR103" s="401"/>
      <c r="HS103" s="401"/>
      <c r="HT103" s="401"/>
      <c r="HU103" s="401"/>
      <c r="HV103" s="401"/>
      <c r="HW103" s="401"/>
      <c r="HX103" s="401"/>
      <c r="HY103" s="401"/>
      <c r="HZ103" s="401"/>
      <c r="IA103" s="401"/>
      <c r="IB103" s="401"/>
      <c r="IC103" s="401"/>
      <c r="ID103" s="401"/>
      <c r="IE103" s="401"/>
      <c r="IF103" s="401"/>
      <c r="IG103" s="401"/>
      <c r="IH103" s="401"/>
      <c r="II103" s="401"/>
      <c r="IJ103" s="401"/>
      <c r="IK103" s="401"/>
      <c r="IL103" s="401"/>
      <c r="IM103" s="401"/>
      <c r="IN103" s="401"/>
      <c r="IO103" s="401"/>
      <c r="IP103" s="401"/>
    </row>
    <row r="104" spans="1:250" ht="23.45" customHeight="1">
      <c r="A104" s="257"/>
      <c r="B104" s="317"/>
      <c r="C104" s="32"/>
      <c r="D104" s="757"/>
      <c r="E104" s="758"/>
      <c r="F104" s="758"/>
      <c r="G104" s="758"/>
      <c r="H104" s="758"/>
      <c r="I104" s="758"/>
      <c r="J104" s="758"/>
      <c r="K104" s="759"/>
      <c r="L104" s="33"/>
      <c r="M104" s="147"/>
      <c r="N104" s="228" t="str">
        <f t="shared" si="1"/>
        <v/>
      </c>
      <c r="O104" s="53"/>
      <c r="P104" s="411"/>
      <c r="Q104" s="612"/>
      <c r="R104" s="402"/>
      <c r="S104" s="402"/>
      <c r="T104" s="402"/>
      <c r="U104" s="402"/>
      <c r="V104" s="402"/>
      <c r="W104" s="402"/>
      <c r="X104" s="402"/>
      <c r="Y104" s="402"/>
      <c r="Z104" s="402"/>
      <c r="AA104" s="402"/>
      <c r="AB104" s="403"/>
      <c r="AC104" s="403"/>
      <c r="AD104" s="403"/>
      <c r="AE104" s="403"/>
      <c r="AF104" s="403"/>
      <c r="AG104" s="403"/>
      <c r="AH104" s="403"/>
      <c r="AI104" s="403"/>
      <c r="AJ104" s="403"/>
      <c r="AK104" s="403"/>
      <c r="AL104" s="403"/>
      <c r="AM104" s="403"/>
      <c r="AN104" s="403"/>
      <c r="AO104" s="403"/>
      <c r="AP104" s="403"/>
      <c r="AQ104" s="401"/>
      <c r="AR104" s="401"/>
      <c r="AS104" s="401"/>
      <c r="AT104" s="401"/>
      <c r="AU104" s="401"/>
      <c r="AV104" s="401"/>
      <c r="AW104" s="401"/>
      <c r="AX104" s="401"/>
      <c r="AY104" s="401"/>
      <c r="AZ104" s="401"/>
      <c r="BA104" s="401"/>
      <c r="BB104" s="401"/>
      <c r="BC104" s="401"/>
      <c r="BD104" s="401"/>
      <c r="BE104" s="401"/>
      <c r="BF104" s="401"/>
      <c r="BG104" s="401"/>
      <c r="BH104" s="401"/>
      <c r="BI104" s="401"/>
      <c r="BJ104" s="401"/>
      <c r="BK104" s="401"/>
      <c r="BL104" s="401"/>
      <c r="BM104" s="401"/>
      <c r="BN104" s="401"/>
      <c r="BO104" s="401"/>
      <c r="BP104" s="401"/>
      <c r="BQ104" s="401"/>
      <c r="BR104" s="401"/>
      <c r="BS104" s="401"/>
      <c r="BT104" s="401"/>
      <c r="BU104" s="401"/>
      <c r="BV104" s="401"/>
      <c r="BW104" s="401"/>
      <c r="BX104" s="401"/>
      <c r="BY104" s="401"/>
      <c r="BZ104" s="401"/>
      <c r="CA104" s="401"/>
      <c r="CB104" s="401"/>
      <c r="CC104" s="401"/>
      <c r="CD104" s="401"/>
      <c r="CE104" s="401"/>
      <c r="CF104" s="401"/>
      <c r="CG104" s="401"/>
      <c r="CH104" s="401"/>
      <c r="CI104" s="401"/>
      <c r="CJ104" s="401"/>
      <c r="CK104" s="401"/>
      <c r="CL104" s="401"/>
      <c r="CM104" s="401"/>
      <c r="CN104" s="401"/>
      <c r="CO104" s="401"/>
      <c r="CP104" s="401"/>
      <c r="CQ104" s="401"/>
      <c r="CR104" s="401"/>
      <c r="CS104" s="401"/>
      <c r="CT104" s="401"/>
      <c r="CU104" s="401"/>
      <c r="CV104" s="401"/>
      <c r="CW104" s="401"/>
      <c r="CX104" s="401"/>
      <c r="CY104" s="401"/>
      <c r="CZ104" s="401"/>
      <c r="DA104" s="401"/>
      <c r="DB104" s="401"/>
      <c r="DC104" s="401"/>
      <c r="DD104" s="401"/>
      <c r="DE104" s="401"/>
      <c r="DF104" s="401"/>
      <c r="DG104" s="401"/>
      <c r="DH104" s="401"/>
      <c r="DI104" s="401"/>
      <c r="DJ104" s="401"/>
      <c r="DK104" s="401"/>
      <c r="DL104" s="401"/>
      <c r="DM104" s="401"/>
      <c r="DN104" s="401"/>
      <c r="DO104" s="401"/>
      <c r="DP104" s="401"/>
      <c r="DQ104" s="401"/>
      <c r="DR104" s="401"/>
      <c r="DS104" s="401"/>
      <c r="DT104" s="401"/>
      <c r="DU104" s="401"/>
      <c r="DV104" s="401"/>
      <c r="DW104" s="401"/>
      <c r="DX104" s="401"/>
      <c r="DY104" s="401"/>
      <c r="DZ104" s="401"/>
      <c r="EA104" s="401"/>
      <c r="EB104" s="401"/>
      <c r="EC104" s="401"/>
      <c r="ED104" s="401"/>
      <c r="EE104" s="401"/>
      <c r="EF104" s="401"/>
      <c r="EG104" s="401"/>
      <c r="EH104" s="401"/>
      <c r="EI104" s="401"/>
      <c r="EJ104" s="401"/>
      <c r="EK104" s="401"/>
      <c r="EL104" s="401"/>
      <c r="EM104" s="401"/>
      <c r="EN104" s="401"/>
      <c r="EO104" s="401"/>
      <c r="EP104" s="401"/>
      <c r="EQ104" s="401"/>
      <c r="ER104" s="401"/>
      <c r="ES104" s="401"/>
      <c r="ET104" s="401"/>
      <c r="EU104" s="401"/>
      <c r="EV104" s="401"/>
      <c r="EW104" s="401"/>
      <c r="EX104" s="401"/>
      <c r="EY104" s="401"/>
      <c r="EZ104" s="401"/>
      <c r="FA104" s="401"/>
      <c r="FB104" s="401"/>
      <c r="FC104" s="401"/>
      <c r="FD104" s="401"/>
      <c r="FE104" s="401"/>
      <c r="FF104" s="401"/>
      <c r="FG104" s="401"/>
      <c r="FH104" s="401"/>
      <c r="FI104" s="401"/>
      <c r="FJ104" s="401"/>
      <c r="FK104" s="401"/>
      <c r="FL104" s="401"/>
      <c r="FM104" s="401"/>
      <c r="FN104" s="401"/>
      <c r="FO104" s="401"/>
      <c r="FP104" s="401"/>
      <c r="FQ104" s="401"/>
      <c r="FR104" s="401"/>
      <c r="FS104" s="401"/>
      <c r="FT104" s="401"/>
      <c r="FU104" s="401"/>
      <c r="FV104" s="401"/>
      <c r="FW104" s="401"/>
      <c r="FX104" s="401"/>
      <c r="FY104" s="401"/>
      <c r="FZ104" s="401"/>
      <c r="GA104" s="401"/>
      <c r="GB104" s="401"/>
      <c r="GC104" s="401"/>
      <c r="GD104" s="401"/>
      <c r="GE104" s="401"/>
      <c r="GF104" s="401"/>
      <c r="GG104" s="401"/>
      <c r="GH104" s="401"/>
      <c r="GI104" s="401"/>
      <c r="GJ104" s="401"/>
      <c r="GK104" s="401"/>
      <c r="GL104" s="401"/>
      <c r="GM104" s="401"/>
      <c r="GN104" s="401"/>
      <c r="GO104" s="401"/>
      <c r="GP104" s="401"/>
      <c r="GQ104" s="401"/>
      <c r="GR104" s="401"/>
      <c r="GS104" s="401"/>
      <c r="GT104" s="401"/>
      <c r="GU104" s="401"/>
      <c r="GV104" s="401"/>
      <c r="GW104" s="401"/>
      <c r="GX104" s="401"/>
      <c r="GY104" s="401"/>
      <c r="GZ104" s="401"/>
      <c r="HA104" s="401"/>
      <c r="HB104" s="401"/>
      <c r="HC104" s="401"/>
      <c r="HD104" s="401"/>
      <c r="HE104" s="401"/>
      <c r="HF104" s="401"/>
      <c r="HG104" s="401"/>
      <c r="HH104" s="401"/>
      <c r="HI104" s="401"/>
      <c r="HJ104" s="401"/>
      <c r="HK104" s="401"/>
      <c r="HL104" s="401"/>
      <c r="HM104" s="401"/>
      <c r="HN104" s="401"/>
      <c r="HO104" s="401"/>
      <c r="HP104" s="401"/>
      <c r="HQ104" s="401"/>
      <c r="HR104" s="401"/>
      <c r="HS104" s="401"/>
      <c r="HT104" s="401"/>
      <c r="HU104" s="401"/>
      <c r="HV104" s="401"/>
      <c r="HW104" s="401"/>
      <c r="HX104" s="401"/>
      <c r="HY104" s="401"/>
      <c r="HZ104" s="401"/>
      <c r="IA104" s="401"/>
      <c r="IB104" s="401"/>
      <c r="IC104" s="401"/>
      <c r="ID104" s="401"/>
      <c r="IE104" s="401"/>
      <c r="IF104" s="401"/>
      <c r="IG104" s="401"/>
      <c r="IH104" s="401"/>
      <c r="II104" s="401"/>
      <c r="IJ104" s="401"/>
      <c r="IK104" s="401"/>
      <c r="IL104" s="401"/>
      <c r="IM104" s="401"/>
      <c r="IN104" s="401"/>
      <c r="IO104" s="401"/>
      <c r="IP104" s="401"/>
    </row>
    <row r="105" spans="1:250" ht="23.45" customHeight="1">
      <c r="A105" s="257"/>
      <c r="B105" s="317"/>
      <c r="C105" s="32"/>
      <c r="D105" s="757"/>
      <c r="E105" s="758"/>
      <c r="F105" s="758"/>
      <c r="G105" s="758"/>
      <c r="H105" s="758"/>
      <c r="I105" s="758"/>
      <c r="J105" s="758"/>
      <c r="K105" s="759"/>
      <c r="L105" s="33"/>
      <c r="M105" s="147"/>
      <c r="N105" s="228" t="str">
        <f t="shared" si="1"/>
        <v/>
      </c>
      <c r="O105" s="53"/>
      <c r="P105" s="411"/>
      <c r="Q105" s="612"/>
      <c r="R105" s="402"/>
      <c r="S105" s="402"/>
      <c r="T105" s="402"/>
      <c r="U105" s="402"/>
      <c r="V105" s="402"/>
      <c r="W105" s="402"/>
      <c r="X105" s="402"/>
      <c r="Y105" s="402"/>
      <c r="Z105" s="402"/>
      <c r="AA105" s="402"/>
      <c r="AB105" s="403"/>
      <c r="AC105" s="403"/>
      <c r="AD105" s="403"/>
      <c r="AE105" s="403"/>
      <c r="AF105" s="403"/>
      <c r="AG105" s="403"/>
      <c r="AH105" s="403"/>
      <c r="AI105" s="403"/>
      <c r="AJ105" s="403"/>
      <c r="AK105" s="403"/>
      <c r="AL105" s="403"/>
      <c r="AM105" s="403"/>
      <c r="AN105" s="403"/>
      <c r="AO105" s="403"/>
      <c r="AP105" s="403"/>
      <c r="AQ105" s="401"/>
      <c r="AR105" s="401"/>
      <c r="AS105" s="401"/>
      <c r="AT105" s="401"/>
      <c r="AU105" s="401"/>
      <c r="AV105" s="401"/>
      <c r="AW105" s="401"/>
      <c r="AX105" s="401"/>
      <c r="AY105" s="401"/>
      <c r="AZ105" s="401"/>
      <c r="BA105" s="401"/>
      <c r="BB105" s="401"/>
      <c r="BC105" s="401"/>
      <c r="BD105" s="401"/>
      <c r="BE105" s="401"/>
      <c r="BF105" s="401"/>
      <c r="BG105" s="401"/>
      <c r="BH105" s="401"/>
      <c r="BI105" s="401"/>
      <c r="BJ105" s="401"/>
      <c r="BK105" s="401"/>
      <c r="BL105" s="401"/>
      <c r="BM105" s="401"/>
      <c r="BN105" s="401"/>
      <c r="BO105" s="401"/>
      <c r="BP105" s="401"/>
      <c r="BQ105" s="401"/>
      <c r="BR105" s="401"/>
      <c r="BS105" s="401"/>
      <c r="BT105" s="401"/>
      <c r="BU105" s="401"/>
      <c r="BV105" s="401"/>
      <c r="BW105" s="401"/>
      <c r="BX105" s="401"/>
      <c r="BY105" s="401"/>
      <c r="BZ105" s="401"/>
      <c r="CA105" s="401"/>
      <c r="CB105" s="401"/>
      <c r="CC105" s="401"/>
      <c r="CD105" s="401"/>
      <c r="CE105" s="401"/>
      <c r="CF105" s="401"/>
      <c r="CG105" s="401"/>
      <c r="CH105" s="401"/>
      <c r="CI105" s="401"/>
      <c r="CJ105" s="401"/>
      <c r="CK105" s="401"/>
      <c r="CL105" s="401"/>
      <c r="CM105" s="401"/>
      <c r="CN105" s="401"/>
      <c r="CO105" s="401"/>
      <c r="CP105" s="401"/>
      <c r="CQ105" s="401"/>
      <c r="CR105" s="401"/>
      <c r="CS105" s="401"/>
      <c r="CT105" s="401"/>
      <c r="CU105" s="401"/>
      <c r="CV105" s="401"/>
      <c r="CW105" s="401"/>
      <c r="CX105" s="401"/>
      <c r="CY105" s="401"/>
      <c r="CZ105" s="401"/>
      <c r="DA105" s="401"/>
      <c r="DB105" s="401"/>
      <c r="DC105" s="401"/>
      <c r="DD105" s="401"/>
      <c r="DE105" s="401"/>
      <c r="DF105" s="401"/>
      <c r="DG105" s="401"/>
      <c r="DH105" s="401"/>
      <c r="DI105" s="401"/>
      <c r="DJ105" s="401"/>
      <c r="DK105" s="401"/>
      <c r="DL105" s="401"/>
      <c r="DM105" s="401"/>
      <c r="DN105" s="401"/>
      <c r="DO105" s="401"/>
      <c r="DP105" s="401"/>
      <c r="DQ105" s="401"/>
      <c r="DR105" s="401"/>
      <c r="DS105" s="401"/>
      <c r="DT105" s="401"/>
      <c r="DU105" s="401"/>
      <c r="DV105" s="401"/>
      <c r="DW105" s="401"/>
      <c r="DX105" s="401"/>
      <c r="DY105" s="401"/>
      <c r="DZ105" s="401"/>
      <c r="EA105" s="401"/>
      <c r="EB105" s="401"/>
      <c r="EC105" s="401"/>
      <c r="ED105" s="401"/>
      <c r="EE105" s="401"/>
      <c r="EF105" s="401"/>
      <c r="EG105" s="401"/>
      <c r="EH105" s="401"/>
      <c r="EI105" s="401"/>
      <c r="EJ105" s="401"/>
      <c r="EK105" s="401"/>
      <c r="EL105" s="401"/>
      <c r="EM105" s="401"/>
      <c r="EN105" s="401"/>
      <c r="EO105" s="401"/>
      <c r="EP105" s="401"/>
      <c r="EQ105" s="401"/>
      <c r="ER105" s="401"/>
      <c r="ES105" s="401"/>
      <c r="ET105" s="401"/>
      <c r="EU105" s="401"/>
      <c r="EV105" s="401"/>
      <c r="EW105" s="401"/>
      <c r="EX105" s="401"/>
      <c r="EY105" s="401"/>
      <c r="EZ105" s="401"/>
      <c r="FA105" s="401"/>
      <c r="FB105" s="401"/>
      <c r="FC105" s="401"/>
      <c r="FD105" s="401"/>
      <c r="FE105" s="401"/>
      <c r="FF105" s="401"/>
      <c r="FG105" s="401"/>
      <c r="FH105" s="401"/>
      <c r="FI105" s="401"/>
      <c r="FJ105" s="401"/>
      <c r="FK105" s="401"/>
      <c r="FL105" s="401"/>
      <c r="FM105" s="401"/>
      <c r="FN105" s="401"/>
      <c r="FO105" s="401"/>
      <c r="FP105" s="401"/>
      <c r="FQ105" s="401"/>
      <c r="FR105" s="401"/>
      <c r="FS105" s="401"/>
      <c r="FT105" s="401"/>
      <c r="FU105" s="401"/>
      <c r="FV105" s="401"/>
      <c r="FW105" s="401"/>
      <c r="FX105" s="401"/>
      <c r="FY105" s="401"/>
      <c r="FZ105" s="401"/>
      <c r="GA105" s="401"/>
      <c r="GB105" s="401"/>
      <c r="GC105" s="401"/>
      <c r="GD105" s="401"/>
      <c r="GE105" s="401"/>
      <c r="GF105" s="401"/>
      <c r="GG105" s="401"/>
      <c r="GH105" s="401"/>
      <c r="GI105" s="401"/>
      <c r="GJ105" s="401"/>
      <c r="GK105" s="401"/>
      <c r="GL105" s="401"/>
      <c r="GM105" s="401"/>
      <c r="GN105" s="401"/>
      <c r="GO105" s="401"/>
      <c r="GP105" s="401"/>
      <c r="GQ105" s="401"/>
      <c r="GR105" s="401"/>
      <c r="GS105" s="401"/>
      <c r="GT105" s="401"/>
      <c r="GU105" s="401"/>
      <c r="GV105" s="401"/>
      <c r="GW105" s="401"/>
      <c r="GX105" s="401"/>
      <c r="GY105" s="401"/>
      <c r="GZ105" s="401"/>
      <c r="HA105" s="401"/>
      <c r="HB105" s="401"/>
      <c r="HC105" s="401"/>
      <c r="HD105" s="401"/>
      <c r="HE105" s="401"/>
      <c r="HF105" s="401"/>
      <c r="HG105" s="401"/>
      <c r="HH105" s="401"/>
      <c r="HI105" s="401"/>
      <c r="HJ105" s="401"/>
      <c r="HK105" s="401"/>
      <c r="HL105" s="401"/>
      <c r="HM105" s="401"/>
      <c r="HN105" s="401"/>
      <c r="HO105" s="401"/>
      <c r="HP105" s="401"/>
      <c r="HQ105" s="401"/>
      <c r="HR105" s="401"/>
      <c r="HS105" s="401"/>
      <c r="HT105" s="401"/>
      <c r="HU105" s="401"/>
      <c r="HV105" s="401"/>
      <c r="HW105" s="401"/>
      <c r="HX105" s="401"/>
      <c r="HY105" s="401"/>
      <c r="HZ105" s="401"/>
      <c r="IA105" s="401"/>
      <c r="IB105" s="401"/>
      <c r="IC105" s="401"/>
      <c r="ID105" s="401"/>
      <c r="IE105" s="401"/>
      <c r="IF105" s="401"/>
      <c r="IG105" s="401"/>
      <c r="IH105" s="401"/>
      <c r="II105" s="401"/>
      <c r="IJ105" s="401"/>
      <c r="IK105" s="401"/>
      <c r="IL105" s="401"/>
      <c r="IM105" s="401"/>
      <c r="IN105" s="401"/>
      <c r="IO105" s="401"/>
      <c r="IP105" s="401"/>
    </row>
    <row r="106" spans="1:250" ht="23.45" customHeight="1">
      <c r="A106" s="257"/>
      <c r="B106" s="317"/>
      <c r="C106" s="32"/>
      <c r="D106" s="757"/>
      <c r="E106" s="758"/>
      <c r="F106" s="758"/>
      <c r="G106" s="758"/>
      <c r="H106" s="758"/>
      <c r="I106" s="758"/>
      <c r="J106" s="758"/>
      <c r="K106" s="759"/>
      <c r="L106" s="33"/>
      <c r="M106" s="147"/>
      <c r="N106" s="228" t="str">
        <f t="shared" si="1"/>
        <v/>
      </c>
      <c r="O106" s="53"/>
      <c r="P106" s="411"/>
      <c r="Q106" s="612"/>
      <c r="R106" s="402"/>
      <c r="S106" s="402"/>
      <c r="T106" s="402"/>
      <c r="U106" s="402"/>
      <c r="V106" s="402"/>
      <c r="W106" s="402"/>
      <c r="X106" s="402"/>
      <c r="Y106" s="402"/>
      <c r="Z106" s="402"/>
      <c r="AA106" s="402"/>
      <c r="AB106" s="403"/>
      <c r="AC106" s="403"/>
      <c r="AD106" s="403"/>
      <c r="AE106" s="403"/>
      <c r="AF106" s="403"/>
      <c r="AG106" s="403"/>
      <c r="AH106" s="403"/>
      <c r="AI106" s="403"/>
      <c r="AJ106" s="403"/>
      <c r="AK106" s="403"/>
      <c r="AL106" s="403"/>
      <c r="AM106" s="403"/>
      <c r="AN106" s="403"/>
      <c r="AO106" s="403"/>
      <c r="AP106" s="403"/>
      <c r="AQ106" s="401"/>
      <c r="AR106" s="401"/>
      <c r="AS106" s="401"/>
      <c r="AT106" s="401"/>
      <c r="AU106" s="401"/>
      <c r="AV106" s="401"/>
      <c r="AW106" s="401"/>
      <c r="AX106" s="401"/>
      <c r="AY106" s="401"/>
      <c r="AZ106" s="401"/>
      <c r="BA106" s="401"/>
      <c r="BB106" s="401"/>
      <c r="BC106" s="401"/>
      <c r="BD106" s="401"/>
      <c r="BE106" s="401"/>
      <c r="BF106" s="401"/>
      <c r="BG106" s="401"/>
      <c r="BH106" s="401"/>
      <c r="BI106" s="401"/>
      <c r="BJ106" s="401"/>
      <c r="BK106" s="401"/>
      <c r="BL106" s="401"/>
      <c r="BM106" s="401"/>
      <c r="BN106" s="401"/>
      <c r="BO106" s="401"/>
      <c r="BP106" s="401"/>
      <c r="BQ106" s="401"/>
      <c r="BR106" s="401"/>
      <c r="BS106" s="401"/>
      <c r="BT106" s="401"/>
      <c r="BU106" s="401"/>
      <c r="BV106" s="401"/>
      <c r="BW106" s="401"/>
      <c r="BX106" s="401"/>
      <c r="BY106" s="401"/>
      <c r="BZ106" s="401"/>
      <c r="CA106" s="401"/>
      <c r="CB106" s="401"/>
      <c r="CC106" s="401"/>
      <c r="CD106" s="401"/>
      <c r="CE106" s="401"/>
      <c r="CF106" s="401"/>
      <c r="CG106" s="401"/>
      <c r="CH106" s="401"/>
      <c r="CI106" s="401"/>
      <c r="CJ106" s="401"/>
      <c r="CK106" s="401"/>
      <c r="CL106" s="401"/>
      <c r="CM106" s="401"/>
      <c r="CN106" s="401"/>
      <c r="CO106" s="401"/>
      <c r="CP106" s="401"/>
      <c r="CQ106" s="401"/>
      <c r="CR106" s="401"/>
      <c r="CS106" s="401"/>
      <c r="CT106" s="401"/>
      <c r="CU106" s="401"/>
      <c r="CV106" s="401"/>
      <c r="CW106" s="401"/>
      <c r="CX106" s="401"/>
      <c r="CY106" s="401"/>
      <c r="CZ106" s="401"/>
      <c r="DA106" s="401"/>
      <c r="DB106" s="401"/>
      <c r="DC106" s="401"/>
      <c r="DD106" s="401"/>
      <c r="DE106" s="401"/>
      <c r="DF106" s="401"/>
      <c r="DG106" s="401"/>
      <c r="DH106" s="401"/>
      <c r="DI106" s="401"/>
      <c r="DJ106" s="401"/>
      <c r="DK106" s="401"/>
      <c r="DL106" s="401"/>
      <c r="DM106" s="401"/>
      <c r="DN106" s="401"/>
      <c r="DO106" s="401"/>
      <c r="DP106" s="401"/>
      <c r="DQ106" s="401"/>
      <c r="DR106" s="401"/>
      <c r="DS106" s="401"/>
      <c r="DT106" s="401"/>
      <c r="DU106" s="401"/>
      <c r="DV106" s="401"/>
      <c r="DW106" s="401"/>
      <c r="DX106" s="401"/>
      <c r="DY106" s="401"/>
      <c r="DZ106" s="401"/>
      <c r="EA106" s="401"/>
      <c r="EB106" s="401"/>
      <c r="EC106" s="401"/>
      <c r="ED106" s="401"/>
      <c r="EE106" s="401"/>
      <c r="EF106" s="401"/>
      <c r="EG106" s="401"/>
      <c r="EH106" s="401"/>
      <c r="EI106" s="401"/>
      <c r="EJ106" s="401"/>
      <c r="EK106" s="401"/>
      <c r="EL106" s="401"/>
      <c r="EM106" s="401"/>
      <c r="EN106" s="401"/>
      <c r="EO106" s="401"/>
      <c r="EP106" s="401"/>
      <c r="EQ106" s="401"/>
      <c r="ER106" s="401"/>
      <c r="ES106" s="401"/>
      <c r="ET106" s="401"/>
      <c r="EU106" s="401"/>
      <c r="EV106" s="401"/>
      <c r="EW106" s="401"/>
      <c r="EX106" s="401"/>
      <c r="EY106" s="401"/>
      <c r="EZ106" s="401"/>
      <c r="FA106" s="401"/>
      <c r="FB106" s="401"/>
      <c r="FC106" s="401"/>
      <c r="FD106" s="401"/>
      <c r="FE106" s="401"/>
      <c r="FF106" s="401"/>
      <c r="FG106" s="401"/>
      <c r="FH106" s="401"/>
      <c r="FI106" s="401"/>
      <c r="FJ106" s="401"/>
      <c r="FK106" s="401"/>
      <c r="FL106" s="401"/>
      <c r="FM106" s="401"/>
      <c r="FN106" s="401"/>
      <c r="FO106" s="401"/>
      <c r="FP106" s="401"/>
      <c r="FQ106" s="401"/>
      <c r="FR106" s="401"/>
      <c r="FS106" s="401"/>
      <c r="FT106" s="401"/>
      <c r="FU106" s="401"/>
      <c r="FV106" s="401"/>
      <c r="FW106" s="401"/>
      <c r="FX106" s="401"/>
      <c r="FY106" s="401"/>
      <c r="FZ106" s="401"/>
      <c r="GA106" s="401"/>
      <c r="GB106" s="401"/>
      <c r="GC106" s="401"/>
      <c r="GD106" s="401"/>
      <c r="GE106" s="401"/>
      <c r="GF106" s="401"/>
      <c r="GG106" s="401"/>
      <c r="GH106" s="401"/>
      <c r="GI106" s="401"/>
      <c r="GJ106" s="401"/>
      <c r="GK106" s="401"/>
      <c r="GL106" s="401"/>
      <c r="GM106" s="401"/>
      <c r="GN106" s="401"/>
      <c r="GO106" s="401"/>
      <c r="GP106" s="401"/>
      <c r="GQ106" s="401"/>
      <c r="GR106" s="401"/>
      <c r="GS106" s="401"/>
      <c r="GT106" s="401"/>
      <c r="GU106" s="401"/>
      <c r="GV106" s="401"/>
      <c r="GW106" s="401"/>
      <c r="GX106" s="401"/>
      <c r="GY106" s="401"/>
      <c r="GZ106" s="401"/>
      <c r="HA106" s="401"/>
      <c r="HB106" s="401"/>
      <c r="HC106" s="401"/>
      <c r="HD106" s="401"/>
      <c r="HE106" s="401"/>
      <c r="HF106" s="401"/>
      <c r="HG106" s="401"/>
      <c r="HH106" s="401"/>
      <c r="HI106" s="401"/>
      <c r="HJ106" s="401"/>
      <c r="HK106" s="401"/>
      <c r="HL106" s="401"/>
      <c r="HM106" s="401"/>
      <c r="HN106" s="401"/>
      <c r="HO106" s="401"/>
      <c r="HP106" s="401"/>
      <c r="HQ106" s="401"/>
      <c r="HR106" s="401"/>
      <c r="HS106" s="401"/>
      <c r="HT106" s="401"/>
      <c r="HU106" s="401"/>
      <c r="HV106" s="401"/>
      <c r="HW106" s="401"/>
      <c r="HX106" s="401"/>
      <c r="HY106" s="401"/>
      <c r="HZ106" s="401"/>
      <c r="IA106" s="401"/>
      <c r="IB106" s="401"/>
      <c r="IC106" s="401"/>
      <c r="ID106" s="401"/>
      <c r="IE106" s="401"/>
      <c r="IF106" s="401"/>
      <c r="IG106" s="401"/>
      <c r="IH106" s="401"/>
      <c r="II106" s="401"/>
      <c r="IJ106" s="401"/>
      <c r="IK106" s="401"/>
      <c r="IL106" s="401"/>
      <c r="IM106" s="401"/>
      <c r="IN106" s="401"/>
      <c r="IO106" s="401"/>
      <c r="IP106" s="401"/>
    </row>
    <row r="107" spans="1:250" ht="23.45" customHeight="1">
      <c r="A107" s="257"/>
      <c r="B107" s="317"/>
      <c r="C107" s="32"/>
      <c r="D107" s="757"/>
      <c r="E107" s="758"/>
      <c r="F107" s="758"/>
      <c r="G107" s="758"/>
      <c r="H107" s="758"/>
      <c r="I107" s="758"/>
      <c r="J107" s="758"/>
      <c r="K107" s="759"/>
      <c r="L107" s="33"/>
      <c r="M107" s="147"/>
      <c r="N107" s="228" t="str">
        <f t="shared" si="1"/>
        <v/>
      </c>
      <c r="O107" s="53"/>
      <c r="P107" s="411"/>
      <c r="Q107" s="612"/>
      <c r="R107" s="402"/>
      <c r="S107" s="402"/>
      <c r="T107" s="402"/>
      <c r="U107" s="402"/>
      <c r="V107" s="402"/>
      <c r="W107" s="402"/>
      <c r="X107" s="402"/>
      <c r="Y107" s="402"/>
      <c r="Z107" s="402"/>
      <c r="AA107" s="402"/>
      <c r="AB107" s="403"/>
      <c r="AC107" s="403"/>
      <c r="AD107" s="403"/>
      <c r="AE107" s="403"/>
      <c r="AF107" s="403"/>
      <c r="AG107" s="403"/>
      <c r="AH107" s="403"/>
      <c r="AI107" s="403"/>
      <c r="AJ107" s="403"/>
      <c r="AK107" s="403"/>
      <c r="AL107" s="403"/>
      <c r="AM107" s="403"/>
      <c r="AN107" s="403"/>
      <c r="AO107" s="403"/>
      <c r="AP107" s="403"/>
      <c r="AQ107" s="401"/>
      <c r="AR107" s="401"/>
      <c r="AS107" s="401"/>
      <c r="AT107" s="401"/>
      <c r="AU107" s="401"/>
      <c r="AV107" s="401"/>
      <c r="AW107" s="401"/>
      <c r="AX107" s="401"/>
      <c r="AY107" s="401"/>
      <c r="AZ107" s="401"/>
      <c r="BA107" s="401"/>
      <c r="BB107" s="401"/>
      <c r="BC107" s="401"/>
      <c r="BD107" s="401"/>
      <c r="BE107" s="401"/>
      <c r="BF107" s="401"/>
      <c r="BG107" s="401"/>
      <c r="BH107" s="401"/>
      <c r="BI107" s="401"/>
      <c r="BJ107" s="401"/>
      <c r="BK107" s="401"/>
      <c r="BL107" s="401"/>
      <c r="BM107" s="401"/>
      <c r="BN107" s="401"/>
      <c r="BO107" s="401"/>
      <c r="BP107" s="401"/>
      <c r="BQ107" s="401"/>
      <c r="BR107" s="401"/>
      <c r="BS107" s="401"/>
      <c r="BT107" s="401"/>
      <c r="BU107" s="401"/>
      <c r="BV107" s="401"/>
      <c r="BW107" s="401"/>
      <c r="BX107" s="401"/>
      <c r="BY107" s="401"/>
      <c r="BZ107" s="401"/>
      <c r="CA107" s="401"/>
      <c r="CB107" s="401"/>
      <c r="CC107" s="401"/>
      <c r="CD107" s="401"/>
      <c r="CE107" s="401"/>
      <c r="CF107" s="401"/>
      <c r="CG107" s="401"/>
      <c r="CH107" s="401"/>
      <c r="CI107" s="401"/>
      <c r="CJ107" s="401"/>
      <c r="CK107" s="401"/>
      <c r="CL107" s="401"/>
      <c r="CM107" s="401"/>
      <c r="CN107" s="401"/>
      <c r="CO107" s="401"/>
      <c r="CP107" s="401"/>
      <c r="CQ107" s="401"/>
      <c r="CR107" s="401"/>
      <c r="CS107" s="401"/>
      <c r="CT107" s="401"/>
      <c r="CU107" s="401"/>
      <c r="CV107" s="401"/>
      <c r="CW107" s="401"/>
      <c r="CX107" s="401"/>
      <c r="CY107" s="401"/>
      <c r="CZ107" s="401"/>
      <c r="DA107" s="401"/>
      <c r="DB107" s="401"/>
      <c r="DC107" s="401"/>
      <c r="DD107" s="401"/>
      <c r="DE107" s="401"/>
      <c r="DF107" s="401"/>
      <c r="DG107" s="401"/>
      <c r="DH107" s="401"/>
      <c r="DI107" s="401"/>
      <c r="DJ107" s="401"/>
      <c r="DK107" s="401"/>
      <c r="DL107" s="401"/>
      <c r="DM107" s="401"/>
      <c r="DN107" s="401"/>
      <c r="DO107" s="401"/>
      <c r="DP107" s="401"/>
      <c r="DQ107" s="401"/>
      <c r="DR107" s="401"/>
      <c r="DS107" s="401"/>
      <c r="DT107" s="401"/>
      <c r="DU107" s="401"/>
      <c r="DV107" s="401"/>
      <c r="DW107" s="401"/>
      <c r="DX107" s="401"/>
      <c r="DY107" s="401"/>
      <c r="DZ107" s="401"/>
      <c r="EA107" s="401"/>
      <c r="EB107" s="401"/>
      <c r="EC107" s="401"/>
      <c r="ED107" s="401"/>
      <c r="EE107" s="401"/>
      <c r="EF107" s="401"/>
      <c r="EG107" s="401"/>
      <c r="EH107" s="401"/>
      <c r="EI107" s="401"/>
      <c r="EJ107" s="401"/>
      <c r="EK107" s="401"/>
      <c r="EL107" s="401"/>
      <c r="EM107" s="401"/>
      <c r="EN107" s="401"/>
      <c r="EO107" s="401"/>
      <c r="EP107" s="401"/>
      <c r="EQ107" s="401"/>
      <c r="ER107" s="401"/>
      <c r="ES107" s="401"/>
      <c r="ET107" s="401"/>
      <c r="EU107" s="401"/>
      <c r="EV107" s="401"/>
      <c r="EW107" s="401"/>
      <c r="EX107" s="401"/>
      <c r="EY107" s="401"/>
      <c r="EZ107" s="401"/>
      <c r="FA107" s="401"/>
      <c r="FB107" s="401"/>
      <c r="FC107" s="401"/>
      <c r="FD107" s="401"/>
      <c r="FE107" s="401"/>
      <c r="FF107" s="401"/>
      <c r="FG107" s="401"/>
      <c r="FH107" s="401"/>
      <c r="FI107" s="401"/>
      <c r="FJ107" s="401"/>
      <c r="FK107" s="401"/>
      <c r="FL107" s="401"/>
      <c r="FM107" s="401"/>
      <c r="FN107" s="401"/>
      <c r="FO107" s="401"/>
      <c r="FP107" s="401"/>
      <c r="FQ107" s="401"/>
      <c r="FR107" s="401"/>
      <c r="FS107" s="401"/>
      <c r="FT107" s="401"/>
      <c r="FU107" s="401"/>
      <c r="FV107" s="401"/>
      <c r="FW107" s="401"/>
      <c r="FX107" s="401"/>
      <c r="FY107" s="401"/>
      <c r="FZ107" s="401"/>
      <c r="GA107" s="401"/>
      <c r="GB107" s="401"/>
      <c r="GC107" s="401"/>
      <c r="GD107" s="401"/>
      <c r="GE107" s="401"/>
      <c r="GF107" s="401"/>
      <c r="GG107" s="401"/>
      <c r="GH107" s="401"/>
      <c r="GI107" s="401"/>
      <c r="GJ107" s="401"/>
      <c r="GK107" s="401"/>
      <c r="GL107" s="401"/>
      <c r="GM107" s="401"/>
      <c r="GN107" s="401"/>
      <c r="GO107" s="401"/>
      <c r="GP107" s="401"/>
      <c r="GQ107" s="401"/>
      <c r="GR107" s="401"/>
      <c r="GS107" s="401"/>
      <c r="GT107" s="401"/>
      <c r="GU107" s="401"/>
      <c r="GV107" s="401"/>
      <c r="GW107" s="401"/>
      <c r="GX107" s="401"/>
      <c r="GY107" s="401"/>
      <c r="GZ107" s="401"/>
      <c r="HA107" s="401"/>
      <c r="HB107" s="401"/>
      <c r="HC107" s="401"/>
      <c r="HD107" s="401"/>
      <c r="HE107" s="401"/>
      <c r="HF107" s="401"/>
      <c r="HG107" s="401"/>
      <c r="HH107" s="401"/>
      <c r="HI107" s="401"/>
      <c r="HJ107" s="401"/>
      <c r="HK107" s="401"/>
      <c r="HL107" s="401"/>
      <c r="HM107" s="401"/>
      <c r="HN107" s="401"/>
      <c r="HO107" s="401"/>
      <c r="HP107" s="401"/>
      <c r="HQ107" s="401"/>
      <c r="HR107" s="401"/>
      <c r="HS107" s="401"/>
      <c r="HT107" s="401"/>
      <c r="HU107" s="401"/>
      <c r="HV107" s="401"/>
      <c r="HW107" s="401"/>
      <c r="HX107" s="401"/>
      <c r="HY107" s="401"/>
      <c r="HZ107" s="401"/>
      <c r="IA107" s="401"/>
      <c r="IB107" s="401"/>
      <c r="IC107" s="401"/>
      <c r="ID107" s="401"/>
      <c r="IE107" s="401"/>
      <c r="IF107" s="401"/>
      <c r="IG107" s="401"/>
      <c r="IH107" s="401"/>
      <c r="II107" s="401"/>
      <c r="IJ107" s="401"/>
      <c r="IK107" s="401"/>
      <c r="IL107" s="401"/>
      <c r="IM107" s="401"/>
      <c r="IN107" s="401"/>
      <c r="IO107" s="401"/>
      <c r="IP107" s="401"/>
    </row>
    <row r="108" spans="1:250" ht="23.45" customHeight="1">
      <c r="A108" s="257"/>
      <c r="B108" s="317"/>
      <c r="C108" s="32"/>
      <c r="D108" s="757"/>
      <c r="E108" s="758"/>
      <c r="F108" s="758"/>
      <c r="G108" s="758"/>
      <c r="H108" s="758"/>
      <c r="I108" s="758"/>
      <c r="J108" s="758"/>
      <c r="K108" s="759"/>
      <c r="L108" s="33"/>
      <c r="M108" s="147"/>
      <c r="N108" s="228" t="str">
        <f t="shared" si="1"/>
        <v/>
      </c>
      <c r="O108" s="53"/>
      <c r="P108" s="411"/>
      <c r="Q108" s="612"/>
      <c r="R108" s="402"/>
      <c r="S108" s="402"/>
      <c r="T108" s="402"/>
      <c r="U108" s="402"/>
      <c r="V108" s="402"/>
      <c r="W108" s="402"/>
      <c r="X108" s="402"/>
      <c r="Y108" s="402"/>
      <c r="Z108" s="402"/>
      <c r="AA108" s="402"/>
      <c r="AB108" s="403"/>
      <c r="AC108" s="403"/>
      <c r="AD108" s="403"/>
      <c r="AE108" s="403"/>
      <c r="AF108" s="403"/>
      <c r="AG108" s="403"/>
      <c r="AH108" s="403"/>
      <c r="AI108" s="403"/>
      <c r="AJ108" s="403"/>
      <c r="AK108" s="403"/>
      <c r="AL108" s="403"/>
      <c r="AM108" s="403"/>
      <c r="AN108" s="403"/>
      <c r="AO108" s="403"/>
      <c r="AP108" s="403"/>
      <c r="AQ108" s="401"/>
      <c r="AR108" s="401"/>
      <c r="AS108" s="401"/>
      <c r="AT108" s="401"/>
      <c r="AU108" s="401"/>
      <c r="AV108" s="401"/>
      <c r="AW108" s="401"/>
      <c r="AX108" s="401"/>
      <c r="AY108" s="401"/>
      <c r="AZ108" s="401"/>
      <c r="BA108" s="401"/>
      <c r="BB108" s="401"/>
      <c r="BC108" s="401"/>
      <c r="BD108" s="401"/>
      <c r="BE108" s="401"/>
      <c r="BF108" s="401"/>
      <c r="BG108" s="401"/>
      <c r="BH108" s="401"/>
      <c r="BI108" s="401"/>
      <c r="BJ108" s="401"/>
      <c r="BK108" s="401"/>
      <c r="BL108" s="401"/>
      <c r="BM108" s="401"/>
      <c r="BN108" s="401"/>
      <c r="BO108" s="401"/>
      <c r="BP108" s="401"/>
      <c r="BQ108" s="401"/>
      <c r="BR108" s="401"/>
      <c r="BS108" s="401"/>
      <c r="BT108" s="401"/>
      <c r="BU108" s="401"/>
      <c r="BV108" s="401"/>
      <c r="BW108" s="401"/>
      <c r="BX108" s="401"/>
      <c r="BY108" s="401"/>
      <c r="BZ108" s="401"/>
      <c r="CA108" s="401"/>
      <c r="CB108" s="401"/>
      <c r="CC108" s="401"/>
      <c r="CD108" s="401"/>
      <c r="CE108" s="401"/>
      <c r="CF108" s="401"/>
      <c r="CG108" s="401"/>
      <c r="CH108" s="401"/>
      <c r="CI108" s="401"/>
      <c r="CJ108" s="401"/>
      <c r="CK108" s="401"/>
      <c r="CL108" s="401"/>
      <c r="CM108" s="401"/>
      <c r="CN108" s="401"/>
      <c r="CO108" s="401"/>
      <c r="CP108" s="401"/>
      <c r="CQ108" s="401"/>
      <c r="CR108" s="401"/>
      <c r="CS108" s="401"/>
      <c r="CT108" s="401"/>
      <c r="CU108" s="401"/>
      <c r="CV108" s="401"/>
      <c r="CW108" s="401"/>
      <c r="CX108" s="401"/>
      <c r="CY108" s="401"/>
      <c r="CZ108" s="401"/>
      <c r="DA108" s="401"/>
      <c r="DB108" s="401"/>
      <c r="DC108" s="401"/>
      <c r="DD108" s="401"/>
      <c r="DE108" s="401"/>
      <c r="DF108" s="401"/>
      <c r="DG108" s="401"/>
      <c r="DH108" s="401"/>
      <c r="DI108" s="401"/>
      <c r="DJ108" s="401"/>
      <c r="DK108" s="401"/>
      <c r="DL108" s="401"/>
      <c r="DM108" s="401"/>
      <c r="DN108" s="401"/>
      <c r="DO108" s="401"/>
      <c r="DP108" s="401"/>
      <c r="DQ108" s="401"/>
      <c r="DR108" s="401"/>
      <c r="DS108" s="401"/>
      <c r="DT108" s="401"/>
      <c r="DU108" s="401"/>
      <c r="DV108" s="401"/>
      <c r="DW108" s="401"/>
      <c r="DX108" s="401"/>
      <c r="DY108" s="401"/>
      <c r="DZ108" s="401"/>
      <c r="EA108" s="401"/>
      <c r="EB108" s="401"/>
      <c r="EC108" s="401"/>
      <c r="ED108" s="401"/>
      <c r="EE108" s="401"/>
      <c r="EF108" s="401"/>
      <c r="EG108" s="401"/>
      <c r="EH108" s="401"/>
      <c r="EI108" s="401"/>
      <c r="EJ108" s="401"/>
      <c r="EK108" s="401"/>
      <c r="EL108" s="401"/>
      <c r="EM108" s="401"/>
      <c r="EN108" s="401"/>
      <c r="EO108" s="401"/>
      <c r="EP108" s="401"/>
      <c r="EQ108" s="401"/>
      <c r="ER108" s="401"/>
      <c r="ES108" s="401"/>
      <c r="ET108" s="401"/>
      <c r="EU108" s="401"/>
      <c r="EV108" s="401"/>
      <c r="EW108" s="401"/>
      <c r="EX108" s="401"/>
      <c r="EY108" s="401"/>
      <c r="EZ108" s="401"/>
      <c r="FA108" s="401"/>
      <c r="FB108" s="401"/>
      <c r="FC108" s="401"/>
      <c r="FD108" s="401"/>
      <c r="FE108" s="401"/>
      <c r="FF108" s="401"/>
      <c r="FG108" s="401"/>
      <c r="FH108" s="401"/>
      <c r="FI108" s="401"/>
      <c r="FJ108" s="401"/>
      <c r="FK108" s="401"/>
      <c r="FL108" s="401"/>
      <c r="FM108" s="401"/>
      <c r="FN108" s="401"/>
      <c r="FO108" s="401"/>
      <c r="FP108" s="401"/>
      <c r="FQ108" s="401"/>
      <c r="FR108" s="401"/>
      <c r="FS108" s="401"/>
      <c r="FT108" s="401"/>
      <c r="FU108" s="401"/>
      <c r="FV108" s="401"/>
      <c r="FW108" s="401"/>
      <c r="FX108" s="401"/>
      <c r="FY108" s="401"/>
      <c r="FZ108" s="401"/>
      <c r="GA108" s="401"/>
      <c r="GB108" s="401"/>
      <c r="GC108" s="401"/>
      <c r="GD108" s="401"/>
      <c r="GE108" s="401"/>
      <c r="GF108" s="401"/>
      <c r="GG108" s="401"/>
      <c r="GH108" s="401"/>
      <c r="GI108" s="401"/>
      <c r="GJ108" s="401"/>
      <c r="GK108" s="401"/>
      <c r="GL108" s="401"/>
      <c r="GM108" s="401"/>
      <c r="GN108" s="401"/>
      <c r="GO108" s="401"/>
      <c r="GP108" s="401"/>
      <c r="GQ108" s="401"/>
      <c r="GR108" s="401"/>
      <c r="GS108" s="401"/>
      <c r="GT108" s="401"/>
      <c r="GU108" s="401"/>
      <c r="GV108" s="401"/>
      <c r="GW108" s="401"/>
      <c r="GX108" s="401"/>
      <c r="GY108" s="401"/>
      <c r="GZ108" s="401"/>
      <c r="HA108" s="401"/>
      <c r="HB108" s="401"/>
      <c r="HC108" s="401"/>
      <c r="HD108" s="401"/>
      <c r="HE108" s="401"/>
      <c r="HF108" s="401"/>
      <c r="HG108" s="401"/>
      <c r="HH108" s="401"/>
      <c r="HI108" s="401"/>
      <c r="HJ108" s="401"/>
      <c r="HK108" s="401"/>
      <c r="HL108" s="401"/>
      <c r="HM108" s="401"/>
      <c r="HN108" s="401"/>
      <c r="HO108" s="401"/>
      <c r="HP108" s="401"/>
      <c r="HQ108" s="401"/>
      <c r="HR108" s="401"/>
      <c r="HS108" s="401"/>
      <c r="HT108" s="401"/>
      <c r="HU108" s="401"/>
      <c r="HV108" s="401"/>
      <c r="HW108" s="401"/>
      <c r="HX108" s="401"/>
      <c r="HY108" s="401"/>
      <c r="HZ108" s="401"/>
      <c r="IA108" s="401"/>
      <c r="IB108" s="401"/>
      <c r="IC108" s="401"/>
      <c r="ID108" s="401"/>
      <c r="IE108" s="401"/>
      <c r="IF108" s="401"/>
      <c r="IG108" s="401"/>
      <c r="IH108" s="401"/>
      <c r="II108" s="401"/>
      <c r="IJ108" s="401"/>
      <c r="IK108" s="401"/>
      <c r="IL108" s="401"/>
      <c r="IM108" s="401"/>
      <c r="IN108" s="401"/>
      <c r="IO108" s="401"/>
      <c r="IP108" s="401"/>
    </row>
    <row r="109" spans="1:250" ht="23.45" customHeight="1">
      <c r="A109" s="257"/>
      <c r="B109" s="317"/>
      <c r="C109" s="32"/>
      <c r="D109" s="757"/>
      <c r="E109" s="758"/>
      <c r="F109" s="758"/>
      <c r="G109" s="758"/>
      <c r="H109" s="758"/>
      <c r="I109" s="758"/>
      <c r="J109" s="758"/>
      <c r="K109" s="759"/>
      <c r="L109" s="33"/>
      <c r="M109" s="147"/>
      <c r="N109" s="228" t="str">
        <f t="shared" si="1"/>
        <v/>
      </c>
      <c r="O109" s="53"/>
      <c r="P109" s="411"/>
      <c r="Q109" s="612"/>
      <c r="R109" s="402"/>
      <c r="S109" s="402"/>
      <c r="T109" s="402"/>
      <c r="U109" s="402"/>
      <c r="V109" s="402"/>
      <c r="W109" s="402"/>
      <c r="X109" s="402"/>
      <c r="Y109" s="402"/>
      <c r="Z109" s="402"/>
      <c r="AA109" s="402"/>
      <c r="AB109" s="403"/>
      <c r="AC109" s="403"/>
      <c r="AD109" s="403"/>
      <c r="AE109" s="403"/>
      <c r="AF109" s="403"/>
      <c r="AG109" s="403"/>
      <c r="AH109" s="403"/>
      <c r="AI109" s="403"/>
      <c r="AJ109" s="403"/>
      <c r="AK109" s="403"/>
      <c r="AL109" s="403"/>
      <c r="AM109" s="403"/>
      <c r="AN109" s="403"/>
      <c r="AO109" s="403"/>
      <c r="AP109" s="403"/>
      <c r="AQ109" s="401"/>
      <c r="AR109" s="401"/>
      <c r="AS109" s="401"/>
      <c r="AT109" s="401"/>
      <c r="AU109" s="401"/>
      <c r="AV109" s="401"/>
      <c r="AW109" s="401"/>
      <c r="AX109" s="401"/>
      <c r="AY109" s="401"/>
      <c r="AZ109" s="401"/>
      <c r="BA109" s="401"/>
      <c r="BB109" s="401"/>
      <c r="BC109" s="401"/>
      <c r="BD109" s="401"/>
      <c r="BE109" s="401"/>
      <c r="BF109" s="401"/>
      <c r="BG109" s="401"/>
      <c r="BH109" s="401"/>
      <c r="BI109" s="401"/>
      <c r="BJ109" s="401"/>
      <c r="BK109" s="401"/>
      <c r="BL109" s="401"/>
      <c r="BM109" s="401"/>
      <c r="BN109" s="401"/>
      <c r="BO109" s="401"/>
      <c r="BP109" s="401"/>
      <c r="BQ109" s="401"/>
      <c r="BR109" s="401"/>
      <c r="BS109" s="401"/>
      <c r="BT109" s="401"/>
      <c r="BU109" s="401"/>
      <c r="BV109" s="401"/>
      <c r="BW109" s="401"/>
      <c r="BX109" s="401"/>
      <c r="BY109" s="401"/>
      <c r="BZ109" s="401"/>
      <c r="CA109" s="401"/>
      <c r="CB109" s="401"/>
      <c r="CC109" s="401"/>
      <c r="CD109" s="401"/>
      <c r="CE109" s="401"/>
      <c r="CF109" s="401"/>
      <c r="CG109" s="401"/>
      <c r="CH109" s="401"/>
      <c r="CI109" s="401"/>
      <c r="CJ109" s="401"/>
      <c r="CK109" s="401"/>
      <c r="CL109" s="401"/>
      <c r="CM109" s="401"/>
      <c r="CN109" s="401"/>
      <c r="CO109" s="401"/>
      <c r="CP109" s="401"/>
      <c r="CQ109" s="401"/>
      <c r="CR109" s="401"/>
      <c r="CS109" s="401"/>
      <c r="CT109" s="401"/>
      <c r="CU109" s="401"/>
      <c r="CV109" s="401"/>
      <c r="CW109" s="401"/>
      <c r="CX109" s="401"/>
      <c r="CY109" s="401"/>
      <c r="CZ109" s="401"/>
      <c r="DA109" s="401"/>
      <c r="DB109" s="401"/>
      <c r="DC109" s="401"/>
      <c r="DD109" s="401"/>
      <c r="DE109" s="401"/>
      <c r="DF109" s="401"/>
      <c r="DG109" s="401"/>
      <c r="DH109" s="401"/>
      <c r="DI109" s="401"/>
      <c r="DJ109" s="401"/>
      <c r="DK109" s="401"/>
      <c r="DL109" s="401"/>
      <c r="DM109" s="401"/>
      <c r="DN109" s="401"/>
      <c r="DO109" s="401"/>
      <c r="DP109" s="401"/>
      <c r="DQ109" s="401"/>
      <c r="DR109" s="401"/>
      <c r="DS109" s="401"/>
      <c r="DT109" s="401"/>
      <c r="DU109" s="401"/>
      <c r="DV109" s="401"/>
      <c r="DW109" s="401"/>
      <c r="DX109" s="401"/>
      <c r="DY109" s="401"/>
      <c r="DZ109" s="401"/>
      <c r="EA109" s="401"/>
      <c r="EB109" s="401"/>
      <c r="EC109" s="401"/>
      <c r="ED109" s="401"/>
      <c r="EE109" s="401"/>
      <c r="EF109" s="401"/>
      <c r="EG109" s="401"/>
      <c r="EH109" s="401"/>
      <c r="EI109" s="401"/>
      <c r="EJ109" s="401"/>
      <c r="EK109" s="401"/>
      <c r="EL109" s="401"/>
      <c r="EM109" s="401"/>
      <c r="EN109" s="401"/>
      <c r="EO109" s="401"/>
      <c r="EP109" s="401"/>
      <c r="EQ109" s="401"/>
      <c r="ER109" s="401"/>
      <c r="ES109" s="401"/>
      <c r="ET109" s="401"/>
      <c r="EU109" s="401"/>
      <c r="EV109" s="401"/>
      <c r="EW109" s="401"/>
      <c r="EX109" s="401"/>
      <c r="EY109" s="401"/>
      <c r="EZ109" s="401"/>
      <c r="FA109" s="401"/>
      <c r="FB109" s="401"/>
      <c r="FC109" s="401"/>
      <c r="FD109" s="401"/>
      <c r="FE109" s="401"/>
      <c r="FF109" s="401"/>
      <c r="FG109" s="401"/>
      <c r="FH109" s="401"/>
      <c r="FI109" s="401"/>
      <c r="FJ109" s="401"/>
      <c r="FK109" s="401"/>
      <c r="FL109" s="401"/>
      <c r="FM109" s="401"/>
      <c r="FN109" s="401"/>
      <c r="FO109" s="401"/>
      <c r="FP109" s="401"/>
      <c r="FQ109" s="401"/>
      <c r="FR109" s="401"/>
      <c r="FS109" s="401"/>
      <c r="FT109" s="401"/>
      <c r="FU109" s="401"/>
      <c r="FV109" s="401"/>
      <c r="FW109" s="401"/>
      <c r="FX109" s="401"/>
      <c r="FY109" s="401"/>
      <c r="FZ109" s="401"/>
      <c r="GA109" s="401"/>
      <c r="GB109" s="401"/>
      <c r="GC109" s="401"/>
      <c r="GD109" s="401"/>
      <c r="GE109" s="401"/>
      <c r="GF109" s="401"/>
      <c r="GG109" s="401"/>
      <c r="GH109" s="401"/>
      <c r="GI109" s="401"/>
      <c r="GJ109" s="401"/>
      <c r="GK109" s="401"/>
      <c r="GL109" s="401"/>
      <c r="GM109" s="401"/>
      <c r="GN109" s="401"/>
      <c r="GO109" s="401"/>
      <c r="GP109" s="401"/>
      <c r="GQ109" s="401"/>
      <c r="GR109" s="401"/>
      <c r="GS109" s="401"/>
      <c r="GT109" s="401"/>
      <c r="GU109" s="401"/>
      <c r="GV109" s="401"/>
      <c r="GW109" s="401"/>
      <c r="GX109" s="401"/>
      <c r="GY109" s="401"/>
      <c r="GZ109" s="401"/>
      <c r="HA109" s="401"/>
      <c r="HB109" s="401"/>
      <c r="HC109" s="401"/>
      <c r="HD109" s="401"/>
      <c r="HE109" s="401"/>
      <c r="HF109" s="401"/>
      <c r="HG109" s="401"/>
      <c r="HH109" s="401"/>
      <c r="HI109" s="401"/>
      <c r="HJ109" s="401"/>
      <c r="HK109" s="401"/>
      <c r="HL109" s="401"/>
      <c r="HM109" s="401"/>
      <c r="HN109" s="401"/>
      <c r="HO109" s="401"/>
      <c r="HP109" s="401"/>
      <c r="HQ109" s="401"/>
      <c r="HR109" s="401"/>
      <c r="HS109" s="401"/>
      <c r="HT109" s="401"/>
      <c r="HU109" s="401"/>
      <c r="HV109" s="401"/>
      <c r="HW109" s="401"/>
      <c r="HX109" s="401"/>
      <c r="HY109" s="401"/>
      <c r="HZ109" s="401"/>
      <c r="IA109" s="401"/>
      <c r="IB109" s="401"/>
      <c r="IC109" s="401"/>
      <c r="ID109" s="401"/>
      <c r="IE109" s="401"/>
      <c r="IF109" s="401"/>
      <c r="IG109" s="401"/>
      <c r="IH109" s="401"/>
      <c r="II109" s="401"/>
      <c r="IJ109" s="401"/>
      <c r="IK109" s="401"/>
      <c r="IL109" s="401"/>
      <c r="IM109" s="401"/>
      <c r="IN109" s="401"/>
      <c r="IO109" s="401"/>
      <c r="IP109" s="401"/>
    </row>
    <row r="110" spans="1:250" ht="23.45" customHeight="1">
      <c r="A110" s="257"/>
      <c r="B110" s="317"/>
      <c r="C110" s="32"/>
      <c r="D110" s="757"/>
      <c r="E110" s="758"/>
      <c r="F110" s="758"/>
      <c r="G110" s="758"/>
      <c r="H110" s="758"/>
      <c r="I110" s="758"/>
      <c r="J110" s="758"/>
      <c r="K110" s="759"/>
      <c r="L110" s="33"/>
      <c r="M110" s="147"/>
      <c r="N110" s="228" t="str">
        <f t="shared" si="1"/>
        <v/>
      </c>
      <c r="O110" s="53"/>
      <c r="P110" s="411"/>
      <c r="Q110" s="612"/>
      <c r="R110" s="402"/>
      <c r="S110" s="402"/>
      <c r="T110" s="402"/>
      <c r="U110" s="402"/>
      <c r="V110" s="402"/>
      <c r="W110" s="402"/>
      <c r="X110" s="402"/>
      <c r="Y110" s="402"/>
      <c r="Z110" s="402"/>
      <c r="AA110" s="402"/>
      <c r="AB110" s="403"/>
      <c r="AC110" s="403"/>
      <c r="AD110" s="403"/>
      <c r="AE110" s="403"/>
      <c r="AF110" s="403"/>
      <c r="AG110" s="403"/>
      <c r="AH110" s="403"/>
      <c r="AI110" s="403"/>
      <c r="AJ110" s="403"/>
      <c r="AK110" s="403"/>
      <c r="AL110" s="403"/>
      <c r="AM110" s="403"/>
      <c r="AN110" s="403"/>
      <c r="AO110" s="403"/>
      <c r="AP110" s="403"/>
      <c r="AQ110" s="401"/>
      <c r="AR110" s="401"/>
      <c r="AS110" s="401"/>
      <c r="AT110" s="401"/>
      <c r="AU110" s="401"/>
      <c r="AV110" s="401"/>
      <c r="AW110" s="401"/>
      <c r="AX110" s="401"/>
      <c r="AY110" s="401"/>
      <c r="AZ110" s="401"/>
      <c r="BA110" s="401"/>
      <c r="BB110" s="401"/>
      <c r="BC110" s="401"/>
      <c r="BD110" s="401"/>
      <c r="BE110" s="401"/>
      <c r="BF110" s="401"/>
      <c r="BG110" s="401"/>
      <c r="BH110" s="401"/>
      <c r="BI110" s="401"/>
      <c r="BJ110" s="401"/>
      <c r="BK110" s="401"/>
      <c r="BL110" s="401"/>
      <c r="BM110" s="401"/>
      <c r="BN110" s="401"/>
      <c r="BO110" s="401"/>
      <c r="BP110" s="401"/>
      <c r="BQ110" s="401"/>
      <c r="BR110" s="401"/>
      <c r="BS110" s="401"/>
      <c r="BT110" s="401"/>
      <c r="BU110" s="401"/>
      <c r="BV110" s="401"/>
      <c r="BW110" s="401"/>
      <c r="BX110" s="401"/>
      <c r="BY110" s="401"/>
      <c r="BZ110" s="401"/>
      <c r="CA110" s="401"/>
      <c r="CB110" s="401"/>
      <c r="CC110" s="401"/>
      <c r="CD110" s="401"/>
      <c r="CE110" s="401"/>
      <c r="CF110" s="401"/>
      <c r="CG110" s="401"/>
      <c r="CH110" s="401"/>
      <c r="CI110" s="401"/>
      <c r="CJ110" s="401"/>
      <c r="CK110" s="401"/>
      <c r="CL110" s="401"/>
      <c r="CM110" s="401"/>
      <c r="CN110" s="401"/>
      <c r="CO110" s="401"/>
      <c r="CP110" s="401"/>
      <c r="CQ110" s="401"/>
      <c r="CR110" s="401"/>
      <c r="CS110" s="401"/>
      <c r="CT110" s="401"/>
      <c r="CU110" s="401"/>
      <c r="CV110" s="401"/>
      <c r="CW110" s="401"/>
      <c r="CX110" s="401"/>
      <c r="CY110" s="401"/>
      <c r="CZ110" s="401"/>
      <c r="DA110" s="401"/>
      <c r="DB110" s="401"/>
      <c r="DC110" s="401"/>
      <c r="DD110" s="401"/>
      <c r="DE110" s="401"/>
      <c r="DF110" s="401"/>
      <c r="DG110" s="401"/>
      <c r="DH110" s="401"/>
      <c r="DI110" s="401"/>
      <c r="DJ110" s="401"/>
      <c r="DK110" s="401"/>
      <c r="DL110" s="401"/>
      <c r="DM110" s="401"/>
      <c r="DN110" s="401"/>
      <c r="DO110" s="401"/>
      <c r="DP110" s="401"/>
      <c r="DQ110" s="401"/>
      <c r="DR110" s="401"/>
      <c r="DS110" s="401"/>
      <c r="DT110" s="401"/>
      <c r="DU110" s="401"/>
      <c r="DV110" s="401"/>
      <c r="DW110" s="401"/>
      <c r="DX110" s="401"/>
      <c r="DY110" s="401"/>
      <c r="DZ110" s="401"/>
      <c r="EA110" s="401"/>
      <c r="EB110" s="401"/>
      <c r="EC110" s="401"/>
      <c r="ED110" s="401"/>
      <c r="EE110" s="401"/>
      <c r="EF110" s="401"/>
      <c r="EG110" s="401"/>
      <c r="EH110" s="401"/>
      <c r="EI110" s="401"/>
      <c r="EJ110" s="401"/>
      <c r="EK110" s="401"/>
      <c r="EL110" s="401"/>
      <c r="EM110" s="401"/>
      <c r="EN110" s="401"/>
      <c r="EO110" s="401"/>
      <c r="EP110" s="401"/>
      <c r="EQ110" s="401"/>
      <c r="ER110" s="401"/>
      <c r="ES110" s="401"/>
      <c r="ET110" s="401"/>
      <c r="EU110" s="401"/>
      <c r="EV110" s="401"/>
      <c r="EW110" s="401"/>
      <c r="EX110" s="401"/>
      <c r="EY110" s="401"/>
      <c r="EZ110" s="401"/>
      <c r="FA110" s="401"/>
      <c r="FB110" s="401"/>
      <c r="FC110" s="401"/>
      <c r="FD110" s="401"/>
      <c r="FE110" s="401"/>
      <c r="FF110" s="401"/>
      <c r="FG110" s="401"/>
      <c r="FH110" s="401"/>
      <c r="FI110" s="401"/>
      <c r="FJ110" s="401"/>
      <c r="FK110" s="401"/>
      <c r="FL110" s="401"/>
      <c r="FM110" s="401"/>
      <c r="FN110" s="401"/>
      <c r="FO110" s="401"/>
      <c r="FP110" s="401"/>
      <c r="FQ110" s="401"/>
      <c r="FR110" s="401"/>
      <c r="FS110" s="401"/>
      <c r="FT110" s="401"/>
      <c r="FU110" s="401"/>
      <c r="FV110" s="401"/>
      <c r="FW110" s="401"/>
      <c r="FX110" s="401"/>
      <c r="FY110" s="401"/>
      <c r="FZ110" s="401"/>
      <c r="GA110" s="401"/>
      <c r="GB110" s="401"/>
      <c r="GC110" s="401"/>
      <c r="GD110" s="401"/>
      <c r="GE110" s="401"/>
      <c r="GF110" s="401"/>
      <c r="GG110" s="401"/>
      <c r="GH110" s="401"/>
      <c r="GI110" s="401"/>
      <c r="GJ110" s="401"/>
      <c r="GK110" s="401"/>
      <c r="GL110" s="401"/>
      <c r="GM110" s="401"/>
      <c r="GN110" s="401"/>
      <c r="GO110" s="401"/>
      <c r="GP110" s="401"/>
      <c r="GQ110" s="401"/>
      <c r="GR110" s="401"/>
      <c r="GS110" s="401"/>
      <c r="GT110" s="401"/>
      <c r="GU110" s="401"/>
      <c r="GV110" s="401"/>
      <c r="GW110" s="401"/>
      <c r="GX110" s="401"/>
      <c r="GY110" s="401"/>
      <c r="GZ110" s="401"/>
      <c r="HA110" s="401"/>
      <c r="HB110" s="401"/>
      <c r="HC110" s="401"/>
      <c r="HD110" s="401"/>
      <c r="HE110" s="401"/>
      <c r="HF110" s="401"/>
      <c r="HG110" s="401"/>
      <c r="HH110" s="401"/>
      <c r="HI110" s="401"/>
      <c r="HJ110" s="401"/>
      <c r="HK110" s="401"/>
      <c r="HL110" s="401"/>
      <c r="HM110" s="401"/>
      <c r="HN110" s="401"/>
      <c r="HO110" s="401"/>
      <c r="HP110" s="401"/>
      <c r="HQ110" s="401"/>
      <c r="HR110" s="401"/>
      <c r="HS110" s="401"/>
      <c r="HT110" s="401"/>
      <c r="HU110" s="401"/>
      <c r="HV110" s="401"/>
      <c r="HW110" s="401"/>
      <c r="HX110" s="401"/>
      <c r="HY110" s="401"/>
      <c r="HZ110" s="401"/>
      <c r="IA110" s="401"/>
      <c r="IB110" s="401"/>
      <c r="IC110" s="401"/>
      <c r="ID110" s="401"/>
      <c r="IE110" s="401"/>
      <c r="IF110" s="401"/>
      <c r="IG110" s="401"/>
      <c r="IH110" s="401"/>
      <c r="II110" s="401"/>
      <c r="IJ110" s="401"/>
      <c r="IK110" s="401"/>
      <c r="IL110" s="401"/>
      <c r="IM110" s="401"/>
      <c r="IN110" s="401"/>
      <c r="IO110" s="401"/>
      <c r="IP110" s="401"/>
    </row>
    <row r="111" spans="1:250" ht="23.45" customHeight="1">
      <c r="A111" s="257"/>
      <c r="B111" s="317"/>
      <c r="C111" s="32"/>
      <c r="D111" s="757"/>
      <c r="E111" s="758"/>
      <c r="F111" s="758"/>
      <c r="G111" s="758"/>
      <c r="H111" s="758"/>
      <c r="I111" s="758"/>
      <c r="J111" s="758"/>
      <c r="K111" s="759"/>
      <c r="L111" s="33"/>
      <c r="M111" s="147"/>
      <c r="N111" s="228" t="str">
        <f t="shared" si="1"/>
        <v/>
      </c>
      <c r="O111" s="53"/>
      <c r="P111" s="411"/>
      <c r="Q111" s="612"/>
      <c r="R111" s="402"/>
      <c r="S111" s="402"/>
      <c r="T111" s="402"/>
      <c r="U111" s="402"/>
      <c r="V111" s="402"/>
      <c r="W111" s="402"/>
      <c r="X111" s="402"/>
      <c r="Y111" s="402"/>
      <c r="Z111" s="402"/>
      <c r="AA111" s="402"/>
      <c r="AB111" s="403"/>
      <c r="AC111" s="403"/>
      <c r="AD111" s="403"/>
      <c r="AE111" s="403"/>
      <c r="AF111" s="403"/>
      <c r="AG111" s="403"/>
      <c r="AH111" s="403"/>
      <c r="AI111" s="403"/>
      <c r="AJ111" s="403"/>
      <c r="AK111" s="403"/>
      <c r="AL111" s="403"/>
      <c r="AM111" s="403"/>
      <c r="AN111" s="403"/>
      <c r="AO111" s="403"/>
      <c r="AP111" s="403"/>
      <c r="AQ111" s="401"/>
      <c r="AR111" s="401"/>
      <c r="AS111" s="401"/>
      <c r="AT111" s="401"/>
      <c r="AU111" s="401"/>
      <c r="AV111" s="401"/>
      <c r="AW111" s="401"/>
      <c r="AX111" s="401"/>
      <c r="AY111" s="401"/>
      <c r="AZ111" s="401"/>
      <c r="BA111" s="401"/>
      <c r="BB111" s="401"/>
      <c r="BC111" s="401"/>
      <c r="BD111" s="401"/>
      <c r="BE111" s="401"/>
      <c r="BF111" s="401"/>
      <c r="BG111" s="401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1"/>
      <c r="BS111" s="401"/>
      <c r="BT111" s="401"/>
      <c r="BU111" s="401"/>
      <c r="BV111" s="401"/>
      <c r="BW111" s="401"/>
      <c r="BX111" s="401"/>
      <c r="BY111" s="401"/>
      <c r="BZ111" s="401"/>
      <c r="CA111" s="401"/>
      <c r="CB111" s="401"/>
      <c r="CC111" s="401"/>
      <c r="CD111" s="401"/>
      <c r="CE111" s="401"/>
      <c r="CF111" s="401"/>
      <c r="CG111" s="401"/>
      <c r="CH111" s="401"/>
      <c r="CI111" s="401"/>
      <c r="CJ111" s="401"/>
      <c r="CK111" s="401"/>
      <c r="CL111" s="401"/>
      <c r="CM111" s="401"/>
      <c r="CN111" s="401"/>
      <c r="CO111" s="401"/>
      <c r="CP111" s="401"/>
      <c r="CQ111" s="401"/>
      <c r="CR111" s="401"/>
      <c r="CS111" s="401"/>
      <c r="CT111" s="401"/>
      <c r="CU111" s="401"/>
      <c r="CV111" s="401"/>
      <c r="CW111" s="401"/>
      <c r="CX111" s="401"/>
      <c r="CY111" s="401"/>
      <c r="CZ111" s="401"/>
      <c r="DA111" s="401"/>
      <c r="DB111" s="401"/>
      <c r="DC111" s="401"/>
      <c r="DD111" s="401"/>
      <c r="DE111" s="401"/>
      <c r="DF111" s="401"/>
      <c r="DG111" s="401"/>
      <c r="DH111" s="401"/>
      <c r="DI111" s="401"/>
      <c r="DJ111" s="401"/>
      <c r="DK111" s="401"/>
      <c r="DL111" s="401"/>
      <c r="DM111" s="401"/>
      <c r="DN111" s="401"/>
      <c r="DO111" s="401"/>
      <c r="DP111" s="401"/>
      <c r="DQ111" s="401"/>
      <c r="DR111" s="401"/>
      <c r="DS111" s="401"/>
      <c r="DT111" s="401"/>
      <c r="DU111" s="401"/>
      <c r="DV111" s="401"/>
      <c r="DW111" s="401"/>
      <c r="DX111" s="401"/>
      <c r="DY111" s="401"/>
      <c r="DZ111" s="401"/>
      <c r="EA111" s="401"/>
      <c r="EB111" s="401"/>
      <c r="EC111" s="401"/>
      <c r="ED111" s="401"/>
      <c r="EE111" s="401"/>
      <c r="EF111" s="401"/>
      <c r="EG111" s="401"/>
      <c r="EH111" s="401"/>
      <c r="EI111" s="401"/>
      <c r="EJ111" s="401"/>
      <c r="EK111" s="401"/>
      <c r="EL111" s="401"/>
      <c r="EM111" s="401"/>
      <c r="EN111" s="401"/>
      <c r="EO111" s="401"/>
      <c r="EP111" s="401"/>
      <c r="EQ111" s="401"/>
      <c r="ER111" s="401"/>
      <c r="ES111" s="401"/>
      <c r="ET111" s="401"/>
      <c r="EU111" s="401"/>
      <c r="EV111" s="401"/>
      <c r="EW111" s="401"/>
      <c r="EX111" s="401"/>
      <c r="EY111" s="401"/>
      <c r="EZ111" s="401"/>
      <c r="FA111" s="401"/>
      <c r="FB111" s="401"/>
      <c r="FC111" s="401"/>
      <c r="FD111" s="401"/>
      <c r="FE111" s="401"/>
      <c r="FF111" s="401"/>
      <c r="FG111" s="401"/>
      <c r="FH111" s="401"/>
      <c r="FI111" s="401"/>
      <c r="FJ111" s="401"/>
      <c r="FK111" s="401"/>
      <c r="FL111" s="401"/>
      <c r="FM111" s="401"/>
      <c r="FN111" s="401"/>
      <c r="FO111" s="401"/>
      <c r="FP111" s="401"/>
      <c r="FQ111" s="401"/>
      <c r="FR111" s="401"/>
      <c r="FS111" s="401"/>
      <c r="FT111" s="401"/>
      <c r="FU111" s="401"/>
      <c r="FV111" s="401"/>
      <c r="FW111" s="401"/>
      <c r="FX111" s="401"/>
      <c r="FY111" s="401"/>
      <c r="FZ111" s="401"/>
      <c r="GA111" s="401"/>
      <c r="GB111" s="401"/>
      <c r="GC111" s="401"/>
      <c r="GD111" s="401"/>
      <c r="GE111" s="401"/>
      <c r="GF111" s="401"/>
      <c r="GG111" s="401"/>
      <c r="GH111" s="401"/>
      <c r="GI111" s="401"/>
      <c r="GJ111" s="401"/>
      <c r="GK111" s="401"/>
      <c r="GL111" s="401"/>
      <c r="GM111" s="401"/>
      <c r="GN111" s="401"/>
      <c r="GO111" s="401"/>
      <c r="GP111" s="401"/>
      <c r="GQ111" s="401"/>
      <c r="GR111" s="401"/>
      <c r="GS111" s="401"/>
      <c r="GT111" s="401"/>
      <c r="GU111" s="401"/>
      <c r="GV111" s="401"/>
      <c r="GW111" s="401"/>
      <c r="GX111" s="401"/>
      <c r="GY111" s="401"/>
      <c r="GZ111" s="401"/>
      <c r="HA111" s="401"/>
      <c r="HB111" s="401"/>
      <c r="HC111" s="401"/>
      <c r="HD111" s="401"/>
      <c r="HE111" s="401"/>
      <c r="HF111" s="401"/>
      <c r="HG111" s="401"/>
      <c r="HH111" s="401"/>
      <c r="HI111" s="401"/>
      <c r="HJ111" s="401"/>
      <c r="HK111" s="401"/>
      <c r="HL111" s="401"/>
      <c r="HM111" s="401"/>
      <c r="HN111" s="401"/>
      <c r="HO111" s="401"/>
      <c r="HP111" s="401"/>
      <c r="HQ111" s="401"/>
      <c r="HR111" s="401"/>
      <c r="HS111" s="401"/>
      <c r="HT111" s="401"/>
      <c r="HU111" s="401"/>
      <c r="HV111" s="401"/>
      <c r="HW111" s="401"/>
      <c r="HX111" s="401"/>
      <c r="HY111" s="401"/>
      <c r="HZ111" s="401"/>
      <c r="IA111" s="401"/>
      <c r="IB111" s="401"/>
      <c r="IC111" s="401"/>
      <c r="ID111" s="401"/>
      <c r="IE111" s="401"/>
      <c r="IF111" s="401"/>
      <c r="IG111" s="401"/>
      <c r="IH111" s="401"/>
      <c r="II111" s="401"/>
      <c r="IJ111" s="401"/>
      <c r="IK111" s="401"/>
      <c r="IL111" s="401"/>
      <c r="IM111" s="401"/>
      <c r="IN111" s="401"/>
      <c r="IO111" s="401"/>
      <c r="IP111" s="401"/>
    </row>
    <row r="112" spans="1:250" ht="23.45" customHeight="1">
      <c r="A112" s="257"/>
      <c r="B112" s="317"/>
      <c r="C112" s="32"/>
      <c r="D112" s="757"/>
      <c r="E112" s="758"/>
      <c r="F112" s="758"/>
      <c r="G112" s="758"/>
      <c r="H112" s="758"/>
      <c r="I112" s="758"/>
      <c r="J112" s="758"/>
      <c r="K112" s="759"/>
      <c r="L112" s="33"/>
      <c r="M112" s="147"/>
      <c r="N112" s="228" t="str">
        <f t="shared" si="1"/>
        <v/>
      </c>
      <c r="O112" s="53"/>
      <c r="P112" s="411"/>
      <c r="Q112" s="612"/>
      <c r="R112" s="402"/>
      <c r="S112" s="402"/>
      <c r="T112" s="402"/>
      <c r="U112" s="402"/>
      <c r="V112" s="402"/>
      <c r="W112" s="402"/>
      <c r="X112" s="402"/>
      <c r="Y112" s="402"/>
      <c r="Z112" s="402"/>
      <c r="AA112" s="402"/>
      <c r="AB112" s="403"/>
      <c r="AC112" s="403"/>
      <c r="AD112" s="403"/>
      <c r="AE112" s="403"/>
      <c r="AF112" s="403"/>
      <c r="AG112" s="403"/>
      <c r="AH112" s="403"/>
      <c r="AI112" s="403"/>
      <c r="AJ112" s="403"/>
      <c r="AK112" s="403"/>
      <c r="AL112" s="403"/>
      <c r="AM112" s="403"/>
      <c r="AN112" s="403"/>
      <c r="AO112" s="403"/>
      <c r="AP112" s="403"/>
      <c r="AQ112" s="401"/>
      <c r="AR112" s="401"/>
      <c r="AS112" s="401"/>
      <c r="AT112" s="401"/>
      <c r="AU112" s="401"/>
      <c r="AV112" s="401"/>
      <c r="AW112" s="401"/>
      <c r="AX112" s="401"/>
      <c r="AY112" s="401"/>
      <c r="AZ112" s="401"/>
      <c r="BA112" s="401"/>
      <c r="BB112" s="401"/>
      <c r="BC112" s="401"/>
      <c r="BD112" s="401"/>
      <c r="BE112" s="401"/>
      <c r="BF112" s="401"/>
      <c r="BG112" s="401"/>
      <c r="BH112" s="401"/>
      <c r="BI112" s="401"/>
      <c r="BJ112" s="401"/>
      <c r="BK112" s="401"/>
      <c r="BL112" s="401"/>
      <c r="BM112" s="401"/>
      <c r="BN112" s="401"/>
      <c r="BO112" s="401"/>
      <c r="BP112" s="401"/>
      <c r="BQ112" s="401"/>
      <c r="BR112" s="401"/>
      <c r="BS112" s="401"/>
      <c r="BT112" s="401"/>
      <c r="BU112" s="401"/>
      <c r="BV112" s="401"/>
      <c r="BW112" s="401"/>
      <c r="BX112" s="401"/>
      <c r="BY112" s="401"/>
      <c r="BZ112" s="401"/>
      <c r="CA112" s="401"/>
      <c r="CB112" s="401"/>
      <c r="CC112" s="401"/>
      <c r="CD112" s="401"/>
      <c r="CE112" s="401"/>
      <c r="CF112" s="401"/>
      <c r="CG112" s="401"/>
      <c r="CH112" s="401"/>
      <c r="CI112" s="401"/>
      <c r="CJ112" s="401"/>
      <c r="CK112" s="401"/>
      <c r="CL112" s="401"/>
      <c r="CM112" s="401"/>
      <c r="CN112" s="401"/>
      <c r="CO112" s="401"/>
      <c r="CP112" s="401"/>
      <c r="CQ112" s="401"/>
      <c r="CR112" s="401"/>
      <c r="CS112" s="401"/>
      <c r="CT112" s="401"/>
      <c r="CU112" s="401"/>
      <c r="CV112" s="401"/>
      <c r="CW112" s="401"/>
      <c r="CX112" s="401"/>
      <c r="CY112" s="401"/>
      <c r="CZ112" s="401"/>
      <c r="DA112" s="401"/>
      <c r="DB112" s="401"/>
      <c r="DC112" s="401"/>
      <c r="DD112" s="401"/>
      <c r="DE112" s="401"/>
      <c r="DF112" s="401"/>
      <c r="DG112" s="401"/>
      <c r="DH112" s="401"/>
      <c r="DI112" s="401"/>
      <c r="DJ112" s="401"/>
      <c r="DK112" s="401"/>
      <c r="DL112" s="401"/>
      <c r="DM112" s="401"/>
      <c r="DN112" s="401"/>
      <c r="DO112" s="401"/>
      <c r="DP112" s="401"/>
      <c r="DQ112" s="401"/>
      <c r="DR112" s="401"/>
      <c r="DS112" s="401"/>
      <c r="DT112" s="401"/>
      <c r="DU112" s="401"/>
      <c r="DV112" s="401"/>
      <c r="DW112" s="401"/>
      <c r="DX112" s="401"/>
      <c r="DY112" s="401"/>
      <c r="DZ112" s="401"/>
      <c r="EA112" s="401"/>
      <c r="EB112" s="401"/>
      <c r="EC112" s="401"/>
      <c r="ED112" s="401"/>
      <c r="EE112" s="401"/>
      <c r="EF112" s="401"/>
      <c r="EG112" s="401"/>
      <c r="EH112" s="401"/>
      <c r="EI112" s="401"/>
      <c r="EJ112" s="401"/>
      <c r="EK112" s="401"/>
      <c r="EL112" s="401"/>
      <c r="EM112" s="401"/>
      <c r="EN112" s="401"/>
      <c r="EO112" s="401"/>
      <c r="EP112" s="401"/>
      <c r="EQ112" s="401"/>
      <c r="ER112" s="401"/>
      <c r="ES112" s="401"/>
      <c r="ET112" s="401"/>
      <c r="EU112" s="401"/>
      <c r="EV112" s="401"/>
      <c r="EW112" s="401"/>
      <c r="EX112" s="401"/>
      <c r="EY112" s="401"/>
      <c r="EZ112" s="401"/>
      <c r="FA112" s="401"/>
      <c r="FB112" s="401"/>
      <c r="FC112" s="401"/>
      <c r="FD112" s="401"/>
      <c r="FE112" s="401"/>
      <c r="FF112" s="401"/>
      <c r="FG112" s="401"/>
      <c r="FH112" s="401"/>
      <c r="FI112" s="401"/>
      <c r="FJ112" s="401"/>
      <c r="FK112" s="401"/>
      <c r="FL112" s="401"/>
      <c r="FM112" s="401"/>
      <c r="FN112" s="401"/>
      <c r="FO112" s="401"/>
      <c r="FP112" s="401"/>
      <c r="FQ112" s="401"/>
      <c r="FR112" s="401"/>
      <c r="FS112" s="401"/>
      <c r="FT112" s="401"/>
      <c r="FU112" s="401"/>
      <c r="FV112" s="401"/>
      <c r="FW112" s="401"/>
      <c r="FX112" s="401"/>
      <c r="FY112" s="401"/>
      <c r="FZ112" s="401"/>
      <c r="GA112" s="401"/>
      <c r="GB112" s="401"/>
      <c r="GC112" s="401"/>
      <c r="GD112" s="401"/>
      <c r="GE112" s="401"/>
      <c r="GF112" s="401"/>
      <c r="GG112" s="401"/>
      <c r="GH112" s="401"/>
      <c r="GI112" s="401"/>
      <c r="GJ112" s="401"/>
      <c r="GK112" s="401"/>
      <c r="GL112" s="401"/>
      <c r="GM112" s="401"/>
      <c r="GN112" s="401"/>
      <c r="GO112" s="401"/>
      <c r="GP112" s="401"/>
      <c r="GQ112" s="401"/>
      <c r="GR112" s="401"/>
      <c r="GS112" s="401"/>
      <c r="GT112" s="401"/>
      <c r="GU112" s="401"/>
      <c r="GV112" s="401"/>
      <c r="GW112" s="401"/>
      <c r="GX112" s="401"/>
      <c r="GY112" s="401"/>
      <c r="GZ112" s="401"/>
      <c r="HA112" s="401"/>
      <c r="HB112" s="401"/>
      <c r="HC112" s="401"/>
      <c r="HD112" s="401"/>
      <c r="HE112" s="401"/>
      <c r="HF112" s="401"/>
      <c r="HG112" s="401"/>
      <c r="HH112" s="401"/>
      <c r="HI112" s="401"/>
      <c r="HJ112" s="401"/>
      <c r="HK112" s="401"/>
      <c r="HL112" s="401"/>
      <c r="HM112" s="401"/>
      <c r="HN112" s="401"/>
      <c r="HO112" s="401"/>
      <c r="HP112" s="401"/>
      <c r="HQ112" s="401"/>
      <c r="HR112" s="401"/>
      <c r="HS112" s="401"/>
      <c r="HT112" s="401"/>
      <c r="HU112" s="401"/>
      <c r="HV112" s="401"/>
      <c r="HW112" s="401"/>
      <c r="HX112" s="401"/>
      <c r="HY112" s="401"/>
      <c r="HZ112" s="401"/>
      <c r="IA112" s="401"/>
      <c r="IB112" s="401"/>
      <c r="IC112" s="401"/>
      <c r="ID112" s="401"/>
      <c r="IE112" s="401"/>
      <c r="IF112" s="401"/>
      <c r="IG112" s="401"/>
      <c r="IH112" s="401"/>
      <c r="II112" s="401"/>
      <c r="IJ112" s="401"/>
      <c r="IK112" s="401"/>
      <c r="IL112" s="401"/>
      <c r="IM112" s="401"/>
      <c r="IN112" s="401"/>
      <c r="IO112" s="401"/>
      <c r="IP112" s="401"/>
    </row>
    <row r="113" spans="1:250" ht="23.45" customHeight="1">
      <c r="A113" s="257"/>
      <c r="B113" s="317"/>
      <c r="C113" s="32"/>
      <c r="D113" s="757"/>
      <c r="E113" s="758"/>
      <c r="F113" s="758"/>
      <c r="G113" s="758"/>
      <c r="H113" s="758"/>
      <c r="I113" s="758"/>
      <c r="J113" s="758"/>
      <c r="K113" s="759"/>
      <c r="L113" s="33"/>
      <c r="M113" s="147"/>
      <c r="N113" s="228" t="str">
        <f t="shared" si="1"/>
        <v/>
      </c>
      <c r="O113" s="53"/>
      <c r="P113" s="411"/>
      <c r="Q113" s="612"/>
      <c r="R113" s="402"/>
      <c r="S113" s="402"/>
      <c r="T113" s="402"/>
      <c r="U113" s="402"/>
      <c r="V113" s="402"/>
      <c r="W113" s="402"/>
      <c r="X113" s="402"/>
      <c r="Y113" s="402"/>
      <c r="Z113" s="402"/>
      <c r="AA113" s="402"/>
      <c r="AB113" s="403"/>
      <c r="AC113" s="403"/>
      <c r="AD113" s="403"/>
      <c r="AE113" s="403"/>
      <c r="AF113" s="403"/>
      <c r="AG113" s="403"/>
      <c r="AH113" s="403"/>
      <c r="AI113" s="403"/>
      <c r="AJ113" s="403"/>
      <c r="AK113" s="403"/>
      <c r="AL113" s="403"/>
      <c r="AM113" s="403"/>
      <c r="AN113" s="403"/>
      <c r="AO113" s="403"/>
      <c r="AP113" s="403"/>
      <c r="AQ113" s="401"/>
      <c r="AR113" s="401"/>
      <c r="AS113" s="401"/>
      <c r="AT113" s="401"/>
      <c r="AU113" s="401"/>
      <c r="AV113" s="401"/>
      <c r="AW113" s="401"/>
      <c r="AX113" s="401"/>
      <c r="AY113" s="401"/>
      <c r="AZ113" s="401"/>
      <c r="BA113" s="401"/>
      <c r="BB113" s="401"/>
      <c r="BC113" s="401"/>
      <c r="BD113" s="401"/>
      <c r="BE113" s="401"/>
      <c r="BF113" s="401"/>
      <c r="BG113" s="401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1"/>
      <c r="BS113" s="401"/>
      <c r="BT113" s="401"/>
      <c r="BU113" s="401"/>
      <c r="BV113" s="401"/>
      <c r="BW113" s="401"/>
      <c r="BX113" s="401"/>
      <c r="BY113" s="401"/>
      <c r="BZ113" s="401"/>
      <c r="CA113" s="401"/>
      <c r="CB113" s="401"/>
      <c r="CC113" s="401"/>
      <c r="CD113" s="401"/>
      <c r="CE113" s="401"/>
      <c r="CF113" s="401"/>
      <c r="CG113" s="401"/>
      <c r="CH113" s="401"/>
      <c r="CI113" s="401"/>
      <c r="CJ113" s="401"/>
      <c r="CK113" s="401"/>
      <c r="CL113" s="401"/>
      <c r="CM113" s="401"/>
      <c r="CN113" s="401"/>
      <c r="CO113" s="401"/>
      <c r="CP113" s="401"/>
      <c r="CQ113" s="401"/>
      <c r="CR113" s="401"/>
      <c r="CS113" s="401"/>
      <c r="CT113" s="401"/>
      <c r="CU113" s="401"/>
      <c r="CV113" s="401"/>
      <c r="CW113" s="401"/>
      <c r="CX113" s="401"/>
      <c r="CY113" s="401"/>
      <c r="CZ113" s="401"/>
      <c r="DA113" s="401"/>
      <c r="DB113" s="401"/>
      <c r="DC113" s="401"/>
      <c r="DD113" s="401"/>
      <c r="DE113" s="401"/>
      <c r="DF113" s="401"/>
      <c r="DG113" s="401"/>
      <c r="DH113" s="401"/>
      <c r="DI113" s="401"/>
      <c r="DJ113" s="401"/>
      <c r="DK113" s="401"/>
      <c r="DL113" s="401"/>
      <c r="DM113" s="401"/>
      <c r="DN113" s="401"/>
      <c r="DO113" s="401"/>
      <c r="DP113" s="401"/>
      <c r="DQ113" s="401"/>
      <c r="DR113" s="401"/>
      <c r="DS113" s="401"/>
      <c r="DT113" s="401"/>
      <c r="DU113" s="401"/>
      <c r="DV113" s="401"/>
      <c r="DW113" s="401"/>
      <c r="DX113" s="401"/>
      <c r="DY113" s="401"/>
      <c r="DZ113" s="401"/>
      <c r="EA113" s="401"/>
      <c r="EB113" s="401"/>
      <c r="EC113" s="401"/>
      <c r="ED113" s="401"/>
      <c r="EE113" s="401"/>
      <c r="EF113" s="401"/>
      <c r="EG113" s="401"/>
      <c r="EH113" s="401"/>
      <c r="EI113" s="401"/>
      <c r="EJ113" s="401"/>
      <c r="EK113" s="401"/>
      <c r="EL113" s="401"/>
      <c r="EM113" s="401"/>
      <c r="EN113" s="401"/>
      <c r="EO113" s="401"/>
      <c r="EP113" s="401"/>
      <c r="EQ113" s="401"/>
      <c r="ER113" s="401"/>
      <c r="ES113" s="401"/>
      <c r="ET113" s="401"/>
      <c r="EU113" s="401"/>
      <c r="EV113" s="401"/>
      <c r="EW113" s="401"/>
      <c r="EX113" s="401"/>
      <c r="EY113" s="401"/>
      <c r="EZ113" s="401"/>
      <c r="FA113" s="401"/>
      <c r="FB113" s="401"/>
      <c r="FC113" s="401"/>
      <c r="FD113" s="401"/>
      <c r="FE113" s="401"/>
      <c r="FF113" s="401"/>
      <c r="FG113" s="401"/>
      <c r="FH113" s="401"/>
      <c r="FI113" s="401"/>
      <c r="FJ113" s="401"/>
      <c r="FK113" s="401"/>
      <c r="FL113" s="401"/>
      <c r="FM113" s="401"/>
      <c r="FN113" s="401"/>
      <c r="FO113" s="401"/>
      <c r="FP113" s="401"/>
      <c r="FQ113" s="401"/>
      <c r="FR113" s="401"/>
      <c r="FS113" s="401"/>
      <c r="FT113" s="401"/>
      <c r="FU113" s="401"/>
      <c r="FV113" s="401"/>
      <c r="FW113" s="401"/>
      <c r="FX113" s="401"/>
      <c r="FY113" s="401"/>
      <c r="FZ113" s="401"/>
      <c r="GA113" s="401"/>
      <c r="GB113" s="401"/>
      <c r="GC113" s="401"/>
      <c r="GD113" s="401"/>
      <c r="GE113" s="401"/>
      <c r="GF113" s="401"/>
      <c r="GG113" s="401"/>
      <c r="GH113" s="401"/>
      <c r="GI113" s="401"/>
      <c r="GJ113" s="401"/>
      <c r="GK113" s="401"/>
      <c r="GL113" s="401"/>
      <c r="GM113" s="401"/>
      <c r="GN113" s="401"/>
      <c r="GO113" s="401"/>
      <c r="GP113" s="401"/>
      <c r="GQ113" s="401"/>
      <c r="GR113" s="401"/>
      <c r="GS113" s="401"/>
      <c r="GT113" s="401"/>
      <c r="GU113" s="401"/>
      <c r="GV113" s="401"/>
      <c r="GW113" s="401"/>
      <c r="GX113" s="401"/>
      <c r="GY113" s="401"/>
      <c r="GZ113" s="401"/>
      <c r="HA113" s="401"/>
      <c r="HB113" s="401"/>
      <c r="HC113" s="401"/>
      <c r="HD113" s="401"/>
      <c r="HE113" s="401"/>
      <c r="HF113" s="401"/>
      <c r="HG113" s="401"/>
      <c r="HH113" s="401"/>
      <c r="HI113" s="401"/>
      <c r="HJ113" s="401"/>
      <c r="HK113" s="401"/>
      <c r="HL113" s="401"/>
      <c r="HM113" s="401"/>
      <c r="HN113" s="401"/>
      <c r="HO113" s="401"/>
      <c r="HP113" s="401"/>
      <c r="HQ113" s="401"/>
      <c r="HR113" s="401"/>
      <c r="HS113" s="401"/>
      <c r="HT113" s="401"/>
      <c r="HU113" s="401"/>
      <c r="HV113" s="401"/>
      <c r="HW113" s="401"/>
      <c r="HX113" s="401"/>
      <c r="HY113" s="401"/>
      <c r="HZ113" s="401"/>
      <c r="IA113" s="401"/>
      <c r="IB113" s="401"/>
      <c r="IC113" s="401"/>
      <c r="ID113" s="401"/>
      <c r="IE113" s="401"/>
      <c r="IF113" s="401"/>
      <c r="IG113" s="401"/>
      <c r="IH113" s="401"/>
      <c r="II113" s="401"/>
      <c r="IJ113" s="401"/>
      <c r="IK113" s="401"/>
      <c r="IL113" s="401"/>
      <c r="IM113" s="401"/>
      <c r="IN113" s="401"/>
      <c r="IO113" s="401"/>
      <c r="IP113" s="401"/>
    </row>
    <row r="114" spans="1:250" ht="23.45" customHeight="1">
      <c r="A114" s="257"/>
      <c r="B114" s="317"/>
      <c r="C114" s="32"/>
      <c r="D114" s="757"/>
      <c r="E114" s="758"/>
      <c r="F114" s="758"/>
      <c r="G114" s="758"/>
      <c r="H114" s="758"/>
      <c r="I114" s="758"/>
      <c r="J114" s="758"/>
      <c r="K114" s="759"/>
      <c r="L114" s="33"/>
      <c r="M114" s="147"/>
      <c r="N114" s="228" t="str">
        <f t="shared" si="1"/>
        <v/>
      </c>
      <c r="O114" s="53"/>
      <c r="P114" s="411"/>
      <c r="Q114" s="612"/>
      <c r="R114" s="402"/>
      <c r="S114" s="402"/>
      <c r="T114" s="402"/>
      <c r="U114" s="402"/>
      <c r="V114" s="402"/>
      <c r="W114" s="402"/>
      <c r="X114" s="402"/>
      <c r="Y114" s="402"/>
      <c r="Z114" s="402"/>
      <c r="AA114" s="402"/>
      <c r="AB114" s="403"/>
      <c r="AC114" s="403"/>
      <c r="AD114" s="403"/>
      <c r="AE114" s="403"/>
      <c r="AF114" s="403"/>
      <c r="AG114" s="403"/>
      <c r="AH114" s="403"/>
      <c r="AI114" s="403"/>
      <c r="AJ114" s="403"/>
      <c r="AK114" s="403"/>
      <c r="AL114" s="403"/>
      <c r="AM114" s="403"/>
      <c r="AN114" s="403"/>
      <c r="AO114" s="403"/>
      <c r="AP114" s="403"/>
      <c r="AQ114" s="401"/>
      <c r="AR114" s="401"/>
      <c r="AS114" s="401"/>
      <c r="AT114" s="401"/>
      <c r="AU114" s="401"/>
      <c r="AV114" s="401"/>
      <c r="AW114" s="401"/>
      <c r="AX114" s="401"/>
      <c r="AY114" s="401"/>
      <c r="AZ114" s="401"/>
      <c r="BA114" s="401"/>
      <c r="BB114" s="401"/>
      <c r="BC114" s="401"/>
      <c r="BD114" s="401"/>
      <c r="BE114" s="401"/>
      <c r="BF114" s="401"/>
      <c r="BG114" s="401"/>
      <c r="BH114" s="401"/>
      <c r="BI114" s="401"/>
      <c r="BJ114" s="401"/>
      <c r="BK114" s="401"/>
      <c r="BL114" s="401"/>
      <c r="BM114" s="401"/>
      <c r="BN114" s="401"/>
      <c r="BO114" s="401"/>
      <c r="BP114" s="401"/>
      <c r="BQ114" s="401"/>
      <c r="BR114" s="401"/>
      <c r="BS114" s="401"/>
      <c r="BT114" s="401"/>
      <c r="BU114" s="401"/>
      <c r="BV114" s="401"/>
      <c r="BW114" s="401"/>
      <c r="BX114" s="401"/>
      <c r="BY114" s="401"/>
      <c r="BZ114" s="401"/>
      <c r="CA114" s="401"/>
      <c r="CB114" s="401"/>
      <c r="CC114" s="401"/>
      <c r="CD114" s="401"/>
      <c r="CE114" s="401"/>
      <c r="CF114" s="401"/>
      <c r="CG114" s="401"/>
      <c r="CH114" s="401"/>
      <c r="CI114" s="401"/>
      <c r="CJ114" s="401"/>
      <c r="CK114" s="401"/>
      <c r="CL114" s="401"/>
      <c r="CM114" s="401"/>
      <c r="CN114" s="401"/>
      <c r="CO114" s="401"/>
      <c r="CP114" s="401"/>
      <c r="CQ114" s="401"/>
      <c r="CR114" s="401"/>
      <c r="CS114" s="401"/>
      <c r="CT114" s="401"/>
      <c r="CU114" s="401"/>
      <c r="CV114" s="401"/>
      <c r="CW114" s="401"/>
      <c r="CX114" s="401"/>
      <c r="CY114" s="401"/>
      <c r="CZ114" s="401"/>
      <c r="DA114" s="401"/>
      <c r="DB114" s="401"/>
      <c r="DC114" s="401"/>
      <c r="DD114" s="401"/>
      <c r="DE114" s="401"/>
      <c r="DF114" s="401"/>
      <c r="DG114" s="401"/>
      <c r="DH114" s="401"/>
      <c r="DI114" s="401"/>
      <c r="DJ114" s="401"/>
      <c r="DK114" s="401"/>
      <c r="DL114" s="401"/>
      <c r="DM114" s="401"/>
      <c r="DN114" s="401"/>
      <c r="DO114" s="401"/>
      <c r="DP114" s="401"/>
      <c r="DQ114" s="401"/>
      <c r="DR114" s="401"/>
      <c r="DS114" s="401"/>
      <c r="DT114" s="401"/>
      <c r="DU114" s="401"/>
      <c r="DV114" s="401"/>
      <c r="DW114" s="401"/>
      <c r="DX114" s="401"/>
      <c r="DY114" s="401"/>
      <c r="DZ114" s="401"/>
      <c r="EA114" s="401"/>
      <c r="EB114" s="401"/>
      <c r="EC114" s="401"/>
      <c r="ED114" s="401"/>
      <c r="EE114" s="401"/>
      <c r="EF114" s="401"/>
      <c r="EG114" s="401"/>
      <c r="EH114" s="401"/>
      <c r="EI114" s="401"/>
      <c r="EJ114" s="401"/>
      <c r="EK114" s="401"/>
      <c r="EL114" s="401"/>
      <c r="EM114" s="401"/>
      <c r="EN114" s="401"/>
      <c r="EO114" s="401"/>
      <c r="EP114" s="401"/>
      <c r="EQ114" s="401"/>
      <c r="ER114" s="401"/>
      <c r="ES114" s="401"/>
      <c r="ET114" s="401"/>
      <c r="EU114" s="401"/>
      <c r="EV114" s="401"/>
      <c r="EW114" s="401"/>
      <c r="EX114" s="401"/>
      <c r="EY114" s="401"/>
      <c r="EZ114" s="401"/>
      <c r="FA114" s="401"/>
      <c r="FB114" s="401"/>
      <c r="FC114" s="401"/>
      <c r="FD114" s="401"/>
      <c r="FE114" s="401"/>
      <c r="FF114" s="401"/>
      <c r="FG114" s="401"/>
      <c r="FH114" s="401"/>
      <c r="FI114" s="401"/>
      <c r="FJ114" s="401"/>
      <c r="FK114" s="401"/>
      <c r="FL114" s="401"/>
      <c r="FM114" s="401"/>
      <c r="FN114" s="401"/>
      <c r="FO114" s="401"/>
      <c r="FP114" s="401"/>
      <c r="FQ114" s="401"/>
      <c r="FR114" s="401"/>
      <c r="FS114" s="401"/>
      <c r="FT114" s="401"/>
      <c r="FU114" s="401"/>
      <c r="FV114" s="401"/>
      <c r="FW114" s="401"/>
      <c r="FX114" s="401"/>
      <c r="FY114" s="401"/>
      <c r="FZ114" s="401"/>
      <c r="GA114" s="401"/>
      <c r="GB114" s="401"/>
      <c r="GC114" s="401"/>
      <c r="GD114" s="401"/>
      <c r="GE114" s="401"/>
      <c r="GF114" s="401"/>
      <c r="GG114" s="401"/>
      <c r="GH114" s="401"/>
      <c r="GI114" s="401"/>
      <c r="GJ114" s="401"/>
      <c r="GK114" s="401"/>
      <c r="GL114" s="401"/>
      <c r="GM114" s="401"/>
      <c r="GN114" s="401"/>
      <c r="GO114" s="401"/>
      <c r="GP114" s="401"/>
      <c r="GQ114" s="401"/>
      <c r="GR114" s="401"/>
      <c r="GS114" s="401"/>
      <c r="GT114" s="401"/>
      <c r="GU114" s="401"/>
      <c r="GV114" s="401"/>
      <c r="GW114" s="401"/>
      <c r="GX114" s="401"/>
      <c r="GY114" s="401"/>
      <c r="GZ114" s="401"/>
      <c r="HA114" s="401"/>
      <c r="HB114" s="401"/>
      <c r="HC114" s="401"/>
      <c r="HD114" s="401"/>
      <c r="HE114" s="401"/>
      <c r="HF114" s="401"/>
      <c r="HG114" s="401"/>
      <c r="HH114" s="401"/>
      <c r="HI114" s="401"/>
      <c r="HJ114" s="401"/>
      <c r="HK114" s="401"/>
      <c r="HL114" s="401"/>
      <c r="HM114" s="401"/>
      <c r="HN114" s="401"/>
      <c r="HO114" s="401"/>
      <c r="HP114" s="401"/>
      <c r="HQ114" s="401"/>
      <c r="HR114" s="401"/>
      <c r="HS114" s="401"/>
      <c r="HT114" s="401"/>
      <c r="HU114" s="401"/>
      <c r="HV114" s="401"/>
      <c r="HW114" s="401"/>
      <c r="HX114" s="401"/>
      <c r="HY114" s="401"/>
      <c r="HZ114" s="401"/>
      <c r="IA114" s="401"/>
      <c r="IB114" s="401"/>
      <c r="IC114" s="401"/>
      <c r="ID114" s="401"/>
      <c r="IE114" s="401"/>
      <c r="IF114" s="401"/>
      <c r="IG114" s="401"/>
      <c r="IH114" s="401"/>
      <c r="II114" s="401"/>
      <c r="IJ114" s="401"/>
      <c r="IK114" s="401"/>
      <c r="IL114" s="401"/>
      <c r="IM114" s="401"/>
      <c r="IN114" s="401"/>
      <c r="IO114" s="401"/>
      <c r="IP114" s="401"/>
    </row>
    <row r="115" spans="1:250" ht="23.45" customHeight="1">
      <c r="A115" s="257"/>
      <c r="B115" s="317"/>
      <c r="C115" s="32"/>
      <c r="D115" s="757"/>
      <c r="E115" s="758"/>
      <c r="F115" s="758"/>
      <c r="G115" s="758"/>
      <c r="H115" s="758"/>
      <c r="I115" s="758"/>
      <c r="J115" s="758"/>
      <c r="K115" s="759"/>
      <c r="L115" s="33"/>
      <c r="M115" s="147"/>
      <c r="N115" s="228" t="str">
        <f t="shared" si="1"/>
        <v/>
      </c>
      <c r="O115" s="53"/>
      <c r="P115" s="411"/>
      <c r="Q115" s="612"/>
      <c r="R115" s="402"/>
      <c r="S115" s="402"/>
      <c r="T115" s="402"/>
      <c r="U115" s="402"/>
      <c r="V115" s="402"/>
      <c r="W115" s="402"/>
      <c r="X115" s="402"/>
      <c r="Y115" s="402"/>
      <c r="Z115" s="402"/>
      <c r="AA115" s="402"/>
      <c r="AB115" s="403"/>
      <c r="AC115" s="403"/>
      <c r="AD115" s="403"/>
      <c r="AE115" s="403"/>
      <c r="AF115" s="403"/>
      <c r="AG115" s="403"/>
      <c r="AH115" s="403"/>
      <c r="AI115" s="403"/>
      <c r="AJ115" s="403"/>
      <c r="AK115" s="403"/>
      <c r="AL115" s="403"/>
      <c r="AM115" s="403"/>
      <c r="AN115" s="403"/>
      <c r="AO115" s="403"/>
      <c r="AP115" s="403"/>
      <c r="AQ115" s="401"/>
      <c r="AR115" s="401"/>
      <c r="AS115" s="401"/>
      <c r="AT115" s="401"/>
      <c r="AU115" s="401"/>
      <c r="AV115" s="401"/>
      <c r="AW115" s="401"/>
      <c r="AX115" s="401"/>
      <c r="AY115" s="401"/>
      <c r="AZ115" s="401"/>
      <c r="BA115" s="401"/>
      <c r="BB115" s="401"/>
      <c r="BC115" s="401"/>
      <c r="BD115" s="401"/>
      <c r="BE115" s="401"/>
      <c r="BF115" s="401"/>
      <c r="BG115" s="401"/>
      <c r="BH115" s="401"/>
      <c r="BI115" s="401"/>
      <c r="BJ115" s="401"/>
      <c r="BK115" s="401"/>
      <c r="BL115" s="401"/>
      <c r="BM115" s="401"/>
      <c r="BN115" s="401"/>
      <c r="BO115" s="401"/>
      <c r="BP115" s="401"/>
      <c r="BQ115" s="401"/>
      <c r="BR115" s="401"/>
      <c r="BS115" s="401"/>
      <c r="BT115" s="401"/>
      <c r="BU115" s="401"/>
      <c r="BV115" s="401"/>
      <c r="BW115" s="401"/>
      <c r="BX115" s="401"/>
      <c r="BY115" s="401"/>
      <c r="BZ115" s="401"/>
      <c r="CA115" s="401"/>
      <c r="CB115" s="401"/>
      <c r="CC115" s="401"/>
      <c r="CD115" s="401"/>
      <c r="CE115" s="401"/>
      <c r="CF115" s="401"/>
      <c r="CG115" s="401"/>
      <c r="CH115" s="401"/>
      <c r="CI115" s="401"/>
      <c r="CJ115" s="401"/>
      <c r="CK115" s="401"/>
      <c r="CL115" s="401"/>
      <c r="CM115" s="401"/>
      <c r="CN115" s="401"/>
      <c r="CO115" s="401"/>
      <c r="CP115" s="401"/>
      <c r="CQ115" s="401"/>
      <c r="CR115" s="401"/>
      <c r="CS115" s="401"/>
      <c r="CT115" s="401"/>
      <c r="CU115" s="401"/>
      <c r="CV115" s="401"/>
      <c r="CW115" s="401"/>
      <c r="CX115" s="401"/>
      <c r="CY115" s="401"/>
      <c r="CZ115" s="401"/>
      <c r="DA115" s="401"/>
      <c r="DB115" s="401"/>
      <c r="DC115" s="401"/>
      <c r="DD115" s="401"/>
      <c r="DE115" s="401"/>
      <c r="DF115" s="401"/>
      <c r="DG115" s="401"/>
      <c r="DH115" s="401"/>
      <c r="DI115" s="401"/>
      <c r="DJ115" s="401"/>
      <c r="DK115" s="401"/>
      <c r="DL115" s="401"/>
      <c r="DM115" s="401"/>
      <c r="DN115" s="401"/>
      <c r="DO115" s="401"/>
      <c r="DP115" s="401"/>
      <c r="DQ115" s="401"/>
      <c r="DR115" s="401"/>
      <c r="DS115" s="401"/>
      <c r="DT115" s="401"/>
      <c r="DU115" s="401"/>
      <c r="DV115" s="401"/>
      <c r="DW115" s="401"/>
      <c r="DX115" s="401"/>
      <c r="DY115" s="401"/>
      <c r="DZ115" s="401"/>
      <c r="EA115" s="401"/>
      <c r="EB115" s="401"/>
      <c r="EC115" s="401"/>
      <c r="ED115" s="401"/>
      <c r="EE115" s="401"/>
      <c r="EF115" s="401"/>
      <c r="EG115" s="401"/>
      <c r="EH115" s="401"/>
      <c r="EI115" s="401"/>
      <c r="EJ115" s="401"/>
      <c r="EK115" s="401"/>
      <c r="EL115" s="401"/>
      <c r="EM115" s="401"/>
      <c r="EN115" s="401"/>
      <c r="EO115" s="401"/>
      <c r="EP115" s="401"/>
      <c r="EQ115" s="401"/>
      <c r="ER115" s="401"/>
      <c r="ES115" s="401"/>
      <c r="ET115" s="401"/>
      <c r="EU115" s="401"/>
      <c r="EV115" s="401"/>
      <c r="EW115" s="401"/>
      <c r="EX115" s="401"/>
      <c r="EY115" s="401"/>
      <c r="EZ115" s="401"/>
      <c r="FA115" s="401"/>
      <c r="FB115" s="401"/>
      <c r="FC115" s="401"/>
      <c r="FD115" s="401"/>
      <c r="FE115" s="401"/>
      <c r="FF115" s="401"/>
      <c r="FG115" s="401"/>
      <c r="FH115" s="401"/>
      <c r="FI115" s="401"/>
      <c r="FJ115" s="401"/>
      <c r="FK115" s="401"/>
      <c r="FL115" s="401"/>
      <c r="FM115" s="401"/>
      <c r="FN115" s="401"/>
      <c r="FO115" s="401"/>
      <c r="FP115" s="401"/>
      <c r="FQ115" s="401"/>
      <c r="FR115" s="401"/>
      <c r="FS115" s="401"/>
      <c r="FT115" s="401"/>
      <c r="FU115" s="401"/>
      <c r="FV115" s="401"/>
      <c r="FW115" s="401"/>
      <c r="FX115" s="401"/>
      <c r="FY115" s="401"/>
      <c r="FZ115" s="401"/>
      <c r="GA115" s="401"/>
      <c r="GB115" s="401"/>
      <c r="GC115" s="401"/>
      <c r="GD115" s="401"/>
      <c r="GE115" s="401"/>
      <c r="GF115" s="401"/>
      <c r="GG115" s="401"/>
      <c r="GH115" s="401"/>
      <c r="GI115" s="401"/>
      <c r="GJ115" s="401"/>
      <c r="GK115" s="401"/>
      <c r="GL115" s="401"/>
      <c r="GM115" s="401"/>
      <c r="GN115" s="401"/>
      <c r="GO115" s="401"/>
      <c r="GP115" s="401"/>
      <c r="GQ115" s="401"/>
      <c r="GR115" s="401"/>
      <c r="GS115" s="401"/>
      <c r="GT115" s="401"/>
      <c r="GU115" s="401"/>
      <c r="GV115" s="401"/>
      <c r="GW115" s="401"/>
      <c r="GX115" s="401"/>
      <c r="GY115" s="401"/>
      <c r="GZ115" s="401"/>
      <c r="HA115" s="401"/>
      <c r="HB115" s="401"/>
      <c r="HC115" s="401"/>
      <c r="HD115" s="401"/>
      <c r="HE115" s="401"/>
      <c r="HF115" s="401"/>
      <c r="HG115" s="401"/>
      <c r="HH115" s="401"/>
      <c r="HI115" s="401"/>
      <c r="HJ115" s="401"/>
      <c r="HK115" s="401"/>
      <c r="HL115" s="401"/>
      <c r="HM115" s="401"/>
      <c r="HN115" s="401"/>
      <c r="HO115" s="401"/>
      <c r="HP115" s="401"/>
      <c r="HQ115" s="401"/>
      <c r="HR115" s="401"/>
      <c r="HS115" s="401"/>
      <c r="HT115" s="401"/>
      <c r="HU115" s="401"/>
      <c r="HV115" s="401"/>
      <c r="HW115" s="401"/>
      <c r="HX115" s="401"/>
      <c r="HY115" s="401"/>
      <c r="HZ115" s="401"/>
      <c r="IA115" s="401"/>
      <c r="IB115" s="401"/>
      <c r="IC115" s="401"/>
      <c r="ID115" s="401"/>
      <c r="IE115" s="401"/>
      <c r="IF115" s="401"/>
      <c r="IG115" s="401"/>
      <c r="IH115" s="401"/>
      <c r="II115" s="401"/>
      <c r="IJ115" s="401"/>
      <c r="IK115" s="401"/>
      <c r="IL115" s="401"/>
      <c r="IM115" s="401"/>
      <c r="IN115" s="401"/>
      <c r="IO115" s="401"/>
      <c r="IP115" s="401"/>
    </row>
    <row r="116" spans="1:250" ht="23.45" customHeight="1">
      <c r="A116" s="257"/>
      <c r="B116" s="317"/>
      <c r="C116" s="32"/>
      <c r="D116" s="757"/>
      <c r="E116" s="758"/>
      <c r="F116" s="758"/>
      <c r="G116" s="758"/>
      <c r="H116" s="758"/>
      <c r="I116" s="758"/>
      <c r="J116" s="758"/>
      <c r="K116" s="759"/>
      <c r="L116" s="33"/>
      <c r="M116" s="147"/>
      <c r="N116" s="228" t="str">
        <f t="shared" si="1"/>
        <v/>
      </c>
      <c r="O116" s="53"/>
      <c r="P116" s="411"/>
      <c r="Q116" s="612"/>
      <c r="R116" s="402"/>
      <c r="S116" s="402"/>
      <c r="T116" s="402"/>
      <c r="U116" s="402"/>
      <c r="V116" s="402"/>
      <c r="W116" s="402"/>
      <c r="X116" s="402"/>
      <c r="Y116" s="402"/>
      <c r="Z116" s="402"/>
      <c r="AA116" s="402"/>
      <c r="AB116" s="403"/>
      <c r="AC116" s="403"/>
      <c r="AD116" s="403"/>
      <c r="AE116" s="403"/>
      <c r="AF116" s="403"/>
      <c r="AG116" s="403"/>
      <c r="AH116" s="403"/>
      <c r="AI116" s="403"/>
      <c r="AJ116" s="403"/>
      <c r="AK116" s="403"/>
      <c r="AL116" s="403"/>
      <c r="AM116" s="403"/>
      <c r="AN116" s="403"/>
      <c r="AO116" s="403"/>
      <c r="AP116" s="403"/>
      <c r="AQ116" s="401"/>
      <c r="AR116" s="401"/>
      <c r="AS116" s="401"/>
      <c r="AT116" s="401"/>
      <c r="AU116" s="401"/>
      <c r="AV116" s="401"/>
      <c r="AW116" s="401"/>
      <c r="AX116" s="401"/>
      <c r="AY116" s="401"/>
      <c r="AZ116" s="401"/>
      <c r="BA116" s="401"/>
      <c r="BB116" s="401"/>
      <c r="BC116" s="401"/>
      <c r="BD116" s="401"/>
      <c r="BE116" s="401"/>
      <c r="BF116" s="401"/>
      <c r="BG116" s="401"/>
      <c r="BH116" s="401"/>
      <c r="BI116" s="401"/>
      <c r="BJ116" s="401"/>
      <c r="BK116" s="401"/>
      <c r="BL116" s="401"/>
      <c r="BM116" s="401"/>
      <c r="BN116" s="401"/>
      <c r="BO116" s="401"/>
      <c r="BP116" s="401"/>
      <c r="BQ116" s="401"/>
      <c r="BR116" s="401"/>
      <c r="BS116" s="401"/>
      <c r="BT116" s="401"/>
      <c r="BU116" s="401"/>
      <c r="BV116" s="401"/>
      <c r="BW116" s="401"/>
      <c r="BX116" s="401"/>
      <c r="BY116" s="401"/>
      <c r="BZ116" s="401"/>
      <c r="CA116" s="401"/>
      <c r="CB116" s="401"/>
      <c r="CC116" s="401"/>
      <c r="CD116" s="401"/>
      <c r="CE116" s="401"/>
      <c r="CF116" s="401"/>
      <c r="CG116" s="401"/>
      <c r="CH116" s="401"/>
      <c r="CI116" s="401"/>
      <c r="CJ116" s="401"/>
      <c r="CK116" s="401"/>
      <c r="CL116" s="401"/>
      <c r="CM116" s="401"/>
      <c r="CN116" s="401"/>
      <c r="CO116" s="401"/>
      <c r="CP116" s="401"/>
      <c r="CQ116" s="401"/>
      <c r="CR116" s="401"/>
      <c r="CS116" s="401"/>
      <c r="CT116" s="401"/>
      <c r="CU116" s="401"/>
      <c r="CV116" s="401"/>
      <c r="CW116" s="401"/>
      <c r="CX116" s="401"/>
      <c r="CY116" s="401"/>
      <c r="CZ116" s="401"/>
      <c r="DA116" s="401"/>
      <c r="DB116" s="401"/>
      <c r="DC116" s="401"/>
      <c r="DD116" s="401"/>
      <c r="DE116" s="401"/>
      <c r="DF116" s="401"/>
      <c r="DG116" s="401"/>
      <c r="DH116" s="401"/>
      <c r="DI116" s="401"/>
      <c r="DJ116" s="401"/>
      <c r="DK116" s="401"/>
      <c r="DL116" s="401"/>
      <c r="DM116" s="401"/>
      <c r="DN116" s="401"/>
      <c r="DO116" s="401"/>
      <c r="DP116" s="401"/>
      <c r="DQ116" s="401"/>
      <c r="DR116" s="401"/>
      <c r="DS116" s="401"/>
      <c r="DT116" s="401"/>
      <c r="DU116" s="401"/>
      <c r="DV116" s="401"/>
      <c r="DW116" s="401"/>
      <c r="DX116" s="401"/>
      <c r="DY116" s="401"/>
      <c r="DZ116" s="401"/>
      <c r="EA116" s="401"/>
      <c r="EB116" s="401"/>
      <c r="EC116" s="401"/>
      <c r="ED116" s="401"/>
      <c r="EE116" s="401"/>
      <c r="EF116" s="401"/>
      <c r="EG116" s="401"/>
      <c r="EH116" s="401"/>
      <c r="EI116" s="401"/>
      <c r="EJ116" s="401"/>
      <c r="EK116" s="401"/>
      <c r="EL116" s="401"/>
      <c r="EM116" s="401"/>
      <c r="EN116" s="401"/>
      <c r="EO116" s="401"/>
      <c r="EP116" s="401"/>
      <c r="EQ116" s="401"/>
      <c r="ER116" s="401"/>
      <c r="ES116" s="401"/>
      <c r="ET116" s="401"/>
      <c r="EU116" s="401"/>
      <c r="EV116" s="401"/>
      <c r="EW116" s="401"/>
      <c r="EX116" s="401"/>
      <c r="EY116" s="401"/>
      <c r="EZ116" s="401"/>
      <c r="FA116" s="401"/>
      <c r="FB116" s="401"/>
      <c r="FC116" s="401"/>
      <c r="FD116" s="401"/>
      <c r="FE116" s="401"/>
      <c r="FF116" s="401"/>
      <c r="FG116" s="401"/>
      <c r="FH116" s="401"/>
      <c r="FI116" s="401"/>
      <c r="FJ116" s="401"/>
      <c r="FK116" s="401"/>
      <c r="FL116" s="401"/>
      <c r="FM116" s="401"/>
      <c r="FN116" s="401"/>
      <c r="FO116" s="401"/>
      <c r="FP116" s="401"/>
      <c r="FQ116" s="401"/>
      <c r="FR116" s="401"/>
      <c r="FS116" s="401"/>
      <c r="FT116" s="401"/>
      <c r="FU116" s="401"/>
      <c r="FV116" s="401"/>
      <c r="FW116" s="401"/>
      <c r="FX116" s="401"/>
      <c r="FY116" s="401"/>
      <c r="FZ116" s="401"/>
      <c r="GA116" s="401"/>
      <c r="GB116" s="401"/>
      <c r="GC116" s="401"/>
      <c r="GD116" s="401"/>
      <c r="GE116" s="401"/>
      <c r="GF116" s="401"/>
      <c r="GG116" s="401"/>
      <c r="GH116" s="401"/>
      <c r="GI116" s="401"/>
      <c r="GJ116" s="401"/>
      <c r="GK116" s="401"/>
      <c r="GL116" s="401"/>
      <c r="GM116" s="401"/>
      <c r="GN116" s="401"/>
      <c r="GO116" s="401"/>
      <c r="GP116" s="401"/>
      <c r="GQ116" s="401"/>
      <c r="GR116" s="401"/>
      <c r="GS116" s="401"/>
      <c r="GT116" s="401"/>
      <c r="GU116" s="401"/>
      <c r="GV116" s="401"/>
      <c r="GW116" s="401"/>
      <c r="GX116" s="401"/>
      <c r="GY116" s="401"/>
      <c r="GZ116" s="401"/>
      <c r="HA116" s="401"/>
      <c r="HB116" s="401"/>
      <c r="HC116" s="401"/>
      <c r="HD116" s="401"/>
      <c r="HE116" s="401"/>
      <c r="HF116" s="401"/>
      <c r="HG116" s="401"/>
      <c r="HH116" s="401"/>
      <c r="HI116" s="401"/>
      <c r="HJ116" s="401"/>
      <c r="HK116" s="401"/>
      <c r="HL116" s="401"/>
      <c r="HM116" s="401"/>
      <c r="HN116" s="401"/>
      <c r="HO116" s="401"/>
      <c r="HP116" s="401"/>
      <c r="HQ116" s="401"/>
      <c r="HR116" s="401"/>
      <c r="HS116" s="401"/>
      <c r="HT116" s="401"/>
      <c r="HU116" s="401"/>
      <c r="HV116" s="401"/>
      <c r="HW116" s="401"/>
      <c r="HX116" s="401"/>
      <c r="HY116" s="401"/>
      <c r="HZ116" s="401"/>
      <c r="IA116" s="401"/>
      <c r="IB116" s="401"/>
      <c r="IC116" s="401"/>
      <c r="ID116" s="401"/>
      <c r="IE116" s="401"/>
      <c r="IF116" s="401"/>
      <c r="IG116" s="401"/>
      <c r="IH116" s="401"/>
      <c r="II116" s="401"/>
      <c r="IJ116" s="401"/>
      <c r="IK116" s="401"/>
      <c r="IL116" s="401"/>
      <c r="IM116" s="401"/>
      <c r="IN116" s="401"/>
      <c r="IO116" s="401"/>
      <c r="IP116" s="401"/>
    </row>
    <row r="117" spans="1:250" s="56" customFormat="1" ht="3.75" customHeight="1">
      <c r="A117" s="413"/>
      <c r="D117" s="161"/>
      <c r="P117" s="246"/>
      <c r="Q117" s="611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1"/>
      <c r="AC117" s="241"/>
      <c r="AD117" s="241"/>
      <c r="AE117" s="241"/>
      <c r="AF117" s="241"/>
      <c r="AG117" s="241"/>
      <c r="AH117" s="241"/>
      <c r="AI117" s="241"/>
      <c r="AJ117" s="241"/>
      <c r="AK117" s="241"/>
      <c r="AL117" s="241"/>
      <c r="AM117" s="241"/>
      <c r="AN117" s="241"/>
      <c r="AO117" s="241"/>
      <c r="AP117" s="241"/>
      <c r="AQ117" s="237"/>
      <c r="AR117" s="237"/>
      <c r="AS117" s="237"/>
      <c r="AT117" s="237"/>
      <c r="AU117" s="237"/>
      <c r="AV117" s="237"/>
      <c r="AW117" s="237"/>
      <c r="AX117" s="237"/>
      <c r="AY117" s="237"/>
      <c r="AZ117" s="237"/>
      <c r="BA117" s="237"/>
      <c r="BB117" s="237"/>
      <c r="BC117" s="237"/>
      <c r="BD117" s="237"/>
      <c r="BE117" s="237"/>
      <c r="BF117" s="237"/>
      <c r="BG117" s="237"/>
      <c r="BH117" s="237"/>
      <c r="BI117" s="237"/>
      <c r="BJ117" s="237"/>
      <c r="BK117" s="237"/>
      <c r="BL117" s="237"/>
      <c r="BM117" s="237"/>
      <c r="BN117" s="237"/>
      <c r="BO117" s="237"/>
      <c r="BP117" s="237"/>
      <c r="BQ117" s="237"/>
      <c r="BR117" s="237"/>
      <c r="BS117" s="237"/>
      <c r="BT117" s="237"/>
      <c r="BU117" s="237"/>
      <c r="BV117" s="237"/>
      <c r="BW117" s="237"/>
      <c r="BX117" s="237"/>
      <c r="BY117" s="237"/>
      <c r="BZ117" s="237"/>
      <c r="CA117" s="237"/>
      <c r="CB117" s="237"/>
      <c r="CC117" s="237"/>
      <c r="CD117" s="237"/>
      <c r="CE117" s="237"/>
      <c r="CF117" s="237"/>
      <c r="CG117" s="237"/>
      <c r="CH117" s="237"/>
      <c r="CI117" s="237"/>
      <c r="CJ117" s="237"/>
      <c r="CK117" s="237"/>
      <c r="CL117" s="237"/>
      <c r="CM117" s="237"/>
      <c r="CN117" s="237"/>
      <c r="CO117" s="237"/>
      <c r="CP117" s="237"/>
      <c r="CQ117" s="237"/>
      <c r="CR117" s="237"/>
      <c r="CS117" s="237"/>
      <c r="CT117" s="237"/>
      <c r="CU117" s="237"/>
      <c r="CV117" s="237"/>
      <c r="CW117" s="237"/>
      <c r="CX117" s="237"/>
      <c r="CY117" s="237"/>
      <c r="CZ117" s="237"/>
      <c r="DA117" s="237"/>
      <c r="DB117" s="237"/>
      <c r="DC117" s="237"/>
      <c r="DD117" s="237"/>
      <c r="DE117" s="237"/>
      <c r="DF117" s="237"/>
      <c r="DG117" s="237"/>
      <c r="DH117" s="237"/>
      <c r="DI117" s="237"/>
      <c r="DJ117" s="237"/>
      <c r="DK117" s="237"/>
      <c r="DL117" s="237"/>
      <c r="DM117" s="237"/>
      <c r="DN117" s="237"/>
      <c r="DO117" s="237"/>
      <c r="DP117" s="237"/>
      <c r="DQ117" s="237"/>
      <c r="DR117" s="237"/>
      <c r="DS117" s="237"/>
      <c r="DT117" s="237"/>
      <c r="DU117" s="237"/>
      <c r="DV117" s="237"/>
      <c r="DW117" s="237"/>
      <c r="DX117" s="237"/>
      <c r="DY117" s="237"/>
      <c r="DZ117" s="237"/>
      <c r="EA117" s="237"/>
      <c r="EB117" s="237"/>
      <c r="EC117" s="237"/>
      <c r="ED117" s="237"/>
      <c r="EE117" s="237"/>
      <c r="EF117" s="237"/>
      <c r="EG117" s="237"/>
      <c r="EH117" s="237"/>
      <c r="EI117" s="237"/>
      <c r="EJ117" s="237"/>
      <c r="EK117" s="237"/>
      <c r="EL117" s="237"/>
      <c r="EM117" s="237"/>
      <c r="EN117" s="237"/>
      <c r="EO117" s="237"/>
      <c r="EP117" s="237"/>
      <c r="EQ117" s="237"/>
      <c r="ER117" s="237"/>
      <c r="ES117" s="237"/>
      <c r="ET117" s="237"/>
      <c r="EU117" s="237"/>
      <c r="EV117" s="237"/>
      <c r="EW117" s="237"/>
      <c r="EX117" s="237"/>
      <c r="EY117" s="237"/>
      <c r="EZ117" s="237"/>
      <c r="FA117" s="237"/>
      <c r="FB117" s="237"/>
      <c r="FC117" s="237"/>
      <c r="FD117" s="237"/>
      <c r="FE117" s="237"/>
      <c r="FF117" s="237"/>
      <c r="FG117" s="237"/>
      <c r="FH117" s="237"/>
      <c r="FI117" s="237"/>
      <c r="FJ117" s="237"/>
      <c r="FK117" s="237"/>
      <c r="FL117" s="237"/>
      <c r="FM117" s="237"/>
      <c r="FN117" s="237"/>
      <c r="FO117" s="237"/>
      <c r="FP117" s="237"/>
      <c r="FQ117" s="237"/>
      <c r="FR117" s="237"/>
      <c r="FS117" s="237"/>
      <c r="FT117" s="237"/>
      <c r="FU117" s="237"/>
      <c r="FV117" s="237"/>
      <c r="FW117" s="237"/>
      <c r="FX117" s="237"/>
      <c r="FY117" s="237"/>
      <c r="FZ117" s="237"/>
      <c r="GA117" s="237"/>
      <c r="GB117" s="237"/>
      <c r="GC117" s="237"/>
      <c r="GD117" s="237"/>
      <c r="GE117" s="237"/>
      <c r="GF117" s="237"/>
      <c r="GG117" s="237"/>
      <c r="GH117" s="237"/>
      <c r="GI117" s="237"/>
      <c r="GJ117" s="237"/>
      <c r="GK117" s="237"/>
      <c r="GL117" s="237"/>
      <c r="GM117" s="237"/>
      <c r="GN117" s="237"/>
      <c r="GO117" s="237"/>
      <c r="GP117" s="237"/>
      <c r="GQ117" s="237"/>
      <c r="GR117" s="237"/>
      <c r="GS117" s="237"/>
      <c r="GT117" s="237"/>
      <c r="GU117" s="237"/>
      <c r="GV117" s="237"/>
      <c r="GW117" s="237"/>
      <c r="GX117" s="237"/>
      <c r="GY117" s="237"/>
      <c r="GZ117" s="237"/>
      <c r="HA117" s="237"/>
      <c r="HB117" s="237"/>
      <c r="HC117" s="237"/>
      <c r="HD117" s="237"/>
      <c r="HE117" s="237"/>
      <c r="HF117" s="237"/>
      <c r="HG117" s="237"/>
      <c r="HH117" s="237"/>
      <c r="HI117" s="237"/>
      <c r="HJ117" s="237"/>
      <c r="HK117" s="237"/>
      <c r="HL117" s="237"/>
      <c r="HM117" s="237"/>
      <c r="HN117" s="237"/>
      <c r="HO117" s="237"/>
      <c r="HP117" s="237"/>
      <c r="HQ117" s="237"/>
      <c r="HR117" s="237"/>
      <c r="HS117" s="237"/>
      <c r="HT117" s="237"/>
      <c r="HU117" s="237"/>
      <c r="HV117" s="237"/>
      <c r="HW117" s="237"/>
      <c r="HX117" s="237"/>
      <c r="HY117" s="237"/>
      <c r="HZ117" s="237"/>
      <c r="IA117" s="237"/>
      <c r="IB117" s="237"/>
      <c r="IC117" s="237"/>
      <c r="ID117" s="237"/>
      <c r="IE117" s="237"/>
      <c r="IF117" s="237"/>
      <c r="IG117" s="237"/>
      <c r="IH117" s="237"/>
      <c r="II117" s="237"/>
      <c r="IJ117" s="237"/>
      <c r="IK117" s="237"/>
      <c r="IL117" s="237"/>
      <c r="IM117" s="237"/>
      <c r="IN117" s="237"/>
      <c r="IO117" s="237"/>
      <c r="IP117" s="237"/>
    </row>
    <row r="118" spans="1:250" s="56" customFormat="1" ht="21.75" customHeight="1">
      <c r="A118" s="413"/>
      <c r="B118" s="765" t="s">
        <v>247</v>
      </c>
      <c r="C118" s="766"/>
      <c r="D118" s="766"/>
      <c r="E118" s="766"/>
      <c r="F118" s="766"/>
      <c r="G118" s="766"/>
      <c r="H118" s="766"/>
      <c r="I118" s="766"/>
      <c r="J118" s="766"/>
      <c r="K118" s="766"/>
      <c r="L118" s="766"/>
      <c r="M118" s="766"/>
      <c r="N118" s="766"/>
      <c r="O118" s="767"/>
      <c r="P118" s="410"/>
      <c r="Q118" s="611"/>
      <c r="R118" s="247"/>
      <c r="S118" s="247"/>
      <c r="T118" s="247"/>
      <c r="U118" s="247"/>
      <c r="V118" s="247"/>
      <c r="W118" s="247"/>
      <c r="X118" s="247"/>
      <c r="Y118" s="247"/>
      <c r="Z118" s="247"/>
      <c r="AA118" s="247"/>
      <c r="AB118" s="241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41"/>
      <c r="AP118" s="241"/>
      <c r="AQ118" s="237"/>
      <c r="AR118" s="237"/>
      <c r="AS118" s="237"/>
      <c r="AT118" s="237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237"/>
      <c r="DJ118" s="237"/>
      <c r="DK118" s="237"/>
      <c r="DL118" s="237"/>
      <c r="DM118" s="237"/>
      <c r="DN118" s="237"/>
      <c r="DO118" s="237"/>
      <c r="DP118" s="237"/>
      <c r="DQ118" s="237"/>
      <c r="DR118" s="237"/>
      <c r="DS118" s="237"/>
      <c r="DT118" s="237"/>
      <c r="DU118" s="237"/>
      <c r="DV118" s="237"/>
      <c r="DW118" s="237"/>
      <c r="DX118" s="237"/>
      <c r="DY118" s="237"/>
      <c r="DZ118" s="237"/>
      <c r="EA118" s="237"/>
      <c r="EB118" s="237"/>
      <c r="EC118" s="237"/>
      <c r="ED118" s="237"/>
      <c r="EE118" s="237"/>
      <c r="EF118" s="237"/>
      <c r="EG118" s="237"/>
      <c r="EH118" s="237"/>
      <c r="EI118" s="237"/>
      <c r="EJ118" s="237"/>
      <c r="EK118" s="237"/>
      <c r="EL118" s="237"/>
      <c r="EM118" s="237"/>
      <c r="EN118" s="237"/>
      <c r="EO118" s="237"/>
      <c r="EP118" s="237"/>
      <c r="EQ118" s="237"/>
      <c r="ER118" s="237"/>
      <c r="ES118" s="237"/>
      <c r="ET118" s="237"/>
      <c r="EU118" s="237"/>
      <c r="EV118" s="237"/>
      <c r="EW118" s="237"/>
      <c r="EX118" s="237"/>
      <c r="EY118" s="237"/>
      <c r="EZ118" s="237"/>
      <c r="FA118" s="237"/>
      <c r="FB118" s="237"/>
      <c r="FC118" s="237"/>
      <c r="FD118" s="237"/>
      <c r="FE118" s="237"/>
      <c r="FF118" s="237"/>
      <c r="FG118" s="237"/>
      <c r="FH118" s="237"/>
      <c r="FI118" s="237"/>
      <c r="FJ118" s="237"/>
      <c r="FK118" s="237"/>
      <c r="FL118" s="237"/>
      <c r="FM118" s="237"/>
      <c r="FN118" s="237"/>
      <c r="FO118" s="237"/>
      <c r="FP118" s="237"/>
      <c r="FQ118" s="237"/>
      <c r="FR118" s="237"/>
      <c r="FS118" s="237"/>
      <c r="FT118" s="237"/>
      <c r="FU118" s="237"/>
      <c r="FV118" s="237"/>
      <c r="FW118" s="237"/>
      <c r="FX118" s="237"/>
      <c r="FY118" s="237"/>
      <c r="FZ118" s="237"/>
      <c r="GA118" s="237"/>
      <c r="GB118" s="237"/>
      <c r="GC118" s="237"/>
      <c r="GD118" s="237"/>
      <c r="GE118" s="237"/>
      <c r="GF118" s="237"/>
      <c r="GG118" s="237"/>
      <c r="GH118" s="237"/>
      <c r="GI118" s="237"/>
      <c r="GJ118" s="237"/>
      <c r="GK118" s="237"/>
      <c r="GL118" s="237"/>
      <c r="GM118" s="237"/>
      <c r="GN118" s="237"/>
      <c r="GO118" s="237"/>
      <c r="GP118" s="237"/>
      <c r="GQ118" s="237"/>
      <c r="GR118" s="237"/>
      <c r="GS118" s="237"/>
      <c r="GT118" s="237"/>
      <c r="GU118" s="237"/>
      <c r="GV118" s="237"/>
      <c r="GW118" s="237"/>
      <c r="GX118" s="237"/>
      <c r="GY118" s="237"/>
      <c r="GZ118" s="237"/>
      <c r="HA118" s="237"/>
      <c r="HB118" s="237"/>
      <c r="HC118" s="237"/>
      <c r="HD118" s="237"/>
      <c r="HE118" s="237"/>
      <c r="HF118" s="237"/>
      <c r="HG118" s="237"/>
      <c r="HH118" s="237"/>
      <c r="HI118" s="237"/>
      <c r="HJ118" s="237"/>
      <c r="HK118" s="237"/>
      <c r="HL118" s="237"/>
      <c r="HM118" s="237"/>
      <c r="HN118" s="237"/>
      <c r="HO118" s="237"/>
      <c r="HP118" s="237"/>
      <c r="HQ118" s="237"/>
      <c r="HR118" s="237"/>
      <c r="HS118" s="237"/>
      <c r="HT118" s="237"/>
      <c r="HU118" s="237"/>
      <c r="HV118" s="237"/>
      <c r="HW118" s="237"/>
      <c r="HX118" s="237"/>
      <c r="HY118" s="237"/>
      <c r="HZ118" s="237"/>
      <c r="IA118" s="237"/>
      <c r="IB118" s="237"/>
      <c r="IC118" s="237"/>
      <c r="ID118" s="237"/>
      <c r="IE118" s="237"/>
      <c r="IF118" s="237"/>
      <c r="IG118" s="237"/>
      <c r="IH118" s="237"/>
      <c r="II118" s="237"/>
      <c r="IJ118" s="237"/>
      <c r="IK118" s="237"/>
      <c r="IL118" s="237"/>
      <c r="IM118" s="237"/>
      <c r="IN118" s="237"/>
      <c r="IO118" s="237"/>
      <c r="IP118" s="237"/>
    </row>
    <row r="119" spans="1:250" ht="12" customHeight="1">
      <c r="A119" s="268"/>
      <c r="B119" s="280" t="str">
        <f>B66</f>
        <v>FAPESP,  MAIO DE 2016</v>
      </c>
      <c r="C119" s="3"/>
      <c r="D119" s="109"/>
      <c r="E119" s="25"/>
      <c r="F119" s="25"/>
      <c r="G119" s="25"/>
      <c r="H119" s="25"/>
      <c r="I119" s="25"/>
      <c r="J119" s="25"/>
      <c r="K119" s="3"/>
      <c r="L119" s="3"/>
      <c r="M119" s="288"/>
      <c r="N119" s="288"/>
      <c r="O119" s="288">
        <v>2</v>
      </c>
      <c r="P119" s="411"/>
      <c r="Q119" s="614"/>
      <c r="R119" s="255"/>
      <c r="S119" s="255"/>
      <c r="T119" s="255"/>
      <c r="U119" s="255"/>
      <c r="V119" s="255"/>
      <c r="W119" s="255"/>
      <c r="X119" s="255"/>
      <c r="Y119" s="255"/>
      <c r="Z119" s="255"/>
      <c r="AA119" s="255"/>
      <c r="AB119" s="266"/>
      <c r="AC119" s="266"/>
      <c r="AD119" s="266"/>
      <c r="AE119" s="266"/>
      <c r="AF119" s="266"/>
      <c r="AG119" s="266"/>
      <c r="AH119" s="266"/>
      <c r="AI119" s="266"/>
      <c r="AJ119" s="266"/>
      <c r="AK119" s="266"/>
      <c r="AL119" s="266"/>
      <c r="AM119" s="266"/>
      <c r="AN119" s="266"/>
      <c r="AO119" s="266"/>
      <c r="AP119" s="266"/>
      <c r="AQ119" s="267"/>
      <c r="AR119" s="267"/>
      <c r="AS119" s="267"/>
      <c r="AT119" s="267"/>
      <c r="AU119" s="267"/>
      <c r="AV119" s="267"/>
      <c r="AW119" s="267"/>
      <c r="AX119" s="267"/>
      <c r="AY119" s="267"/>
      <c r="AZ119" s="267"/>
      <c r="BA119" s="267"/>
      <c r="BB119" s="267"/>
      <c r="BC119" s="267"/>
      <c r="BD119" s="267"/>
      <c r="BE119" s="267"/>
      <c r="BF119" s="267"/>
      <c r="BG119" s="267"/>
      <c r="BH119" s="267"/>
      <c r="BI119" s="267"/>
      <c r="BJ119" s="267"/>
      <c r="BK119" s="267"/>
      <c r="BL119" s="267"/>
      <c r="BM119" s="267"/>
      <c r="BN119" s="267"/>
      <c r="BO119" s="267"/>
      <c r="BP119" s="267"/>
      <c r="BQ119" s="267"/>
      <c r="BR119" s="267"/>
      <c r="BS119" s="267"/>
      <c r="BT119" s="267"/>
      <c r="BU119" s="267"/>
      <c r="BV119" s="267"/>
      <c r="BW119" s="267"/>
      <c r="BX119" s="267"/>
      <c r="BY119" s="267"/>
      <c r="BZ119" s="267"/>
      <c r="CA119" s="267"/>
      <c r="CB119" s="267"/>
      <c r="CC119" s="267"/>
      <c r="CD119" s="267"/>
      <c r="CE119" s="267"/>
      <c r="CF119" s="267"/>
      <c r="CG119" s="267"/>
      <c r="CH119" s="267"/>
      <c r="CI119" s="267"/>
      <c r="CJ119" s="267"/>
      <c r="CK119" s="267"/>
      <c r="CL119" s="267"/>
      <c r="CM119" s="267"/>
      <c r="CN119" s="267"/>
      <c r="CO119" s="267"/>
      <c r="CP119" s="267"/>
      <c r="CQ119" s="267"/>
      <c r="CR119" s="267"/>
      <c r="CS119" s="267"/>
      <c r="CT119" s="267"/>
      <c r="CU119" s="267"/>
      <c r="CV119" s="267"/>
      <c r="CW119" s="267"/>
      <c r="CX119" s="267"/>
      <c r="CY119" s="267"/>
      <c r="CZ119" s="267"/>
      <c r="DA119" s="267"/>
      <c r="DB119" s="267"/>
      <c r="DC119" s="267"/>
      <c r="DD119" s="267"/>
      <c r="DE119" s="267"/>
      <c r="DF119" s="267"/>
      <c r="DG119" s="267"/>
      <c r="DH119" s="267"/>
      <c r="DI119" s="267"/>
      <c r="DJ119" s="267"/>
      <c r="DK119" s="267"/>
      <c r="DL119" s="267"/>
      <c r="DM119" s="267"/>
      <c r="DN119" s="267"/>
      <c r="DO119" s="267"/>
      <c r="DP119" s="267"/>
      <c r="DQ119" s="267"/>
      <c r="DR119" s="267"/>
      <c r="DS119" s="267"/>
      <c r="DT119" s="267"/>
      <c r="DU119" s="267"/>
      <c r="DV119" s="267"/>
      <c r="DW119" s="267"/>
      <c r="DX119" s="267"/>
      <c r="DY119" s="267"/>
      <c r="DZ119" s="267"/>
      <c r="EA119" s="267"/>
      <c r="EB119" s="267"/>
      <c r="EC119" s="267"/>
      <c r="ED119" s="267"/>
      <c r="EE119" s="267"/>
      <c r="EF119" s="267"/>
      <c r="EG119" s="267"/>
      <c r="EH119" s="267"/>
      <c r="EI119" s="267"/>
      <c r="EJ119" s="267"/>
      <c r="EK119" s="267"/>
      <c r="EL119" s="267"/>
      <c r="EM119" s="267"/>
      <c r="EN119" s="267"/>
      <c r="EO119" s="267"/>
      <c r="EP119" s="267"/>
      <c r="EQ119" s="267"/>
      <c r="ER119" s="267"/>
      <c r="ES119" s="267"/>
      <c r="ET119" s="267"/>
      <c r="EU119" s="267"/>
      <c r="EV119" s="267"/>
      <c r="EW119" s="267"/>
      <c r="EX119" s="267"/>
      <c r="EY119" s="267"/>
      <c r="EZ119" s="267"/>
      <c r="FA119" s="267"/>
      <c r="FB119" s="267"/>
      <c r="FC119" s="267"/>
      <c r="FD119" s="267"/>
      <c r="FE119" s="267"/>
      <c r="FF119" s="267"/>
      <c r="FG119" s="267"/>
      <c r="FH119" s="267"/>
      <c r="FI119" s="267"/>
      <c r="FJ119" s="267"/>
      <c r="FK119" s="267"/>
      <c r="FL119" s="267"/>
      <c r="FM119" s="267"/>
      <c r="FN119" s="267"/>
      <c r="FO119" s="267"/>
      <c r="FP119" s="267"/>
      <c r="FQ119" s="267"/>
      <c r="FR119" s="267"/>
      <c r="FS119" s="267"/>
      <c r="FT119" s="267"/>
      <c r="FU119" s="267"/>
      <c r="FV119" s="267"/>
      <c r="FW119" s="267"/>
      <c r="FX119" s="267"/>
      <c r="FY119" s="267"/>
      <c r="FZ119" s="267"/>
      <c r="GA119" s="267"/>
      <c r="GB119" s="267"/>
      <c r="GC119" s="267"/>
      <c r="GD119" s="267"/>
      <c r="GE119" s="267"/>
      <c r="GF119" s="267"/>
      <c r="GG119" s="267"/>
      <c r="GH119" s="267"/>
      <c r="GI119" s="267"/>
      <c r="GJ119" s="267"/>
      <c r="GK119" s="267"/>
      <c r="GL119" s="267"/>
      <c r="GM119" s="267"/>
      <c r="GN119" s="267"/>
      <c r="GO119" s="267"/>
      <c r="GP119" s="267"/>
      <c r="GQ119" s="267"/>
      <c r="GR119" s="267"/>
      <c r="GS119" s="267"/>
      <c r="GT119" s="267"/>
      <c r="GU119" s="267"/>
      <c r="GV119" s="267"/>
      <c r="GW119" s="267"/>
      <c r="GX119" s="267"/>
      <c r="GY119" s="267"/>
      <c r="GZ119" s="267"/>
      <c r="HA119" s="267"/>
      <c r="HB119" s="267"/>
      <c r="HC119" s="267"/>
      <c r="HD119" s="267"/>
      <c r="HE119" s="267"/>
      <c r="HF119" s="267"/>
      <c r="HG119" s="267"/>
      <c r="HH119" s="267"/>
      <c r="HI119" s="267"/>
      <c r="HJ119" s="267"/>
      <c r="HK119" s="267"/>
      <c r="HL119" s="267"/>
      <c r="HM119" s="267"/>
      <c r="HN119" s="267"/>
      <c r="HO119" s="267"/>
      <c r="HP119" s="267"/>
      <c r="HQ119" s="267"/>
      <c r="HR119" s="267"/>
      <c r="HS119" s="267"/>
      <c r="HT119" s="267"/>
      <c r="HU119" s="267"/>
      <c r="HV119" s="267"/>
      <c r="HW119" s="267"/>
      <c r="HX119" s="267"/>
      <c r="HY119" s="267"/>
      <c r="HZ119" s="267"/>
      <c r="IA119" s="267"/>
      <c r="IB119" s="267"/>
      <c r="IC119" s="267"/>
      <c r="ID119" s="267"/>
      <c r="IE119" s="267"/>
      <c r="IF119" s="267"/>
      <c r="IG119" s="267"/>
      <c r="IH119" s="267"/>
      <c r="II119" s="267"/>
      <c r="IJ119" s="267"/>
      <c r="IK119" s="267"/>
      <c r="IL119" s="267"/>
      <c r="IM119" s="267"/>
      <c r="IN119" s="267"/>
      <c r="IO119" s="267"/>
      <c r="IP119" s="267"/>
    </row>
    <row r="120" spans="1:250" ht="12" customHeight="1">
      <c r="A120" s="501"/>
      <c r="B120" s="502"/>
      <c r="C120" s="503"/>
      <c r="D120" s="504"/>
      <c r="E120" s="505"/>
      <c r="F120" s="505"/>
      <c r="G120" s="505"/>
      <c r="H120" s="505"/>
      <c r="I120" s="505"/>
      <c r="J120" s="505"/>
      <c r="K120" s="503"/>
      <c r="L120" s="503"/>
      <c r="M120" s="506"/>
      <c r="N120" s="506"/>
      <c r="O120" s="506"/>
      <c r="P120" s="507"/>
      <c r="Q120" s="614"/>
      <c r="R120" s="255"/>
      <c r="S120" s="255"/>
      <c r="T120" s="255"/>
      <c r="U120" s="255"/>
      <c r="V120" s="255"/>
      <c r="W120" s="255"/>
      <c r="X120" s="255"/>
      <c r="Y120" s="255"/>
      <c r="Z120" s="255"/>
      <c r="AA120" s="255"/>
      <c r="AB120" s="266"/>
      <c r="AC120" s="266"/>
      <c r="AD120" s="266"/>
      <c r="AE120" s="266"/>
      <c r="AF120" s="266"/>
      <c r="AG120" s="266"/>
      <c r="AH120" s="266"/>
      <c r="AI120" s="266"/>
      <c r="AJ120" s="266"/>
      <c r="AK120" s="266"/>
      <c r="AL120" s="266"/>
      <c r="AM120" s="266"/>
      <c r="AN120" s="266"/>
      <c r="AO120" s="266"/>
      <c r="AP120" s="266"/>
      <c r="AQ120" s="267"/>
      <c r="AR120" s="267"/>
      <c r="AS120" s="267"/>
      <c r="AT120" s="267"/>
      <c r="AU120" s="267"/>
      <c r="AV120" s="267"/>
      <c r="AW120" s="267"/>
      <c r="AX120" s="267"/>
      <c r="AY120" s="267"/>
      <c r="AZ120" s="267"/>
      <c r="BA120" s="267"/>
      <c r="BB120" s="267"/>
      <c r="BC120" s="267"/>
      <c r="BD120" s="267"/>
      <c r="BE120" s="267"/>
      <c r="BF120" s="267"/>
      <c r="BG120" s="267"/>
      <c r="BH120" s="267"/>
      <c r="BI120" s="267"/>
      <c r="BJ120" s="267"/>
      <c r="BK120" s="267"/>
      <c r="BL120" s="267"/>
      <c r="BM120" s="267"/>
      <c r="BN120" s="267"/>
      <c r="BO120" s="267"/>
      <c r="BP120" s="267"/>
      <c r="BQ120" s="267"/>
      <c r="BR120" s="267"/>
      <c r="BS120" s="267"/>
      <c r="BT120" s="267"/>
      <c r="BU120" s="267"/>
      <c r="BV120" s="267"/>
      <c r="BW120" s="267"/>
      <c r="BX120" s="267"/>
      <c r="BY120" s="267"/>
      <c r="BZ120" s="267"/>
      <c r="CA120" s="267"/>
      <c r="CB120" s="267"/>
      <c r="CC120" s="267"/>
      <c r="CD120" s="267"/>
      <c r="CE120" s="267"/>
      <c r="CF120" s="267"/>
      <c r="CG120" s="267"/>
      <c r="CH120" s="267"/>
      <c r="CI120" s="267"/>
      <c r="CJ120" s="267"/>
      <c r="CK120" s="267"/>
      <c r="CL120" s="267"/>
      <c r="CM120" s="267"/>
      <c r="CN120" s="267"/>
      <c r="CO120" s="267"/>
      <c r="CP120" s="267"/>
      <c r="CQ120" s="267"/>
      <c r="CR120" s="267"/>
      <c r="CS120" s="267"/>
      <c r="CT120" s="267"/>
      <c r="CU120" s="267"/>
      <c r="CV120" s="267"/>
      <c r="CW120" s="267"/>
      <c r="CX120" s="267"/>
      <c r="CY120" s="267"/>
      <c r="CZ120" s="267"/>
      <c r="DA120" s="267"/>
      <c r="DB120" s="267"/>
      <c r="DC120" s="267"/>
      <c r="DD120" s="267"/>
      <c r="DE120" s="267"/>
      <c r="DF120" s="267"/>
      <c r="DG120" s="267"/>
      <c r="DH120" s="267"/>
      <c r="DI120" s="267"/>
      <c r="DJ120" s="267"/>
      <c r="DK120" s="267"/>
      <c r="DL120" s="267"/>
      <c r="DM120" s="267"/>
      <c r="DN120" s="267"/>
      <c r="DO120" s="267"/>
      <c r="DP120" s="267"/>
      <c r="DQ120" s="267"/>
      <c r="DR120" s="267"/>
      <c r="DS120" s="267"/>
      <c r="DT120" s="267"/>
      <c r="DU120" s="267"/>
      <c r="DV120" s="267"/>
      <c r="DW120" s="267"/>
      <c r="DX120" s="267"/>
      <c r="DY120" s="267"/>
      <c r="DZ120" s="267"/>
      <c r="EA120" s="267"/>
      <c r="EB120" s="267"/>
      <c r="EC120" s="267"/>
      <c r="ED120" s="267"/>
      <c r="EE120" s="267"/>
      <c r="EF120" s="267"/>
      <c r="EG120" s="267"/>
      <c r="EH120" s="267"/>
      <c r="EI120" s="267"/>
      <c r="EJ120" s="267"/>
      <c r="EK120" s="267"/>
      <c r="EL120" s="267"/>
      <c r="EM120" s="267"/>
      <c r="EN120" s="267"/>
      <c r="EO120" s="267"/>
      <c r="EP120" s="267"/>
      <c r="EQ120" s="267"/>
      <c r="ER120" s="267"/>
      <c r="ES120" s="267"/>
      <c r="ET120" s="267"/>
      <c r="EU120" s="267"/>
      <c r="EV120" s="267"/>
      <c r="EW120" s="267"/>
      <c r="EX120" s="267"/>
      <c r="EY120" s="267"/>
      <c r="EZ120" s="267"/>
      <c r="FA120" s="267"/>
      <c r="FB120" s="267"/>
      <c r="FC120" s="267"/>
      <c r="FD120" s="267"/>
      <c r="FE120" s="267"/>
      <c r="FF120" s="267"/>
      <c r="FG120" s="267"/>
      <c r="FH120" s="267"/>
      <c r="FI120" s="267"/>
      <c r="FJ120" s="267"/>
      <c r="FK120" s="267"/>
      <c r="FL120" s="267"/>
      <c r="FM120" s="267"/>
      <c r="FN120" s="267"/>
      <c r="FO120" s="267"/>
      <c r="FP120" s="267"/>
      <c r="FQ120" s="267"/>
      <c r="FR120" s="267"/>
      <c r="FS120" s="267"/>
      <c r="FT120" s="267"/>
      <c r="FU120" s="267"/>
      <c r="FV120" s="267"/>
      <c r="FW120" s="267"/>
      <c r="FX120" s="267"/>
      <c r="FY120" s="267"/>
      <c r="FZ120" s="267"/>
      <c r="GA120" s="267"/>
      <c r="GB120" s="267"/>
      <c r="GC120" s="267"/>
      <c r="GD120" s="267"/>
      <c r="GE120" s="267"/>
      <c r="GF120" s="267"/>
      <c r="GG120" s="267"/>
      <c r="GH120" s="267"/>
      <c r="GI120" s="267"/>
      <c r="GJ120" s="267"/>
      <c r="GK120" s="267"/>
      <c r="GL120" s="267"/>
      <c r="GM120" s="267"/>
      <c r="GN120" s="267"/>
      <c r="GO120" s="267"/>
      <c r="GP120" s="267"/>
      <c r="GQ120" s="267"/>
      <c r="GR120" s="267"/>
      <c r="GS120" s="267"/>
      <c r="GT120" s="267"/>
      <c r="GU120" s="267"/>
      <c r="GV120" s="267"/>
      <c r="GW120" s="267"/>
      <c r="GX120" s="267"/>
      <c r="GY120" s="267"/>
      <c r="GZ120" s="267"/>
      <c r="HA120" s="267"/>
      <c r="HB120" s="267"/>
      <c r="HC120" s="267"/>
      <c r="HD120" s="267"/>
      <c r="HE120" s="267"/>
      <c r="HF120" s="267"/>
      <c r="HG120" s="267"/>
      <c r="HH120" s="267"/>
      <c r="HI120" s="267"/>
      <c r="HJ120" s="267"/>
      <c r="HK120" s="267"/>
      <c r="HL120" s="267"/>
      <c r="HM120" s="267"/>
      <c r="HN120" s="267"/>
      <c r="HO120" s="267"/>
      <c r="HP120" s="267"/>
      <c r="HQ120" s="267"/>
      <c r="HR120" s="267"/>
      <c r="HS120" s="267"/>
      <c r="HT120" s="267"/>
      <c r="HU120" s="267"/>
      <c r="HV120" s="267"/>
      <c r="HW120" s="267"/>
      <c r="HX120" s="267"/>
      <c r="HY120" s="267"/>
      <c r="HZ120" s="267"/>
      <c r="IA120" s="267"/>
      <c r="IB120" s="267"/>
      <c r="IC120" s="267"/>
      <c r="ID120" s="267"/>
      <c r="IE120" s="267"/>
      <c r="IF120" s="267"/>
      <c r="IG120" s="267"/>
      <c r="IH120" s="267"/>
      <c r="II120" s="267"/>
      <c r="IJ120" s="267"/>
      <c r="IK120" s="267"/>
      <c r="IL120" s="267"/>
      <c r="IM120" s="267"/>
      <c r="IN120" s="267"/>
      <c r="IO120" s="267"/>
      <c r="IP120" s="267"/>
    </row>
    <row r="121" spans="1:250" s="500" customFormat="1" ht="12.75" customHeight="1">
      <c r="A121" s="501"/>
      <c r="B121" s="502"/>
      <c r="C121" s="503"/>
      <c r="D121" s="504"/>
      <c r="E121" s="505"/>
      <c r="F121" s="505"/>
      <c r="G121" s="505"/>
      <c r="H121" s="505"/>
      <c r="I121" s="505"/>
      <c r="J121" s="505"/>
      <c r="K121" s="503"/>
      <c r="L121" s="503"/>
      <c r="M121" s="506"/>
      <c r="N121" s="506"/>
      <c r="O121" s="506"/>
      <c r="P121" s="507"/>
      <c r="Q121" s="615"/>
      <c r="R121" s="497"/>
      <c r="S121" s="497"/>
      <c r="T121" s="497"/>
      <c r="U121" s="497"/>
      <c r="V121" s="497"/>
      <c r="W121" s="497"/>
      <c r="X121" s="497"/>
      <c r="Y121" s="497"/>
      <c r="Z121" s="497"/>
      <c r="AA121" s="497"/>
      <c r="AB121" s="498"/>
      <c r="AC121" s="498"/>
      <c r="AD121" s="498"/>
      <c r="AE121" s="498"/>
      <c r="AF121" s="498"/>
      <c r="AG121" s="498"/>
      <c r="AH121" s="498"/>
      <c r="AI121" s="498"/>
      <c r="AJ121" s="498"/>
      <c r="AK121" s="498"/>
      <c r="AL121" s="498"/>
      <c r="AM121" s="498"/>
      <c r="AN121" s="498"/>
      <c r="AO121" s="498"/>
      <c r="AP121" s="498"/>
      <c r="AQ121" s="499"/>
      <c r="AR121" s="499"/>
      <c r="AS121" s="499"/>
      <c r="AT121" s="499"/>
      <c r="AU121" s="499"/>
      <c r="AV121" s="499"/>
      <c r="AW121" s="499"/>
      <c r="AX121" s="499"/>
      <c r="AY121" s="499"/>
      <c r="AZ121" s="499"/>
      <c r="BA121" s="499"/>
      <c r="BB121" s="499"/>
      <c r="BC121" s="499"/>
      <c r="BD121" s="499"/>
      <c r="BE121" s="499"/>
      <c r="BF121" s="499"/>
      <c r="BG121" s="499"/>
      <c r="BH121" s="499"/>
      <c r="BI121" s="499"/>
      <c r="BJ121" s="499"/>
      <c r="BK121" s="499"/>
      <c r="BL121" s="499"/>
      <c r="BM121" s="499"/>
      <c r="BN121" s="499"/>
      <c r="BO121" s="499"/>
      <c r="BP121" s="499"/>
      <c r="BQ121" s="499"/>
      <c r="BR121" s="499"/>
      <c r="BS121" s="499"/>
      <c r="BT121" s="499"/>
      <c r="BU121" s="499"/>
      <c r="BV121" s="499"/>
      <c r="BW121" s="499"/>
      <c r="BX121" s="499"/>
      <c r="BY121" s="499"/>
      <c r="BZ121" s="499"/>
      <c r="CA121" s="499"/>
      <c r="CB121" s="499"/>
      <c r="CC121" s="499"/>
      <c r="CD121" s="499"/>
      <c r="CE121" s="499"/>
      <c r="CF121" s="499"/>
      <c r="CG121" s="499"/>
      <c r="CH121" s="499"/>
      <c r="CI121" s="499"/>
      <c r="CJ121" s="499"/>
      <c r="CK121" s="499"/>
      <c r="CL121" s="499"/>
      <c r="CM121" s="499"/>
      <c r="CN121" s="499"/>
      <c r="CO121" s="499"/>
      <c r="CP121" s="499"/>
      <c r="CQ121" s="499"/>
      <c r="CR121" s="499"/>
      <c r="CS121" s="499"/>
      <c r="CT121" s="499"/>
      <c r="CU121" s="499"/>
      <c r="CV121" s="499"/>
      <c r="CW121" s="499"/>
      <c r="CX121" s="499"/>
      <c r="CY121" s="499"/>
      <c r="CZ121" s="499"/>
      <c r="DA121" s="499"/>
      <c r="DB121" s="499"/>
      <c r="DC121" s="499"/>
      <c r="DD121" s="499"/>
      <c r="DE121" s="499"/>
      <c r="DF121" s="499"/>
      <c r="DG121" s="499"/>
      <c r="DH121" s="499"/>
      <c r="DI121" s="499"/>
      <c r="DJ121" s="499"/>
      <c r="DK121" s="499"/>
      <c r="DL121" s="499"/>
      <c r="DM121" s="499"/>
      <c r="DN121" s="499"/>
      <c r="DO121" s="499"/>
      <c r="DP121" s="499"/>
      <c r="DQ121" s="499"/>
      <c r="DR121" s="499"/>
      <c r="DS121" s="499"/>
      <c r="DT121" s="499"/>
      <c r="DU121" s="499"/>
      <c r="DV121" s="499"/>
      <c r="DW121" s="499"/>
      <c r="DX121" s="499"/>
      <c r="DY121" s="499"/>
      <c r="DZ121" s="499"/>
      <c r="EA121" s="499"/>
      <c r="EB121" s="499"/>
      <c r="EC121" s="499"/>
      <c r="ED121" s="499"/>
      <c r="EE121" s="499"/>
      <c r="EF121" s="499"/>
      <c r="EG121" s="499"/>
      <c r="EH121" s="499"/>
      <c r="EI121" s="499"/>
      <c r="EJ121" s="499"/>
      <c r="EK121" s="499"/>
      <c r="EL121" s="499"/>
      <c r="EM121" s="499"/>
      <c r="EN121" s="499"/>
      <c r="EO121" s="499"/>
      <c r="EP121" s="499"/>
      <c r="EQ121" s="499"/>
      <c r="ER121" s="499"/>
      <c r="ES121" s="499"/>
      <c r="ET121" s="499"/>
      <c r="EU121" s="499"/>
      <c r="EV121" s="499"/>
      <c r="EW121" s="499"/>
      <c r="EX121" s="499"/>
      <c r="EY121" s="499"/>
      <c r="EZ121" s="499"/>
      <c r="FA121" s="499"/>
      <c r="FB121" s="499"/>
      <c r="FC121" s="499"/>
      <c r="FD121" s="499"/>
      <c r="FE121" s="499"/>
      <c r="FF121" s="499"/>
      <c r="FG121" s="499"/>
      <c r="FH121" s="499"/>
      <c r="FI121" s="499"/>
      <c r="FJ121" s="499"/>
      <c r="FK121" s="499"/>
      <c r="FL121" s="499"/>
      <c r="FM121" s="499"/>
      <c r="FN121" s="499"/>
      <c r="FO121" s="499"/>
      <c r="FP121" s="499"/>
      <c r="FQ121" s="499"/>
      <c r="FR121" s="499"/>
      <c r="FS121" s="499"/>
      <c r="FT121" s="499"/>
      <c r="FU121" s="499"/>
      <c r="FV121" s="499"/>
      <c r="FW121" s="499"/>
      <c r="FX121" s="499"/>
      <c r="FY121" s="499"/>
      <c r="FZ121" s="499"/>
      <c r="GA121" s="499"/>
      <c r="GB121" s="499"/>
      <c r="GC121" s="499"/>
      <c r="GD121" s="499"/>
      <c r="GE121" s="499"/>
      <c r="GF121" s="499"/>
      <c r="GG121" s="499"/>
      <c r="GH121" s="499"/>
      <c r="GI121" s="499"/>
      <c r="GJ121" s="499"/>
      <c r="GK121" s="499"/>
      <c r="GL121" s="499"/>
      <c r="GM121" s="499"/>
      <c r="GN121" s="499"/>
      <c r="GO121" s="499"/>
      <c r="GP121" s="499"/>
      <c r="GQ121" s="499"/>
      <c r="GR121" s="499"/>
      <c r="GS121" s="499"/>
      <c r="GT121" s="499"/>
      <c r="GU121" s="499"/>
      <c r="GV121" s="499"/>
      <c r="GW121" s="499"/>
      <c r="GX121" s="499"/>
      <c r="GY121" s="499"/>
      <c r="GZ121" s="499"/>
      <c r="HA121" s="499"/>
      <c r="HB121" s="499"/>
      <c r="HC121" s="499"/>
      <c r="HD121" s="499"/>
      <c r="HE121" s="499"/>
      <c r="HF121" s="499"/>
      <c r="HG121" s="499"/>
      <c r="HH121" s="499"/>
      <c r="HI121" s="499"/>
      <c r="HJ121" s="499"/>
      <c r="HK121" s="499"/>
      <c r="HL121" s="499"/>
      <c r="HM121" s="499"/>
      <c r="HN121" s="499"/>
      <c r="HO121" s="499"/>
      <c r="HP121" s="499"/>
      <c r="HQ121" s="499"/>
      <c r="HR121" s="499"/>
      <c r="HS121" s="499"/>
      <c r="HT121" s="499"/>
      <c r="HU121" s="499"/>
      <c r="HV121" s="499"/>
      <c r="HW121" s="499"/>
      <c r="HX121" s="499"/>
      <c r="HY121" s="499"/>
      <c r="HZ121" s="499"/>
      <c r="IA121" s="499"/>
      <c r="IB121" s="499"/>
      <c r="IC121" s="499"/>
      <c r="ID121" s="499"/>
      <c r="IE121" s="499"/>
      <c r="IF121" s="499"/>
      <c r="IG121" s="499"/>
      <c r="IH121" s="499"/>
      <c r="II121" s="499"/>
      <c r="IJ121" s="499"/>
      <c r="IK121" s="499"/>
      <c r="IL121" s="499"/>
      <c r="IM121" s="499"/>
      <c r="IN121" s="499"/>
      <c r="IO121" s="499"/>
      <c r="IP121" s="499"/>
    </row>
    <row r="122" spans="1:250" s="500" customFormat="1" ht="12" customHeight="1">
      <c r="A122" s="501"/>
      <c r="B122" s="502"/>
      <c r="C122" s="503"/>
      <c r="D122" s="504"/>
      <c r="E122" s="505"/>
      <c r="F122" s="505"/>
      <c r="G122" s="505"/>
      <c r="H122" s="505"/>
      <c r="I122" s="505"/>
      <c r="J122" s="505"/>
      <c r="K122" s="503"/>
      <c r="L122" s="503"/>
      <c r="M122" s="506"/>
      <c r="N122" s="506"/>
      <c r="O122" s="506"/>
      <c r="P122" s="507"/>
      <c r="Q122" s="615"/>
      <c r="R122" s="497"/>
      <c r="S122" s="497"/>
      <c r="T122" s="497"/>
      <c r="U122" s="497"/>
      <c r="V122" s="497"/>
      <c r="W122" s="497"/>
      <c r="X122" s="497"/>
      <c r="Y122" s="497"/>
      <c r="Z122" s="497"/>
      <c r="AA122" s="497"/>
      <c r="AB122" s="498"/>
      <c r="AC122" s="498"/>
      <c r="AD122" s="498"/>
      <c r="AE122" s="498"/>
      <c r="AF122" s="498"/>
      <c r="AG122" s="498"/>
      <c r="AH122" s="498"/>
      <c r="AI122" s="498"/>
      <c r="AJ122" s="498"/>
      <c r="AK122" s="498"/>
      <c r="AL122" s="498"/>
      <c r="AM122" s="498"/>
      <c r="AN122" s="498"/>
      <c r="AO122" s="498"/>
      <c r="AP122" s="498"/>
      <c r="AQ122" s="499"/>
      <c r="AR122" s="499"/>
      <c r="AS122" s="499"/>
      <c r="AT122" s="499"/>
      <c r="AU122" s="499"/>
      <c r="AV122" s="499"/>
      <c r="AW122" s="499"/>
      <c r="AX122" s="499"/>
      <c r="AY122" s="499"/>
      <c r="AZ122" s="499"/>
      <c r="BA122" s="499"/>
      <c r="BB122" s="499"/>
      <c r="BC122" s="499"/>
      <c r="BD122" s="499"/>
      <c r="BE122" s="499"/>
      <c r="BF122" s="499"/>
      <c r="BG122" s="499"/>
      <c r="BH122" s="499"/>
      <c r="BI122" s="499"/>
      <c r="BJ122" s="499"/>
      <c r="BK122" s="499"/>
      <c r="BL122" s="499"/>
      <c r="BM122" s="499"/>
      <c r="BN122" s="499"/>
      <c r="BO122" s="499"/>
      <c r="BP122" s="499"/>
      <c r="BQ122" s="499"/>
      <c r="BR122" s="499"/>
      <c r="BS122" s="499"/>
      <c r="BT122" s="499"/>
      <c r="BU122" s="499"/>
      <c r="BV122" s="499"/>
      <c r="BW122" s="499"/>
      <c r="BX122" s="499"/>
      <c r="BY122" s="499"/>
      <c r="BZ122" s="499"/>
      <c r="CA122" s="499"/>
      <c r="CB122" s="499"/>
      <c r="CC122" s="499"/>
      <c r="CD122" s="499"/>
      <c r="CE122" s="499"/>
      <c r="CF122" s="499"/>
      <c r="CG122" s="499"/>
      <c r="CH122" s="499"/>
      <c r="CI122" s="499"/>
      <c r="CJ122" s="499"/>
      <c r="CK122" s="499"/>
      <c r="CL122" s="499"/>
      <c r="CM122" s="499"/>
      <c r="CN122" s="499"/>
      <c r="CO122" s="499"/>
      <c r="CP122" s="499"/>
      <c r="CQ122" s="499"/>
      <c r="CR122" s="499"/>
      <c r="CS122" s="499"/>
      <c r="CT122" s="499"/>
      <c r="CU122" s="499"/>
      <c r="CV122" s="499"/>
      <c r="CW122" s="499"/>
      <c r="CX122" s="499"/>
      <c r="CY122" s="499"/>
      <c r="CZ122" s="499"/>
      <c r="DA122" s="499"/>
      <c r="DB122" s="499"/>
      <c r="DC122" s="499"/>
      <c r="DD122" s="499"/>
      <c r="DE122" s="499"/>
      <c r="DF122" s="499"/>
      <c r="DG122" s="499"/>
      <c r="DH122" s="499"/>
      <c r="DI122" s="499"/>
      <c r="DJ122" s="499"/>
      <c r="DK122" s="499"/>
      <c r="DL122" s="499"/>
      <c r="DM122" s="499"/>
      <c r="DN122" s="499"/>
      <c r="DO122" s="499"/>
      <c r="DP122" s="499"/>
      <c r="DQ122" s="499"/>
      <c r="DR122" s="499"/>
      <c r="DS122" s="499"/>
      <c r="DT122" s="499"/>
      <c r="DU122" s="499"/>
      <c r="DV122" s="499"/>
      <c r="DW122" s="499"/>
      <c r="DX122" s="499"/>
      <c r="DY122" s="499"/>
      <c r="DZ122" s="499"/>
      <c r="EA122" s="499"/>
      <c r="EB122" s="499"/>
      <c r="EC122" s="499"/>
      <c r="ED122" s="499"/>
      <c r="EE122" s="499"/>
      <c r="EF122" s="499"/>
      <c r="EG122" s="499"/>
      <c r="EH122" s="499"/>
      <c r="EI122" s="499"/>
      <c r="EJ122" s="499"/>
      <c r="EK122" s="499"/>
      <c r="EL122" s="499"/>
      <c r="EM122" s="499"/>
      <c r="EN122" s="499"/>
      <c r="EO122" s="499"/>
      <c r="EP122" s="499"/>
      <c r="EQ122" s="499"/>
      <c r="ER122" s="499"/>
      <c r="ES122" s="499"/>
      <c r="ET122" s="499"/>
      <c r="EU122" s="499"/>
      <c r="EV122" s="499"/>
      <c r="EW122" s="499"/>
      <c r="EX122" s="499"/>
      <c r="EY122" s="499"/>
      <c r="EZ122" s="499"/>
      <c r="FA122" s="499"/>
      <c r="FB122" s="499"/>
      <c r="FC122" s="499"/>
      <c r="FD122" s="499"/>
      <c r="FE122" s="499"/>
      <c r="FF122" s="499"/>
      <c r="FG122" s="499"/>
      <c r="FH122" s="499"/>
      <c r="FI122" s="499"/>
      <c r="FJ122" s="499"/>
      <c r="FK122" s="499"/>
      <c r="FL122" s="499"/>
      <c r="FM122" s="499"/>
      <c r="FN122" s="499"/>
      <c r="FO122" s="499"/>
      <c r="FP122" s="499"/>
      <c r="FQ122" s="499"/>
      <c r="FR122" s="499"/>
      <c r="FS122" s="499"/>
      <c r="FT122" s="499"/>
      <c r="FU122" s="499"/>
      <c r="FV122" s="499"/>
      <c r="FW122" s="499"/>
      <c r="FX122" s="499"/>
      <c r="FY122" s="499"/>
      <c r="FZ122" s="499"/>
      <c r="GA122" s="499"/>
      <c r="GB122" s="499"/>
      <c r="GC122" s="499"/>
      <c r="GD122" s="499"/>
      <c r="GE122" s="499"/>
      <c r="GF122" s="499"/>
      <c r="GG122" s="499"/>
      <c r="GH122" s="499"/>
      <c r="GI122" s="499"/>
      <c r="GJ122" s="499"/>
      <c r="GK122" s="499"/>
      <c r="GL122" s="499"/>
      <c r="GM122" s="499"/>
      <c r="GN122" s="499"/>
      <c r="GO122" s="499"/>
      <c r="GP122" s="499"/>
      <c r="GQ122" s="499"/>
      <c r="GR122" s="499"/>
      <c r="GS122" s="499"/>
      <c r="GT122" s="499"/>
      <c r="GU122" s="499"/>
      <c r="GV122" s="499"/>
      <c r="GW122" s="499"/>
      <c r="GX122" s="499"/>
      <c r="GY122" s="499"/>
      <c r="GZ122" s="499"/>
      <c r="HA122" s="499"/>
      <c r="HB122" s="499"/>
      <c r="HC122" s="499"/>
      <c r="HD122" s="499"/>
      <c r="HE122" s="499"/>
      <c r="HF122" s="499"/>
      <c r="HG122" s="499"/>
      <c r="HH122" s="499"/>
      <c r="HI122" s="499"/>
      <c r="HJ122" s="499"/>
      <c r="HK122" s="499"/>
      <c r="HL122" s="499"/>
      <c r="HM122" s="499"/>
      <c r="HN122" s="499"/>
      <c r="HO122" s="499"/>
      <c r="HP122" s="499"/>
      <c r="HQ122" s="499"/>
      <c r="HR122" s="499"/>
      <c r="HS122" s="499"/>
      <c r="HT122" s="499"/>
      <c r="HU122" s="499"/>
      <c r="HV122" s="499"/>
      <c r="HW122" s="499"/>
      <c r="HX122" s="499"/>
      <c r="HY122" s="499"/>
      <c r="HZ122" s="499"/>
      <c r="IA122" s="499"/>
      <c r="IB122" s="499"/>
      <c r="IC122" s="499"/>
      <c r="ID122" s="499"/>
      <c r="IE122" s="499"/>
      <c r="IF122" s="499"/>
      <c r="IG122" s="499"/>
      <c r="IH122" s="499"/>
      <c r="II122" s="499"/>
      <c r="IJ122" s="499"/>
      <c r="IK122" s="499"/>
      <c r="IL122" s="499"/>
      <c r="IM122" s="499"/>
      <c r="IN122" s="499"/>
      <c r="IO122" s="499"/>
      <c r="IP122" s="499"/>
    </row>
    <row r="123" spans="1:250" s="500" customFormat="1" ht="12" customHeight="1">
      <c r="A123" s="501"/>
      <c r="B123" s="502"/>
      <c r="C123" s="503"/>
      <c r="D123" s="504"/>
      <c r="E123" s="505"/>
      <c r="F123" s="505"/>
      <c r="G123" s="505"/>
      <c r="H123" s="505"/>
      <c r="I123" s="505"/>
      <c r="J123" s="505"/>
      <c r="K123" s="503"/>
      <c r="L123" s="503"/>
      <c r="M123" s="506"/>
      <c r="N123" s="506"/>
      <c r="O123" s="506"/>
      <c r="P123" s="507"/>
      <c r="Q123" s="615"/>
      <c r="R123" s="497"/>
      <c r="S123" s="497"/>
      <c r="T123" s="497"/>
      <c r="U123" s="497"/>
      <c r="V123" s="497"/>
      <c r="W123" s="497"/>
      <c r="X123" s="497"/>
      <c r="Y123" s="497"/>
      <c r="Z123" s="497"/>
      <c r="AA123" s="497"/>
      <c r="AB123" s="498"/>
      <c r="AC123" s="498"/>
      <c r="AD123" s="498"/>
      <c r="AE123" s="498"/>
      <c r="AF123" s="498"/>
      <c r="AG123" s="498"/>
      <c r="AH123" s="498"/>
      <c r="AI123" s="498"/>
      <c r="AJ123" s="498"/>
      <c r="AK123" s="498"/>
      <c r="AL123" s="498"/>
      <c r="AM123" s="498"/>
      <c r="AN123" s="498"/>
      <c r="AO123" s="498"/>
      <c r="AP123" s="498"/>
      <c r="AQ123" s="499"/>
      <c r="AR123" s="499"/>
      <c r="AS123" s="499"/>
      <c r="AT123" s="499"/>
      <c r="AU123" s="499"/>
      <c r="AV123" s="499"/>
      <c r="AW123" s="499"/>
      <c r="AX123" s="499"/>
      <c r="AY123" s="499"/>
      <c r="AZ123" s="499"/>
      <c r="BA123" s="499"/>
      <c r="BB123" s="499"/>
      <c r="BC123" s="499"/>
      <c r="BD123" s="499"/>
      <c r="BE123" s="499"/>
      <c r="BF123" s="499"/>
      <c r="BG123" s="499"/>
      <c r="BH123" s="499"/>
      <c r="BI123" s="499"/>
      <c r="BJ123" s="499"/>
      <c r="BK123" s="499"/>
      <c r="BL123" s="499"/>
      <c r="BM123" s="499"/>
      <c r="BN123" s="499"/>
      <c r="BO123" s="499"/>
      <c r="BP123" s="499"/>
      <c r="BQ123" s="499"/>
      <c r="BR123" s="499"/>
      <c r="BS123" s="499"/>
      <c r="BT123" s="499"/>
      <c r="BU123" s="499"/>
      <c r="BV123" s="499"/>
      <c r="BW123" s="499"/>
      <c r="BX123" s="499"/>
      <c r="BY123" s="499"/>
      <c r="BZ123" s="499"/>
      <c r="CA123" s="499"/>
      <c r="CB123" s="499"/>
      <c r="CC123" s="499"/>
      <c r="CD123" s="499"/>
      <c r="CE123" s="499"/>
      <c r="CF123" s="499"/>
      <c r="CG123" s="499"/>
      <c r="CH123" s="499"/>
      <c r="CI123" s="499"/>
      <c r="CJ123" s="499"/>
      <c r="CK123" s="499"/>
      <c r="CL123" s="499"/>
      <c r="CM123" s="499"/>
      <c r="CN123" s="499"/>
      <c r="CO123" s="499"/>
      <c r="CP123" s="499"/>
      <c r="CQ123" s="499"/>
      <c r="CR123" s="499"/>
      <c r="CS123" s="499"/>
      <c r="CT123" s="499"/>
      <c r="CU123" s="499"/>
      <c r="CV123" s="499"/>
      <c r="CW123" s="499"/>
      <c r="CX123" s="499"/>
      <c r="CY123" s="499"/>
      <c r="CZ123" s="499"/>
      <c r="DA123" s="499"/>
      <c r="DB123" s="499"/>
      <c r="DC123" s="499"/>
      <c r="DD123" s="499"/>
      <c r="DE123" s="499"/>
      <c r="DF123" s="499"/>
      <c r="DG123" s="499"/>
      <c r="DH123" s="499"/>
      <c r="DI123" s="499"/>
      <c r="DJ123" s="499"/>
      <c r="DK123" s="499"/>
      <c r="DL123" s="499"/>
      <c r="DM123" s="499"/>
      <c r="DN123" s="499"/>
      <c r="DO123" s="499"/>
      <c r="DP123" s="499"/>
      <c r="DQ123" s="499"/>
      <c r="DR123" s="499"/>
      <c r="DS123" s="499"/>
      <c r="DT123" s="499"/>
      <c r="DU123" s="499"/>
      <c r="DV123" s="499"/>
      <c r="DW123" s="499"/>
      <c r="DX123" s="499"/>
      <c r="DY123" s="499"/>
      <c r="DZ123" s="499"/>
      <c r="EA123" s="499"/>
      <c r="EB123" s="499"/>
      <c r="EC123" s="499"/>
      <c r="ED123" s="499"/>
      <c r="EE123" s="499"/>
      <c r="EF123" s="499"/>
      <c r="EG123" s="499"/>
      <c r="EH123" s="499"/>
      <c r="EI123" s="499"/>
      <c r="EJ123" s="499"/>
      <c r="EK123" s="499"/>
      <c r="EL123" s="499"/>
      <c r="EM123" s="499"/>
      <c r="EN123" s="499"/>
      <c r="EO123" s="499"/>
      <c r="EP123" s="499"/>
      <c r="EQ123" s="499"/>
      <c r="ER123" s="499"/>
      <c r="ES123" s="499"/>
      <c r="ET123" s="499"/>
      <c r="EU123" s="499"/>
      <c r="EV123" s="499"/>
      <c r="EW123" s="499"/>
      <c r="EX123" s="499"/>
      <c r="EY123" s="499"/>
      <c r="EZ123" s="499"/>
      <c r="FA123" s="499"/>
      <c r="FB123" s="499"/>
      <c r="FC123" s="499"/>
      <c r="FD123" s="499"/>
      <c r="FE123" s="499"/>
      <c r="FF123" s="499"/>
      <c r="FG123" s="499"/>
      <c r="FH123" s="499"/>
      <c r="FI123" s="499"/>
      <c r="FJ123" s="499"/>
      <c r="FK123" s="499"/>
      <c r="FL123" s="499"/>
      <c r="FM123" s="499"/>
      <c r="FN123" s="499"/>
      <c r="FO123" s="499"/>
      <c r="FP123" s="499"/>
      <c r="FQ123" s="499"/>
      <c r="FR123" s="499"/>
      <c r="FS123" s="499"/>
      <c r="FT123" s="499"/>
      <c r="FU123" s="499"/>
      <c r="FV123" s="499"/>
      <c r="FW123" s="499"/>
      <c r="FX123" s="499"/>
      <c r="FY123" s="499"/>
      <c r="FZ123" s="499"/>
      <c r="GA123" s="499"/>
      <c r="GB123" s="499"/>
      <c r="GC123" s="499"/>
      <c r="GD123" s="499"/>
      <c r="GE123" s="499"/>
      <c r="GF123" s="499"/>
      <c r="GG123" s="499"/>
      <c r="GH123" s="499"/>
      <c r="GI123" s="499"/>
      <c r="GJ123" s="499"/>
      <c r="GK123" s="499"/>
      <c r="GL123" s="499"/>
      <c r="GM123" s="499"/>
      <c r="GN123" s="499"/>
      <c r="GO123" s="499"/>
      <c r="GP123" s="499"/>
      <c r="GQ123" s="499"/>
      <c r="GR123" s="499"/>
      <c r="GS123" s="499"/>
      <c r="GT123" s="499"/>
      <c r="GU123" s="499"/>
      <c r="GV123" s="499"/>
      <c r="GW123" s="499"/>
      <c r="GX123" s="499"/>
      <c r="GY123" s="499"/>
      <c r="GZ123" s="499"/>
      <c r="HA123" s="499"/>
      <c r="HB123" s="499"/>
      <c r="HC123" s="499"/>
      <c r="HD123" s="499"/>
      <c r="HE123" s="499"/>
      <c r="HF123" s="499"/>
      <c r="HG123" s="499"/>
      <c r="HH123" s="499"/>
      <c r="HI123" s="499"/>
      <c r="HJ123" s="499"/>
      <c r="HK123" s="499"/>
      <c r="HL123" s="499"/>
      <c r="HM123" s="499"/>
      <c r="HN123" s="499"/>
      <c r="HO123" s="499"/>
      <c r="HP123" s="499"/>
      <c r="HQ123" s="499"/>
      <c r="HR123" s="499"/>
      <c r="HS123" s="499"/>
      <c r="HT123" s="499"/>
      <c r="HU123" s="499"/>
      <c r="HV123" s="499"/>
      <c r="HW123" s="499"/>
      <c r="HX123" s="499"/>
      <c r="HY123" s="499"/>
      <c r="HZ123" s="499"/>
      <c r="IA123" s="499"/>
      <c r="IB123" s="499"/>
      <c r="IC123" s="499"/>
      <c r="ID123" s="499"/>
      <c r="IE123" s="499"/>
      <c r="IF123" s="499"/>
      <c r="IG123" s="499"/>
      <c r="IH123" s="499"/>
      <c r="II123" s="499"/>
      <c r="IJ123" s="499"/>
      <c r="IK123" s="499"/>
      <c r="IL123" s="499"/>
      <c r="IM123" s="499"/>
      <c r="IN123" s="499"/>
      <c r="IO123" s="499"/>
      <c r="IP123" s="499"/>
    </row>
    <row r="124" spans="1:250" s="500" customFormat="1" ht="12" customHeight="1">
      <c r="A124" s="501"/>
      <c r="B124" s="502"/>
      <c r="C124" s="503"/>
      <c r="D124" s="504"/>
      <c r="E124" s="505"/>
      <c r="F124" s="505"/>
      <c r="G124" s="505"/>
      <c r="H124" s="505"/>
      <c r="I124" s="505"/>
      <c r="J124" s="505"/>
      <c r="K124" s="503"/>
      <c r="L124" s="503"/>
      <c r="M124" s="506"/>
      <c r="N124" s="506"/>
      <c r="O124" s="506"/>
      <c r="P124" s="507"/>
      <c r="Q124" s="615"/>
      <c r="R124" s="497"/>
      <c r="S124" s="497"/>
      <c r="T124" s="497"/>
      <c r="U124" s="497"/>
      <c r="V124" s="497"/>
      <c r="W124" s="497"/>
      <c r="X124" s="497"/>
      <c r="Y124" s="497"/>
      <c r="Z124" s="497"/>
      <c r="AA124" s="497"/>
      <c r="AB124" s="498"/>
      <c r="AC124" s="498"/>
      <c r="AD124" s="498"/>
      <c r="AE124" s="498"/>
      <c r="AF124" s="498"/>
      <c r="AG124" s="498"/>
      <c r="AH124" s="498"/>
      <c r="AI124" s="498"/>
      <c r="AJ124" s="498"/>
      <c r="AK124" s="498"/>
      <c r="AL124" s="498"/>
      <c r="AM124" s="498"/>
      <c r="AN124" s="498"/>
      <c r="AO124" s="498"/>
      <c r="AP124" s="498"/>
      <c r="AQ124" s="499"/>
      <c r="AR124" s="499"/>
      <c r="AS124" s="499"/>
      <c r="AT124" s="499"/>
      <c r="AU124" s="499"/>
      <c r="AV124" s="499"/>
      <c r="AW124" s="499"/>
      <c r="AX124" s="499"/>
      <c r="AY124" s="499"/>
      <c r="AZ124" s="499"/>
      <c r="BA124" s="499"/>
      <c r="BB124" s="499"/>
      <c r="BC124" s="499"/>
      <c r="BD124" s="499"/>
      <c r="BE124" s="499"/>
      <c r="BF124" s="499"/>
      <c r="BG124" s="499"/>
      <c r="BH124" s="499"/>
      <c r="BI124" s="499"/>
      <c r="BJ124" s="499"/>
      <c r="BK124" s="499"/>
      <c r="BL124" s="499"/>
      <c r="BM124" s="499"/>
      <c r="BN124" s="499"/>
      <c r="BO124" s="499"/>
      <c r="BP124" s="499"/>
      <c r="BQ124" s="499"/>
      <c r="BR124" s="499"/>
      <c r="BS124" s="499"/>
      <c r="BT124" s="499"/>
      <c r="BU124" s="499"/>
      <c r="BV124" s="499"/>
      <c r="BW124" s="499"/>
      <c r="BX124" s="499"/>
      <c r="BY124" s="499"/>
      <c r="BZ124" s="499"/>
      <c r="CA124" s="499"/>
      <c r="CB124" s="499"/>
      <c r="CC124" s="499"/>
      <c r="CD124" s="499"/>
      <c r="CE124" s="499"/>
      <c r="CF124" s="499"/>
      <c r="CG124" s="499"/>
      <c r="CH124" s="499"/>
      <c r="CI124" s="499"/>
      <c r="CJ124" s="499"/>
      <c r="CK124" s="499"/>
      <c r="CL124" s="499"/>
      <c r="CM124" s="499"/>
      <c r="CN124" s="499"/>
      <c r="CO124" s="499"/>
      <c r="CP124" s="499"/>
      <c r="CQ124" s="499"/>
      <c r="CR124" s="499"/>
      <c r="CS124" s="499"/>
      <c r="CT124" s="499"/>
      <c r="CU124" s="499"/>
      <c r="CV124" s="499"/>
      <c r="CW124" s="499"/>
      <c r="CX124" s="499"/>
      <c r="CY124" s="499"/>
      <c r="CZ124" s="499"/>
      <c r="DA124" s="499"/>
      <c r="DB124" s="499"/>
      <c r="DC124" s="499"/>
      <c r="DD124" s="499"/>
      <c r="DE124" s="499"/>
      <c r="DF124" s="499"/>
      <c r="DG124" s="499"/>
      <c r="DH124" s="499"/>
      <c r="DI124" s="499"/>
      <c r="DJ124" s="499"/>
      <c r="DK124" s="499"/>
      <c r="DL124" s="499"/>
      <c r="DM124" s="499"/>
      <c r="DN124" s="499"/>
      <c r="DO124" s="499"/>
      <c r="DP124" s="499"/>
      <c r="DQ124" s="499"/>
      <c r="DR124" s="499"/>
      <c r="DS124" s="499"/>
      <c r="DT124" s="499"/>
      <c r="DU124" s="499"/>
      <c r="DV124" s="499"/>
      <c r="DW124" s="499"/>
      <c r="DX124" s="499"/>
      <c r="DY124" s="499"/>
      <c r="DZ124" s="499"/>
      <c r="EA124" s="499"/>
      <c r="EB124" s="499"/>
      <c r="EC124" s="499"/>
      <c r="ED124" s="499"/>
      <c r="EE124" s="499"/>
      <c r="EF124" s="499"/>
      <c r="EG124" s="499"/>
      <c r="EH124" s="499"/>
      <c r="EI124" s="499"/>
      <c r="EJ124" s="499"/>
      <c r="EK124" s="499"/>
      <c r="EL124" s="499"/>
      <c r="EM124" s="499"/>
      <c r="EN124" s="499"/>
      <c r="EO124" s="499"/>
      <c r="EP124" s="499"/>
      <c r="EQ124" s="499"/>
      <c r="ER124" s="499"/>
      <c r="ES124" s="499"/>
      <c r="ET124" s="499"/>
      <c r="EU124" s="499"/>
      <c r="EV124" s="499"/>
      <c r="EW124" s="499"/>
      <c r="EX124" s="499"/>
      <c r="EY124" s="499"/>
      <c r="EZ124" s="499"/>
      <c r="FA124" s="499"/>
      <c r="FB124" s="499"/>
      <c r="FC124" s="499"/>
      <c r="FD124" s="499"/>
      <c r="FE124" s="499"/>
      <c r="FF124" s="499"/>
      <c r="FG124" s="499"/>
      <c r="FH124" s="499"/>
      <c r="FI124" s="499"/>
      <c r="FJ124" s="499"/>
      <c r="FK124" s="499"/>
      <c r="FL124" s="499"/>
      <c r="FM124" s="499"/>
      <c r="FN124" s="499"/>
      <c r="FO124" s="499"/>
      <c r="FP124" s="499"/>
      <c r="FQ124" s="499"/>
      <c r="FR124" s="499"/>
      <c r="FS124" s="499"/>
      <c r="FT124" s="499"/>
      <c r="FU124" s="499"/>
      <c r="FV124" s="499"/>
      <c r="FW124" s="499"/>
      <c r="FX124" s="499"/>
      <c r="FY124" s="499"/>
      <c r="FZ124" s="499"/>
      <c r="GA124" s="499"/>
      <c r="GB124" s="499"/>
      <c r="GC124" s="499"/>
      <c r="GD124" s="499"/>
      <c r="GE124" s="499"/>
      <c r="GF124" s="499"/>
      <c r="GG124" s="499"/>
      <c r="GH124" s="499"/>
      <c r="GI124" s="499"/>
      <c r="GJ124" s="499"/>
      <c r="GK124" s="499"/>
      <c r="GL124" s="499"/>
      <c r="GM124" s="499"/>
      <c r="GN124" s="499"/>
      <c r="GO124" s="499"/>
      <c r="GP124" s="499"/>
      <c r="GQ124" s="499"/>
      <c r="GR124" s="499"/>
      <c r="GS124" s="499"/>
      <c r="GT124" s="499"/>
      <c r="GU124" s="499"/>
      <c r="GV124" s="499"/>
      <c r="GW124" s="499"/>
      <c r="GX124" s="499"/>
      <c r="GY124" s="499"/>
      <c r="GZ124" s="499"/>
      <c r="HA124" s="499"/>
      <c r="HB124" s="499"/>
      <c r="HC124" s="499"/>
      <c r="HD124" s="499"/>
      <c r="HE124" s="499"/>
      <c r="HF124" s="499"/>
      <c r="HG124" s="499"/>
      <c r="HH124" s="499"/>
      <c r="HI124" s="499"/>
      <c r="HJ124" s="499"/>
      <c r="HK124" s="499"/>
      <c r="HL124" s="499"/>
      <c r="HM124" s="499"/>
      <c r="HN124" s="499"/>
      <c r="HO124" s="499"/>
      <c r="HP124" s="499"/>
      <c r="HQ124" s="499"/>
      <c r="HR124" s="499"/>
      <c r="HS124" s="499"/>
      <c r="HT124" s="499"/>
      <c r="HU124" s="499"/>
      <c r="HV124" s="499"/>
      <c r="HW124" s="499"/>
      <c r="HX124" s="499"/>
      <c r="HY124" s="499"/>
      <c r="HZ124" s="499"/>
      <c r="IA124" s="499"/>
      <c r="IB124" s="499"/>
      <c r="IC124" s="499"/>
      <c r="ID124" s="499"/>
      <c r="IE124" s="499"/>
      <c r="IF124" s="499"/>
      <c r="IG124" s="499"/>
      <c r="IH124" s="499"/>
      <c r="II124" s="499"/>
      <c r="IJ124" s="499"/>
      <c r="IK124" s="499"/>
      <c r="IL124" s="499"/>
      <c r="IM124" s="499"/>
      <c r="IN124" s="499"/>
      <c r="IO124" s="499"/>
      <c r="IP124" s="499"/>
    </row>
    <row r="125" spans="1:250" s="500" customFormat="1" ht="12" customHeight="1">
      <c r="A125" s="501"/>
      <c r="B125" s="502"/>
      <c r="C125" s="503"/>
      <c r="D125" s="504"/>
      <c r="E125" s="505"/>
      <c r="F125" s="505"/>
      <c r="G125" s="505"/>
      <c r="H125" s="505"/>
      <c r="I125" s="505"/>
      <c r="J125" s="505"/>
      <c r="K125" s="503"/>
      <c r="L125" s="503"/>
      <c r="M125" s="506"/>
      <c r="N125" s="506"/>
      <c r="O125" s="506"/>
      <c r="P125" s="507"/>
      <c r="Q125" s="615"/>
      <c r="R125" s="497"/>
      <c r="S125" s="497"/>
      <c r="T125" s="497"/>
      <c r="U125" s="497"/>
      <c r="V125" s="497"/>
      <c r="W125" s="497"/>
      <c r="X125" s="497"/>
      <c r="Y125" s="497"/>
      <c r="Z125" s="497"/>
      <c r="AA125" s="497"/>
      <c r="AB125" s="498"/>
      <c r="AC125" s="498"/>
      <c r="AD125" s="498"/>
      <c r="AE125" s="498"/>
      <c r="AF125" s="498"/>
      <c r="AG125" s="498"/>
      <c r="AH125" s="498"/>
      <c r="AI125" s="498"/>
      <c r="AJ125" s="498"/>
      <c r="AK125" s="498"/>
      <c r="AL125" s="498"/>
      <c r="AM125" s="498"/>
      <c r="AN125" s="498"/>
      <c r="AO125" s="498"/>
      <c r="AP125" s="498"/>
      <c r="AQ125" s="499"/>
      <c r="AR125" s="499"/>
      <c r="AS125" s="499"/>
      <c r="AT125" s="499"/>
      <c r="AU125" s="499"/>
      <c r="AV125" s="499"/>
      <c r="AW125" s="499"/>
      <c r="AX125" s="499"/>
      <c r="AY125" s="499"/>
      <c r="AZ125" s="499"/>
      <c r="BA125" s="499"/>
      <c r="BB125" s="499"/>
      <c r="BC125" s="499"/>
      <c r="BD125" s="499"/>
      <c r="BE125" s="499"/>
      <c r="BF125" s="499"/>
      <c r="BG125" s="499"/>
      <c r="BH125" s="499"/>
      <c r="BI125" s="499"/>
      <c r="BJ125" s="499"/>
      <c r="BK125" s="499"/>
      <c r="BL125" s="499"/>
      <c r="BM125" s="499"/>
      <c r="BN125" s="499"/>
      <c r="BO125" s="499"/>
      <c r="BP125" s="499"/>
      <c r="BQ125" s="499"/>
      <c r="BR125" s="499"/>
      <c r="BS125" s="499"/>
      <c r="BT125" s="499"/>
      <c r="BU125" s="499"/>
      <c r="BV125" s="499"/>
      <c r="BW125" s="499"/>
      <c r="BX125" s="499"/>
      <c r="BY125" s="499"/>
      <c r="BZ125" s="499"/>
      <c r="CA125" s="499"/>
      <c r="CB125" s="499"/>
      <c r="CC125" s="499"/>
      <c r="CD125" s="499"/>
      <c r="CE125" s="499"/>
      <c r="CF125" s="499"/>
      <c r="CG125" s="499"/>
      <c r="CH125" s="499"/>
      <c r="CI125" s="499"/>
      <c r="CJ125" s="499"/>
      <c r="CK125" s="499"/>
      <c r="CL125" s="499"/>
      <c r="CM125" s="499"/>
      <c r="CN125" s="499"/>
      <c r="CO125" s="499"/>
      <c r="CP125" s="499"/>
      <c r="CQ125" s="499"/>
      <c r="CR125" s="499"/>
      <c r="CS125" s="499"/>
      <c r="CT125" s="499"/>
      <c r="CU125" s="499"/>
      <c r="CV125" s="499"/>
      <c r="CW125" s="499"/>
      <c r="CX125" s="499"/>
      <c r="CY125" s="499"/>
      <c r="CZ125" s="499"/>
      <c r="DA125" s="499"/>
      <c r="DB125" s="499"/>
      <c r="DC125" s="499"/>
      <c r="DD125" s="499"/>
      <c r="DE125" s="499"/>
      <c r="DF125" s="499"/>
      <c r="DG125" s="499"/>
      <c r="DH125" s="499"/>
      <c r="DI125" s="499"/>
      <c r="DJ125" s="499"/>
      <c r="DK125" s="499"/>
      <c r="DL125" s="499"/>
      <c r="DM125" s="499"/>
      <c r="DN125" s="499"/>
      <c r="DO125" s="499"/>
      <c r="DP125" s="499"/>
      <c r="DQ125" s="499"/>
      <c r="DR125" s="499"/>
      <c r="DS125" s="499"/>
      <c r="DT125" s="499"/>
      <c r="DU125" s="499"/>
      <c r="DV125" s="499"/>
      <c r="DW125" s="499"/>
      <c r="DX125" s="499"/>
      <c r="DY125" s="499"/>
      <c r="DZ125" s="499"/>
      <c r="EA125" s="499"/>
      <c r="EB125" s="499"/>
      <c r="EC125" s="499"/>
      <c r="ED125" s="499"/>
      <c r="EE125" s="499"/>
      <c r="EF125" s="499"/>
      <c r="EG125" s="499"/>
      <c r="EH125" s="499"/>
      <c r="EI125" s="499"/>
      <c r="EJ125" s="499"/>
      <c r="EK125" s="499"/>
      <c r="EL125" s="499"/>
      <c r="EM125" s="499"/>
      <c r="EN125" s="499"/>
      <c r="EO125" s="499"/>
      <c r="EP125" s="499"/>
      <c r="EQ125" s="499"/>
      <c r="ER125" s="499"/>
      <c r="ES125" s="499"/>
      <c r="ET125" s="499"/>
      <c r="EU125" s="499"/>
      <c r="EV125" s="499"/>
      <c r="EW125" s="499"/>
      <c r="EX125" s="499"/>
      <c r="EY125" s="499"/>
      <c r="EZ125" s="499"/>
      <c r="FA125" s="499"/>
      <c r="FB125" s="499"/>
      <c r="FC125" s="499"/>
      <c r="FD125" s="499"/>
      <c r="FE125" s="499"/>
      <c r="FF125" s="499"/>
      <c r="FG125" s="499"/>
      <c r="FH125" s="499"/>
      <c r="FI125" s="499"/>
      <c r="FJ125" s="499"/>
      <c r="FK125" s="499"/>
      <c r="FL125" s="499"/>
      <c r="FM125" s="499"/>
      <c r="FN125" s="499"/>
      <c r="FO125" s="499"/>
      <c r="FP125" s="499"/>
      <c r="FQ125" s="499"/>
      <c r="FR125" s="499"/>
      <c r="FS125" s="499"/>
      <c r="FT125" s="499"/>
      <c r="FU125" s="499"/>
      <c r="FV125" s="499"/>
      <c r="FW125" s="499"/>
      <c r="FX125" s="499"/>
      <c r="FY125" s="499"/>
      <c r="FZ125" s="499"/>
      <c r="GA125" s="499"/>
      <c r="GB125" s="499"/>
      <c r="GC125" s="499"/>
      <c r="GD125" s="499"/>
      <c r="GE125" s="499"/>
      <c r="GF125" s="499"/>
      <c r="GG125" s="499"/>
      <c r="GH125" s="499"/>
      <c r="GI125" s="499"/>
      <c r="GJ125" s="499"/>
      <c r="GK125" s="499"/>
      <c r="GL125" s="499"/>
      <c r="GM125" s="499"/>
      <c r="GN125" s="499"/>
      <c r="GO125" s="499"/>
      <c r="GP125" s="499"/>
      <c r="GQ125" s="499"/>
      <c r="GR125" s="499"/>
      <c r="GS125" s="499"/>
      <c r="GT125" s="499"/>
      <c r="GU125" s="499"/>
      <c r="GV125" s="499"/>
      <c r="GW125" s="499"/>
      <c r="GX125" s="499"/>
      <c r="GY125" s="499"/>
      <c r="GZ125" s="499"/>
      <c r="HA125" s="499"/>
      <c r="HB125" s="499"/>
      <c r="HC125" s="499"/>
      <c r="HD125" s="499"/>
      <c r="HE125" s="499"/>
      <c r="HF125" s="499"/>
      <c r="HG125" s="499"/>
      <c r="HH125" s="499"/>
      <c r="HI125" s="499"/>
      <c r="HJ125" s="499"/>
      <c r="HK125" s="499"/>
      <c r="HL125" s="499"/>
      <c r="HM125" s="499"/>
      <c r="HN125" s="499"/>
      <c r="HO125" s="499"/>
      <c r="HP125" s="499"/>
      <c r="HQ125" s="499"/>
      <c r="HR125" s="499"/>
      <c r="HS125" s="499"/>
      <c r="HT125" s="499"/>
      <c r="HU125" s="499"/>
      <c r="HV125" s="499"/>
      <c r="HW125" s="499"/>
      <c r="HX125" s="499"/>
      <c r="HY125" s="499"/>
      <c r="HZ125" s="499"/>
      <c r="IA125" s="499"/>
      <c r="IB125" s="499"/>
      <c r="IC125" s="499"/>
      <c r="ID125" s="499"/>
      <c r="IE125" s="499"/>
      <c r="IF125" s="499"/>
      <c r="IG125" s="499"/>
      <c r="IH125" s="499"/>
      <c r="II125" s="499"/>
      <c r="IJ125" s="499"/>
      <c r="IK125" s="499"/>
      <c r="IL125" s="499"/>
      <c r="IM125" s="499"/>
      <c r="IN125" s="499"/>
      <c r="IO125" s="499"/>
      <c r="IP125" s="499"/>
    </row>
    <row r="126" spans="1:250" s="500" customFormat="1" ht="12" customHeight="1">
      <c r="A126" s="501"/>
      <c r="B126" s="502"/>
      <c r="C126" s="503"/>
      <c r="D126" s="504"/>
      <c r="E126" s="505"/>
      <c r="F126" s="505"/>
      <c r="G126" s="505"/>
      <c r="H126" s="505"/>
      <c r="I126" s="505"/>
      <c r="J126" s="505"/>
      <c r="K126" s="503"/>
      <c r="L126" s="503"/>
      <c r="M126" s="506"/>
      <c r="N126" s="506"/>
      <c r="O126" s="506"/>
      <c r="P126" s="507"/>
      <c r="Q126" s="615"/>
      <c r="R126" s="497"/>
      <c r="S126" s="497"/>
      <c r="T126" s="497"/>
      <c r="U126" s="497"/>
      <c r="V126" s="497"/>
      <c r="W126" s="497"/>
      <c r="X126" s="497"/>
      <c r="Y126" s="497"/>
      <c r="Z126" s="497"/>
      <c r="AA126" s="497"/>
      <c r="AB126" s="498"/>
      <c r="AC126" s="498"/>
      <c r="AD126" s="498"/>
      <c r="AE126" s="498"/>
      <c r="AF126" s="498"/>
      <c r="AG126" s="498"/>
      <c r="AH126" s="498"/>
      <c r="AI126" s="498"/>
      <c r="AJ126" s="498"/>
      <c r="AK126" s="498"/>
      <c r="AL126" s="498"/>
      <c r="AM126" s="498"/>
      <c r="AN126" s="498"/>
      <c r="AO126" s="498"/>
      <c r="AP126" s="498"/>
      <c r="AQ126" s="499"/>
      <c r="AR126" s="499"/>
      <c r="AS126" s="499"/>
      <c r="AT126" s="499"/>
      <c r="AU126" s="499"/>
      <c r="AV126" s="499"/>
      <c r="AW126" s="499"/>
      <c r="AX126" s="499"/>
      <c r="AY126" s="499"/>
      <c r="AZ126" s="499"/>
      <c r="BA126" s="499"/>
      <c r="BB126" s="499"/>
      <c r="BC126" s="499"/>
      <c r="BD126" s="499"/>
      <c r="BE126" s="499"/>
      <c r="BF126" s="499"/>
      <c r="BG126" s="499"/>
      <c r="BH126" s="499"/>
      <c r="BI126" s="499"/>
      <c r="BJ126" s="499"/>
      <c r="BK126" s="499"/>
      <c r="BL126" s="499"/>
      <c r="BM126" s="499"/>
      <c r="BN126" s="499"/>
      <c r="BO126" s="499"/>
      <c r="BP126" s="499"/>
      <c r="BQ126" s="499"/>
      <c r="BR126" s="499"/>
      <c r="BS126" s="499"/>
      <c r="BT126" s="499"/>
      <c r="BU126" s="499"/>
      <c r="BV126" s="499"/>
      <c r="BW126" s="499"/>
      <c r="BX126" s="499"/>
      <c r="BY126" s="499"/>
      <c r="BZ126" s="499"/>
      <c r="CA126" s="499"/>
      <c r="CB126" s="499"/>
      <c r="CC126" s="499"/>
      <c r="CD126" s="499"/>
      <c r="CE126" s="499"/>
      <c r="CF126" s="499"/>
      <c r="CG126" s="499"/>
      <c r="CH126" s="499"/>
      <c r="CI126" s="499"/>
      <c r="CJ126" s="499"/>
      <c r="CK126" s="499"/>
      <c r="CL126" s="499"/>
      <c r="CM126" s="499"/>
      <c r="CN126" s="499"/>
      <c r="CO126" s="499"/>
      <c r="CP126" s="499"/>
      <c r="CQ126" s="499"/>
      <c r="CR126" s="499"/>
      <c r="CS126" s="499"/>
      <c r="CT126" s="499"/>
      <c r="CU126" s="499"/>
      <c r="CV126" s="499"/>
      <c r="CW126" s="499"/>
      <c r="CX126" s="499"/>
      <c r="CY126" s="499"/>
      <c r="CZ126" s="499"/>
      <c r="DA126" s="499"/>
      <c r="DB126" s="499"/>
      <c r="DC126" s="499"/>
      <c r="DD126" s="499"/>
      <c r="DE126" s="499"/>
      <c r="DF126" s="499"/>
      <c r="DG126" s="499"/>
      <c r="DH126" s="499"/>
      <c r="DI126" s="499"/>
      <c r="DJ126" s="499"/>
      <c r="DK126" s="499"/>
      <c r="DL126" s="499"/>
      <c r="DM126" s="499"/>
      <c r="DN126" s="499"/>
      <c r="DO126" s="499"/>
      <c r="DP126" s="499"/>
      <c r="DQ126" s="499"/>
      <c r="DR126" s="499"/>
      <c r="DS126" s="499"/>
      <c r="DT126" s="499"/>
      <c r="DU126" s="499"/>
      <c r="DV126" s="499"/>
      <c r="DW126" s="499"/>
      <c r="DX126" s="499"/>
      <c r="DY126" s="499"/>
      <c r="DZ126" s="499"/>
      <c r="EA126" s="499"/>
      <c r="EB126" s="499"/>
      <c r="EC126" s="499"/>
      <c r="ED126" s="499"/>
      <c r="EE126" s="499"/>
      <c r="EF126" s="499"/>
      <c r="EG126" s="499"/>
      <c r="EH126" s="499"/>
      <c r="EI126" s="499"/>
      <c r="EJ126" s="499"/>
      <c r="EK126" s="499"/>
      <c r="EL126" s="499"/>
      <c r="EM126" s="499"/>
      <c r="EN126" s="499"/>
      <c r="EO126" s="499"/>
      <c r="EP126" s="499"/>
      <c r="EQ126" s="499"/>
      <c r="ER126" s="499"/>
      <c r="ES126" s="499"/>
      <c r="ET126" s="499"/>
      <c r="EU126" s="499"/>
      <c r="EV126" s="499"/>
      <c r="EW126" s="499"/>
      <c r="EX126" s="499"/>
      <c r="EY126" s="499"/>
      <c r="EZ126" s="499"/>
      <c r="FA126" s="499"/>
      <c r="FB126" s="499"/>
      <c r="FC126" s="499"/>
      <c r="FD126" s="499"/>
      <c r="FE126" s="499"/>
      <c r="FF126" s="499"/>
      <c r="FG126" s="499"/>
      <c r="FH126" s="499"/>
      <c r="FI126" s="499"/>
      <c r="FJ126" s="499"/>
      <c r="FK126" s="499"/>
      <c r="FL126" s="499"/>
      <c r="FM126" s="499"/>
      <c r="FN126" s="499"/>
      <c r="FO126" s="499"/>
      <c r="FP126" s="499"/>
      <c r="FQ126" s="499"/>
      <c r="FR126" s="499"/>
      <c r="FS126" s="499"/>
      <c r="FT126" s="499"/>
      <c r="FU126" s="499"/>
      <c r="FV126" s="499"/>
      <c r="FW126" s="499"/>
      <c r="FX126" s="499"/>
      <c r="FY126" s="499"/>
      <c r="FZ126" s="499"/>
      <c r="GA126" s="499"/>
      <c r="GB126" s="499"/>
      <c r="GC126" s="499"/>
      <c r="GD126" s="499"/>
      <c r="GE126" s="499"/>
      <c r="GF126" s="499"/>
      <c r="GG126" s="499"/>
      <c r="GH126" s="499"/>
      <c r="GI126" s="499"/>
      <c r="GJ126" s="499"/>
      <c r="GK126" s="499"/>
      <c r="GL126" s="499"/>
      <c r="GM126" s="499"/>
      <c r="GN126" s="499"/>
      <c r="GO126" s="499"/>
      <c r="GP126" s="499"/>
      <c r="GQ126" s="499"/>
      <c r="GR126" s="499"/>
      <c r="GS126" s="499"/>
      <c r="GT126" s="499"/>
      <c r="GU126" s="499"/>
      <c r="GV126" s="499"/>
      <c r="GW126" s="499"/>
      <c r="GX126" s="499"/>
      <c r="GY126" s="499"/>
      <c r="GZ126" s="499"/>
      <c r="HA126" s="499"/>
      <c r="HB126" s="499"/>
      <c r="HC126" s="499"/>
      <c r="HD126" s="499"/>
      <c r="HE126" s="499"/>
      <c r="HF126" s="499"/>
      <c r="HG126" s="499"/>
      <c r="HH126" s="499"/>
      <c r="HI126" s="499"/>
      <c r="HJ126" s="499"/>
      <c r="HK126" s="499"/>
      <c r="HL126" s="499"/>
      <c r="HM126" s="499"/>
      <c r="HN126" s="499"/>
      <c r="HO126" s="499"/>
      <c r="HP126" s="499"/>
      <c r="HQ126" s="499"/>
      <c r="HR126" s="499"/>
      <c r="HS126" s="499"/>
      <c r="HT126" s="499"/>
      <c r="HU126" s="499"/>
      <c r="HV126" s="499"/>
      <c r="HW126" s="499"/>
      <c r="HX126" s="499"/>
      <c r="HY126" s="499"/>
      <c r="HZ126" s="499"/>
      <c r="IA126" s="499"/>
      <c r="IB126" s="499"/>
      <c r="IC126" s="499"/>
      <c r="ID126" s="499"/>
      <c r="IE126" s="499"/>
      <c r="IF126" s="499"/>
      <c r="IG126" s="499"/>
      <c r="IH126" s="499"/>
      <c r="II126" s="499"/>
      <c r="IJ126" s="499"/>
      <c r="IK126" s="499"/>
      <c r="IL126" s="499"/>
      <c r="IM126" s="499"/>
      <c r="IN126" s="499"/>
      <c r="IO126" s="499"/>
      <c r="IP126" s="499"/>
    </row>
    <row r="127" spans="1:250" s="500" customFormat="1" ht="12" customHeight="1">
      <c r="A127" s="501"/>
      <c r="B127" s="502"/>
      <c r="C127" s="503"/>
      <c r="D127" s="504"/>
      <c r="E127" s="505"/>
      <c r="F127" s="505"/>
      <c r="G127" s="505"/>
      <c r="H127" s="505"/>
      <c r="I127" s="505"/>
      <c r="J127" s="505"/>
      <c r="K127" s="503"/>
      <c r="L127" s="503"/>
      <c r="M127" s="506"/>
      <c r="N127" s="506"/>
      <c r="O127" s="506"/>
      <c r="P127" s="507"/>
      <c r="Q127" s="615"/>
      <c r="R127" s="497"/>
      <c r="S127" s="497"/>
      <c r="T127" s="497"/>
      <c r="U127" s="497"/>
      <c r="V127" s="497"/>
      <c r="W127" s="497"/>
      <c r="X127" s="497"/>
      <c r="Y127" s="497"/>
      <c r="Z127" s="497"/>
      <c r="AA127" s="497"/>
      <c r="AB127" s="498"/>
      <c r="AC127" s="498"/>
      <c r="AD127" s="498"/>
      <c r="AE127" s="498"/>
      <c r="AF127" s="498"/>
      <c r="AG127" s="498"/>
      <c r="AH127" s="498"/>
      <c r="AI127" s="498"/>
      <c r="AJ127" s="498"/>
      <c r="AK127" s="498"/>
      <c r="AL127" s="498"/>
      <c r="AM127" s="498"/>
      <c r="AN127" s="498"/>
      <c r="AO127" s="498"/>
      <c r="AP127" s="498"/>
      <c r="AQ127" s="499"/>
      <c r="AR127" s="499"/>
      <c r="AS127" s="499"/>
      <c r="AT127" s="499"/>
      <c r="AU127" s="499"/>
      <c r="AV127" s="499"/>
      <c r="AW127" s="499"/>
      <c r="AX127" s="499"/>
      <c r="AY127" s="499"/>
      <c r="AZ127" s="499"/>
      <c r="BA127" s="499"/>
      <c r="BB127" s="499"/>
      <c r="BC127" s="499"/>
      <c r="BD127" s="499"/>
      <c r="BE127" s="499"/>
      <c r="BF127" s="499"/>
      <c r="BG127" s="499"/>
      <c r="BH127" s="499"/>
      <c r="BI127" s="499"/>
      <c r="BJ127" s="499"/>
      <c r="BK127" s="499"/>
      <c r="BL127" s="499"/>
      <c r="BM127" s="499"/>
      <c r="BN127" s="499"/>
      <c r="BO127" s="499"/>
      <c r="BP127" s="499"/>
      <c r="BQ127" s="499"/>
      <c r="BR127" s="499"/>
      <c r="BS127" s="499"/>
      <c r="BT127" s="499"/>
      <c r="BU127" s="499"/>
      <c r="BV127" s="499"/>
      <c r="BW127" s="499"/>
      <c r="BX127" s="499"/>
      <c r="BY127" s="499"/>
      <c r="BZ127" s="499"/>
      <c r="CA127" s="499"/>
      <c r="CB127" s="499"/>
      <c r="CC127" s="499"/>
      <c r="CD127" s="499"/>
      <c r="CE127" s="499"/>
      <c r="CF127" s="499"/>
      <c r="CG127" s="499"/>
      <c r="CH127" s="499"/>
      <c r="CI127" s="499"/>
      <c r="CJ127" s="499"/>
      <c r="CK127" s="499"/>
      <c r="CL127" s="499"/>
      <c r="CM127" s="499"/>
      <c r="CN127" s="499"/>
      <c r="CO127" s="499"/>
      <c r="CP127" s="499"/>
      <c r="CQ127" s="499"/>
      <c r="CR127" s="499"/>
      <c r="CS127" s="499"/>
      <c r="CT127" s="499"/>
      <c r="CU127" s="499"/>
      <c r="CV127" s="499"/>
      <c r="CW127" s="499"/>
      <c r="CX127" s="499"/>
      <c r="CY127" s="499"/>
      <c r="CZ127" s="499"/>
      <c r="DA127" s="499"/>
      <c r="DB127" s="499"/>
      <c r="DC127" s="499"/>
      <c r="DD127" s="499"/>
      <c r="DE127" s="499"/>
      <c r="DF127" s="499"/>
      <c r="DG127" s="499"/>
      <c r="DH127" s="499"/>
      <c r="DI127" s="499"/>
      <c r="DJ127" s="499"/>
      <c r="DK127" s="499"/>
      <c r="DL127" s="499"/>
      <c r="DM127" s="499"/>
      <c r="DN127" s="499"/>
      <c r="DO127" s="499"/>
      <c r="DP127" s="499"/>
      <c r="DQ127" s="499"/>
      <c r="DR127" s="499"/>
      <c r="DS127" s="499"/>
      <c r="DT127" s="499"/>
      <c r="DU127" s="499"/>
      <c r="DV127" s="499"/>
      <c r="DW127" s="499"/>
      <c r="DX127" s="499"/>
      <c r="DY127" s="499"/>
      <c r="DZ127" s="499"/>
      <c r="EA127" s="499"/>
      <c r="EB127" s="499"/>
      <c r="EC127" s="499"/>
      <c r="ED127" s="499"/>
      <c r="EE127" s="499"/>
      <c r="EF127" s="499"/>
      <c r="EG127" s="499"/>
      <c r="EH127" s="499"/>
      <c r="EI127" s="499"/>
      <c r="EJ127" s="499"/>
      <c r="EK127" s="499"/>
      <c r="EL127" s="499"/>
      <c r="EM127" s="499"/>
      <c r="EN127" s="499"/>
      <c r="EO127" s="499"/>
      <c r="EP127" s="499"/>
      <c r="EQ127" s="499"/>
      <c r="ER127" s="499"/>
      <c r="ES127" s="499"/>
      <c r="ET127" s="499"/>
      <c r="EU127" s="499"/>
      <c r="EV127" s="499"/>
      <c r="EW127" s="499"/>
      <c r="EX127" s="499"/>
      <c r="EY127" s="499"/>
      <c r="EZ127" s="499"/>
      <c r="FA127" s="499"/>
      <c r="FB127" s="499"/>
      <c r="FC127" s="499"/>
      <c r="FD127" s="499"/>
      <c r="FE127" s="499"/>
      <c r="FF127" s="499"/>
      <c r="FG127" s="499"/>
      <c r="FH127" s="499"/>
      <c r="FI127" s="499"/>
      <c r="FJ127" s="499"/>
      <c r="FK127" s="499"/>
      <c r="FL127" s="499"/>
      <c r="FM127" s="499"/>
      <c r="FN127" s="499"/>
      <c r="FO127" s="499"/>
      <c r="FP127" s="499"/>
      <c r="FQ127" s="499"/>
      <c r="FR127" s="499"/>
      <c r="FS127" s="499"/>
      <c r="FT127" s="499"/>
      <c r="FU127" s="499"/>
      <c r="FV127" s="499"/>
      <c r="FW127" s="499"/>
      <c r="FX127" s="499"/>
      <c r="FY127" s="499"/>
      <c r="FZ127" s="499"/>
      <c r="GA127" s="499"/>
      <c r="GB127" s="499"/>
      <c r="GC127" s="499"/>
      <c r="GD127" s="499"/>
      <c r="GE127" s="499"/>
      <c r="GF127" s="499"/>
      <c r="GG127" s="499"/>
      <c r="GH127" s="499"/>
      <c r="GI127" s="499"/>
      <c r="GJ127" s="499"/>
      <c r="GK127" s="499"/>
      <c r="GL127" s="499"/>
      <c r="GM127" s="499"/>
      <c r="GN127" s="499"/>
      <c r="GO127" s="499"/>
      <c r="GP127" s="499"/>
      <c r="GQ127" s="499"/>
      <c r="GR127" s="499"/>
      <c r="GS127" s="499"/>
      <c r="GT127" s="499"/>
      <c r="GU127" s="499"/>
      <c r="GV127" s="499"/>
      <c r="GW127" s="499"/>
      <c r="GX127" s="499"/>
      <c r="GY127" s="499"/>
      <c r="GZ127" s="499"/>
      <c r="HA127" s="499"/>
      <c r="HB127" s="499"/>
      <c r="HC127" s="499"/>
      <c r="HD127" s="499"/>
      <c r="HE127" s="499"/>
      <c r="HF127" s="499"/>
      <c r="HG127" s="499"/>
      <c r="HH127" s="499"/>
      <c r="HI127" s="499"/>
      <c r="HJ127" s="499"/>
      <c r="HK127" s="499"/>
      <c r="HL127" s="499"/>
      <c r="HM127" s="499"/>
      <c r="HN127" s="499"/>
      <c r="HO127" s="499"/>
      <c r="HP127" s="499"/>
      <c r="HQ127" s="499"/>
      <c r="HR127" s="499"/>
      <c r="HS127" s="499"/>
      <c r="HT127" s="499"/>
      <c r="HU127" s="499"/>
      <c r="HV127" s="499"/>
      <c r="HW127" s="499"/>
      <c r="HX127" s="499"/>
      <c r="HY127" s="499"/>
      <c r="HZ127" s="499"/>
      <c r="IA127" s="499"/>
      <c r="IB127" s="499"/>
      <c r="IC127" s="499"/>
      <c r="ID127" s="499"/>
      <c r="IE127" s="499"/>
      <c r="IF127" s="499"/>
      <c r="IG127" s="499"/>
      <c r="IH127" s="499"/>
      <c r="II127" s="499"/>
      <c r="IJ127" s="499"/>
      <c r="IK127" s="499"/>
      <c r="IL127" s="499"/>
      <c r="IM127" s="499"/>
      <c r="IN127" s="499"/>
      <c r="IO127" s="499"/>
      <c r="IP127" s="499"/>
    </row>
    <row r="128" spans="1:250" s="500" customFormat="1" ht="12" customHeight="1">
      <c r="A128" s="501"/>
      <c r="B128" s="502"/>
      <c r="C128" s="503"/>
      <c r="D128" s="504"/>
      <c r="E128" s="505"/>
      <c r="F128" s="505"/>
      <c r="G128" s="505"/>
      <c r="H128" s="505"/>
      <c r="I128" s="505"/>
      <c r="J128" s="505"/>
      <c r="K128" s="503"/>
      <c r="L128" s="503"/>
      <c r="M128" s="506"/>
      <c r="N128" s="506"/>
      <c r="O128" s="506"/>
      <c r="P128" s="507"/>
      <c r="Q128" s="615"/>
      <c r="R128" s="497"/>
      <c r="S128" s="497"/>
      <c r="T128" s="497"/>
      <c r="U128" s="497"/>
      <c r="V128" s="497"/>
      <c r="W128" s="497"/>
      <c r="X128" s="497"/>
      <c r="Y128" s="497"/>
      <c r="Z128" s="497"/>
      <c r="AA128" s="497"/>
      <c r="AB128" s="498"/>
      <c r="AC128" s="498"/>
      <c r="AD128" s="498"/>
      <c r="AE128" s="498"/>
      <c r="AF128" s="498"/>
      <c r="AG128" s="498"/>
      <c r="AH128" s="498"/>
      <c r="AI128" s="498"/>
      <c r="AJ128" s="498"/>
      <c r="AK128" s="498"/>
      <c r="AL128" s="498"/>
      <c r="AM128" s="498"/>
      <c r="AN128" s="498"/>
      <c r="AO128" s="498"/>
      <c r="AP128" s="498"/>
      <c r="AQ128" s="499"/>
      <c r="AR128" s="499"/>
      <c r="AS128" s="499"/>
      <c r="AT128" s="499"/>
      <c r="AU128" s="499"/>
      <c r="AV128" s="499"/>
      <c r="AW128" s="499"/>
      <c r="AX128" s="499"/>
      <c r="AY128" s="499"/>
      <c r="AZ128" s="499"/>
      <c r="BA128" s="499"/>
      <c r="BB128" s="499"/>
      <c r="BC128" s="499"/>
      <c r="BD128" s="499"/>
      <c r="BE128" s="499"/>
      <c r="BF128" s="499"/>
      <c r="BG128" s="499"/>
      <c r="BH128" s="499"/>
      <c r="BI128" s="499"/>
      <c r="BJ128" s="499"/>
      <c r="BK128" s="499"/>
      <c r="BL128" s="499"/>
      <c r="BM128" s="499"/>
      <c r="BN128" s="499"/>
      <c r="BO128" s="499"/>
      <c r="BP128" s="499"/>
      <c r="BQ128" s="499"/>
      <c r="BR128" s="499"/>
      <c r="BS128" s="499"/>
      <c r="BT128" s="499"/>
      <c r="BU128" s="499"/>
      <c r="BV128" s="499"/>
      <c r="BW128" s="499"/>
      <c r="BX128" s="499"/>
      <c r="BY128" s="499"/>
      <c r="BZ128" s="499"/>
      <c r="CA128" s="499"/>
      <c r="CB128" s="499"/>
      <c r="CC128" s="499"/>
      <c r="CD128" s="499"/>
      <c r="CE128" s="499"/>
      <c r="CF128" s="499"/>
      <c r="CG128" s="499"/>
      <c r="CH128" s="499"/>
      <c r="CI128" s="499"/>
      <c r="CJ128" s="499"/>
      <c r="CK128" s="499"/>
      <c r="CL128" s="499"/>
      <c r="CM128" s="499"/>
      <c r="CN128" s="499"/>
      <c r="CO128" s="499"/>
      <c r="CP128" s="499"/>
      <c r="CQ128" s="499"/>
      <c r="CR128" s="499"/>
      <c r="CS128" s="499"/>
      <c r="CT128" s="499"/>
      <c r="CU128" s="499"/>
      <c r="CV128" s="499"/>
      <c r="CW128" s="499"/>
      <c r="CX128" s="499"/>
      <c r="CY128" s="499"/>
      <c r="CZ128" s="499"/>
      <c r="DA128" s="499"/>
      <c r="DB128" s="499"/>
      <c r="DC128" s="499"/>
      <c r="DD128" s="499"/>
      <c r="DE128" s="499"/>
      <c r="DF128" s="499"/>
      <c r="DG128" s="499"/>
      <c r="DH128" s="499"/>
      <c r="DI128" s="499"/>
      <c r="DJ128" s="499"/>
      <c r="DK128" s="499"/>
      <c r="DL128" s="499"/>
      <c r="DM128" s="499"/>
      <c r="DN128" s="499"/>
      <c r="DO128" s="499"/>
      <c r="DP128" s="499"/>
      <c r="DQ128" s="499"/>
      <c r="DR128" s="499"/>
      <c r="DS128" s="499"/>
      <c r="DT128" s="499"/>
      <c r="DU128" s="499"/>
      <c r="DV128" s="499"/>
      <c r="DW128" s="499"/>
      <c r="DX128" s="499"/>
      <c r="DY128" s="499"/>
      <c r="DZ128" s="499"/>
      <c r="EA128" s="499"/>
      <c r="EB128" s="499"/>
      <c r="EC128" s="499"/>
      <c r="ED128" s="499"/>
      <c r="EE128" s="499"/>
      <c r="EF128" s="499"/>
      <c r="EG128" s="499"/>
      <c r="EH128" s="499"/>
      <c r="EI128" s="499"/>
      <c r="EJ128" s="499"/>
      <c r="EK128" s="499"/>
      <c r="EL128" s="499"/>
      <c r="EM128" s="499"/>
      <c r="EN128" s="499"/>
      <c r="EO128" s="499"/>
      <c r="EP128" s="499"/>
      <c r="EQ128" s="499"/>
      <c r="ER128" s="499"/>
      <c r="ES128" s="499"/>
      <c r="ET128" s="499"/>
      <c r="EU128" s="499"/>
      <c r="EV128" s="499"/>
      <c r="EW128" s="499"/>
      <c r="EX128" s="499"/>
      <c r="EY128" s="499"/>
      <c r="EZ128" s="499"/>
      <c r="FA128" s="499"/>
      <c r="FB128" s="499"/>
      <c r="FC128" s="499"/>
      <c r="FD128" s="499"/>
      <c r="FE128" s="499"/>
      <c r="FF128" s="499"/>
      <c r="FG128" s="499"/>
      <c r="FH128" s="499"/>
      <c r="FI128" s="499"/>
      <c r="FJ128" s="499"/>
      <c r="FK128" s="499"/>
      <c r="FL128" s="499"/>
      <c r="FM128" s="499"/>
      <c r="FN128" s="499"/>
      <c r="FO128" s="499"/>
      <c r="FP128" s="499"/>
      <c r="FQ128" s="499"/>
      <c r="FR128" s="499"/>
      <c r="FS128" s="499"/>
      <c r="FT128" s="499"/>
      <c r="FU128" s="499"/>
      <c r="FV128" s="499"/>
      <c r="FW128" s="499"/>
      <c r="FX128" s="499"/>
      <c r="FY128" s="499"/>
      <c r="FZ128" s="499"/>
      <c r="GA128" s="499"/>
      <c r="GB128" s="499"/>
      <c r="GC128" s="499"/>
      <c r="GD128" s="499"/>
      <c r="GE128" s="499"/>
      <c r="GF128" s="499"/>
      <c r="GG128" s="499"/>
      <c r="GH128" s="499"/>
      <c r="GI128" s="499"/>
      <c r="GJ128" s="499"/>
      <c r="GK128" s="499"/>
      <c r="GL128" s="499"/>
      <c r="GM128" s="499"/>
      <c r="GN128" s="499"/>
      <c r="GO128" s="499"/>
      <c r="GP128" s="499"/>
      <c r="GQ128" s="499"/>
      <c r="GR128" s="499"/>
      <c r="GS128" s="499"/>
      <c r="GT128" s="499"/>
      <c r="GU128" s="499"/>
      <c r="GV128" s="499"/>
      <c r="GW128" s="499"/>
      <c r="GX128" s="499"/>
      <c r="GY128" s="499"/>
      <c r="GZ128" s="499"/>
      <c r="HA128" s="499"/>
      <c r="HB128" s="499"/>
      <c r="HC128" s="499"/>
      <c r="HD128" s="499"/>
      <c r="HE128" s="499"/>
      <c r="HF128" s="499"/>
      <c r="HG128" s="499"/>
      <c r="HH128" s="499"/>
      <c r="HI128" s="499"/>
      <c r="HJ128" s="499"/>
      <c r="HK128" s="499"/>
      <c r="HL128" s="499"/>
      <c r="HM128" s="499"/>
      <c r="HN128" s="499"/>
      <c r="HO128" s="499"/>
      <c r="HP128" s="499"/>
      <c r="HQ128" s="499"/>
      <c r="HR128" s="499"/>
      <c r="HS128" s="499"/>
      <c r="HT128" s="499"/>
      <c r="HU128" s="499"/>
      <c r="HV128" s="499"/>
      <c r="HW128" s="499"/>
      <c r="HX128" s="499"/>
      <c r="HY128" s="499"/>
      <c r="HZ128" s="499"/>
      <c r="IA128" s="499"/>
      <c r="IB128" s="499"/>
      <c r="IC128" s="499"/>
      <c r="ID128" s="499"/>
      <c r="IE128" s="499"/>
      <c r="IF128" s="499"/>
      <c r="IG128" s="499"/>
      <c r="IH128" s="499"/>
      <c r="II128" s="499"/>
      <c r="IJ128" s="499"/>
      <c r="IK128" s="499"/>
      <c r="IL128" s="499"/>
      <c r="IM128" s="499"/>
      <c r="IN128" s="499"/>
      <c r="IO128" s="499"/>
      <c r="IP128" s="499"/>
    </row>
    <row r="129" spans="1:250" s="500" customFormat="1" ht="12" customHeight="1">
      <c r="A129" s="501"/>
      <c r="B129" s="502"/>
      <c r="C129" s="503"/>
      <c r="D129" s="504"/>
      <c r="E129" s="505"/>
      <c r="F129" s="505"/>
      <c r="G129" s="505"/>
      <c r="H129" s="505"/>
      <c r="I129" s="505"/>
      <c r="J129" s="505"/>
      <c r="K129" s="503"/>
      <c r="L129" s="503"/>
      <c r="M129" s="506"/>
      <c r="N129" s="506"/>
      <c r="O129" s="506"/>
      <c r="P129" s="507"/>
      <c r="Q129" s="615"/>
      <c r="R129" s="497"/>
      <c r="S129" s="497"/>
      <c r="T129" s="497"/>
      <c r="U129" s="497"/>
      <c r="V129" s="497"/>
      <c r="W129" s="497"/>
      <c r="X129" s="497"/>
      <c r="Y129" s="497"/>
      <c r="Z129" s="497"/>
      <c r="AA129" s="497"/>
      <c r="AB129" s="498"/>
      <c r="AC129" s="498"/>
      <c r="AD129" s="498"/>
      <c r="AE129" s="498"/>
      <c r="AF129" s="498"/>
      <c r="AG129" s="498"/>
      <c r="AH129" s="498"/>
      <c r="AI129" s="498"/>
      <c r="AJ129" s="498"/>
      <c r="AK129" s="498"/>
      <c r="AL129" s="498"/>
      <c r="AM129" s="498"/>
      <c r="AN129" s="498"/>
      <c r="AO129" s="498"/>
      <c r="AP129" s="498"/>
      <c r="AQ129" s="499"/>
      <c r="AR129" s="499"/>
      <c r="AS129" s="499"/>
      <c r="AT129" s="499"/>
      <c r="AU129" s="499"/>
      <c r="AV129" s="499"/>
      <c r="AW129" s="499"/>
      <c r="AX129" s="499"/>
      <c r="AY129" s="499"/>
      <c r="AZ129" s="499"/>
      <c r="BA129" s="499"/>
      <c r="BB129" s="499"/>
      <c r="BC129" s="499"/>
      <c r="BD129" s="499"/>
      <c r="BE129" s="499"/>
      <c r="BF129" s="499"/>
      <c r="BG129" s="499"/>
      <c r="BH129" s="499"/>
      <c r="BI129" s="499"/>
      <c r="BJ129" s="499"/>
      <c r="BK129" s="499"/>
      <c r="BL129" s="499"/>
      <c r="BM129" s="499"/>
      <c r="BN129" s="499"/>
      <c r="BO129" s="499"/>
      <c r="BP129" s="499"/>
      <c r="BQ129" s="499"/>
      <c r="BR129" s="499"/>
      <c r="BS129" s="499"/>
      <c r="BT129" s="499"/>
      <c r="BU129" s="499"/>
      <c r="BV129" s="499"/>
      <c r="BW129" s="499"/>
      <c r="BX129" s="499"/>
      <c r="BY129" s="499"/>
      <c r="BZ129" s="499"/>
      <c r="CA129" s="499"/>
      <c r="CB129" s="499"/>
      <c r="CC129" s="499"/>
      <c r="CD129" s="499"/>
      <c r="CE129" s="499"/>
      <c r="CF129" s="499"/>
      <c r="CG129" s="499"/>
      <c r="CH129" s="499"/>
      <c r="CI129" s="499"/>
      <c r="CJ129" s="499"/>
      <c r="CK129" s="499"/>
      <c r="CL129" s="499"/>
      <c r="CM129" s="499"/>
      <c r="CN129" s="499"/>
      <c r="CO129" s="499"/>
      <c r="CP129" s="499"/>
      <c r="CQ129" s="499"/>
      <c r="CR129" s="499"/>
      <c r="CS129" s="499"/>
      <c r="CT129" s="499"/>
      <c r="CU129" s="499"/>
      <c r="CV129" s="499"/>
      <c r="CW129" s="499"/>
      <c r="CX129" s="499"/>
      <c r="CY129" s="499"/>
      <c r="CZ129" s="499"/>
      <c r="DA129" s="499"/>
      <c r="DB129" s="499"/>
      <c r="DC129" s="499"/>
      <c r="DD129" s="499"/>
      <c r="DE129" s="499"/>
      <c r="DF129" s="499"/>
      <c r="DG129" s="499"/>
      <c r="DH129" s="499"/>
      <c r="DI129" s="499"/>
      <c r="DJ129" s="499"/>
      <c r="DK129" s="499"/>
      <c r="DL129" s="499"/>
      <c r="DM129" s="499"/>
      <c r="DN129" s="499"/>
      <c r="DO129" s="499"/>
      <c r="DP129" s="499"/>
      <c r="DQ129" s="499"/>
      <c r="DR129" s="499"/>
      <c r="DS129" s="499"/>
      <c r="DT129" s="499"/>
      <c r="DU129" s="499"/>
      <c r="DV129" s="499"/>
      <c r="DW129" s="499"/>
      <c r="DX129" s="499"/>
      <c r="DY129" s="499"/>
      <c r="DZ129" s="499"/>
      <c r="EA129" s="499"/>
      <c r="EB129" s="499"/>
      <c r="EC129" s="499"/>
      <c r="ED129" s="499"/>
      <c r="EE129" s="499"/>
      <c r="EF129" s="499"/>
      <c r="EG129" s="499"/>
      <c r="EH129" s="499"/>
      <c r="EI129" s="499"/>
      <c r="EJ129" s="499"/>
      <c r="EK129" s="499"/>
      <c r="EL129" s="499"/>
      <c r="EM129" s="499"/>
      <c r="EN129" s="499"/>
      <c r="EO129" s="499"/>
      <c r="EP129" s="499"/>
      <c r="EQ129" s="499"/>
      <c r="ER129" s="499"/>
      <c r="ES129" s="499"/>
      <c r="ET129" s="499"/>
      <c r="EU129" s="499"/>
      <c r="EV129" s="499"/>
      <c r="EW129" s="499"/>
      <c r="EX129" s="499"/>
      <c r="EY129" s="499"/>
      <c r="EZ129" s="499"/>
      <c r="FA129" s="499"/>
      <c r="FB129" s="499"/>
      <c r="FC129" s="499"/>
      <c r="FD129" s="499"/>
      <c r="FE129" s="499"/>
      <c r="FF129" s="499"/>
      <c r="FG129" s="499"/>
      <c r="FH129" s="499"/>
      <c r="FI129" s="499"/>
      <c r="FJ129" s="499"/>
      <c r="FK129" s="499"/>
      <c r="FL129" s="499"/>
      <c r="FM129" s="499"/>
      <c r="FN129" s="499"/>
      <c r="FO129" s="499"/>
      <c r="FP129" s="499"/>
      <c r="FQ129" s="499"/>
      <c r="FR129" s="499"/>
      <c r="FS129" s="499"/>
      <c r="FT129" s="499"/>
      <c r="FU129" s="499"/>
      <c r="FV129" s="499"/>
      <c r="FW129" s="499"/>
      <c r="FX129" s="499"/>
      <c r="FY129" s="499"/>
      <c r="FZ129" s="499"/>
      <c r="GA129" s="499"/>
      <c r="GB129" s="499"/>
      <c r="GC129" s="499"/>
      <c r="GD129" s="499"/>
      <c r="GE129" s="499"/>
      <c r="GF129" s="499"/>
      <c r="GG129" s="499"/>
      <c r="GH129" s="499"/>
      <c r="GI129" s="499"/>
      <c r="GJ129" s="499"/>
      <c r="GK129" s="499"/>
      <c r="GL129" s="499"/>
      <c r="GM129" s="499"/>
      <c r="GN129" s="499"/>
      <c r="GO129" s="499"/>
      <c r="GP129" s="499"/>
      <c r="GQ129" s="499"/>
      <c r="GR129" s="499"/>
      <c r="GS129" s="499"/>
      <c r="GT129" s="499"/>
      <c r="GU129" s="499"/>
      <c r="GV129" s="499"/>
      <c r="GW129" s="499"/>
      <c r="GX129" s="499"/>
      <c r="GY129" s="499"/>
      <c r="GZ129" s="499"/>
      <c r="HA129" s="499"/>
      <c r="HB129" s="499"/>
      <c r="HC129" s="499"/>
      <c r="HD129" s="499"/>
      <c r="HE129" s="499"/>
      <c r="HF129" s="499"/>
      <c r="HG129" s="499"/>
      <c r="HH129" s="499"/>
      <c r="HI129" s="499"/>
      <c r="HJ129" s="499"/>
      <c r="HK129" s="499"/>
      <c r="HL129" s="499"/>
      <c r="HM129" s="499"/>
      <c r="HN129" s="499"/>
      <c r="HO129" s="499"/>
      <c r="HP129" s="499"/>
      <c r="HQ129" s="499"/>
      <c r="HR129" s="499"/>
      <c r="HS129" s="499"/>
      <c r="HT129" s="499"/>
      <c r="HU129" s="499"/>
      <c r="HV129" s="499"/>
      <c r="HW129" s="499"/>
      <c r="HX129" s="499"/>
      <c r="HY129" s="499"/>
      <c r="HZ129" s="499"/>
      <c r="IA129" s="499"/>
      <c r="IB129" s="499"/>
      <c r="IC129" s="499"/>
      <c r="ID129" s="499"/>
      <c r="IE129" s="499"/>
      <c r="IF129" s="499"/>
      <c r="IG129" s="499"/>
      <c r="IH129" s="499"/>
      <c r="II129" s="499"/>
      <c r="IJ129" s="499"/>
      <c r="IK129" s="499"/>
      <c r="IL129" s="499"/>
      <c r="IM129" s="499"/>
      <c r="IN129" s="499"/>
      <c r="IO129" s="499"/>
      <c r="IP129" s="499"/>
    </row>
    <row r="130" spans="1:250" s="500" customFormat="1" ht="12" customHeight="1">
      <c r="A130" s="501"/>
      <c r="B130" s="502"/>
      <c r="C130" s="503"/>
      <c r="D130" s="504"/>
      <c r="E130" s="505"/>
      <c r="F130" s="505"/>
      <c r="G130" s="505"/>
      <c r="H130" s="505"/>
      <c r="I130" s="505"/>
      <c r="J130" s="505"/>
      <c r="K130" s="503"/>
      <c r="L130" s="503"/>
      <c r="M130" s="506"/>
      <c r="N130" s="506"/>
      <c r="O130" s="506"/>
      <c r="P130" s="507"/>
      <c r="Q130" s="615"/>
      <c r="R130" s="497"/>
      <c r="S130" s="497"/>
      <c r="T130" s="497"/>
      <c r="U130" s="497"/>
      <c r="V130" s="497"/>
      <c r="W130" s="497"/>
      <c r="X130" s="497"/>
      <c r="Y130" s="497"/>
      <c r="Z130" s="497"/>
      <c r="AA130" s="497"/>
      <c r="AB130" s="498"/>
      <c r="AC130" s="498"/>
      <c r="AD130" s="498"/>
      <c r="AE130" s="498"/>
      <c r="AF130" s="498"/>
      <c r="AG130" s="498"/>
      <c r="AH130" s="498"/>
      <c r="AI130" s="498"/>
      <c r="AJ130" s="498"/>
      <c r="AK130" s="498"/>
      <c r="AL130" s="498"/>
      <c r="AM130" s="498"/>
      <c r="AN130" s="498"/>
      <c r="AO130" s="498"/>
      <c r="AP130" s="498"/>
      <c r="AQ130" s="499"/>
      <c r="AR130" s="499"/>
      <c r="AS130" s="499"/>
      <c r="AT130" s="499"/>
      <c r="AU130" s="499"/>
      <c r="AV130" s="499"/>
      <c r="AW130" s="499"/>
      <c r="AX130" s="499"/>
      <c r="AY130" s="499"/>
      <c r="AZ130" s="499"/>
      <c r="BA130" s="499"/>
      <c r="BB130" s="499"/>
      <c r="BC130" s="499"/>
      <c r="BD130" s="499"/>
      <c r="BE130" s="499"/>
      <c r="BF130" s="499"/>
      <c r="BG130" s="499"/>
      <c r="BH130" s="499"/>
      <c r="BI130" s="499"/>
      <c r="BJ130" s="499"/>
      <c r="BK130" s="499"/>
      <c r="BL130" s="499"/>
      <c r="BM130" s="499"/>
      <c r="BN130" s="499"/>
      <c r="BO130" s="499"/>
      <c r="BP130" s="499"/>
      <c r="BQ130" s="499"/>
      <c r="BR130" s="499"/>
      <c r="BS130" s="499"/>
      <c r="BT130" s="499"/>
      <c r="BU130" s="499"/>
      <c r="BV130" s="499"/>
      <c r="BW130" s="499"/>
      <c r="BX130" s="499"/>
      <c r="BY130" s="499"/>
      <c r="BZ130" s="499"/>
      <c r="CA130" s="499"/>
      <c r="CB130" s="499"/>
      <c r="CC130" s="499"/>
      <c r="CD130" s="499"/>
      <c r="CE130" s="499"/>
      <c r="CF130" s="499"/>
      <c r="CG130" s="499"/>
      <c r="CH130" s="499"/>
      <c r="CI130" s="499"/>
      <c r="CJ130" s="499"/>
      <c r="CK130" s="499"/>
      <c r="CL130" s="499"/>
      <c r="CM130" s="499"/>
      <c r="CN130" s="499"/>
      <c r="CO130" s="499"/>
      <c r="CP130" s="499"/>
      <c r="CQ130" s="499"/>
      <c r="CR130" s="499"/>
      <c r="CS130" s="499"/>
      <c r="CT130" s="499"/>
      <c r="CU130" s="499"/>
      <c r="CV130" s="499"/>
      <c r="CW130" s="499"/>
      <c r="CX130" s="499"/>
      <c r="CY130" s="499"/>
      <c r="CZ130" s="499"/>
      <c r="DA130" s="499"/>
      <c r="DB130" s="499"/>
      <c r="DC130" s="499"/>
      <c r="DD130" s="499"/>
      <c r="DE130" s="499"/>
      <c r="DF130" s="499"/>
      <c r="DG130" s="499"/>
      <c r="DH130" s="499"/>
      <c r="DI130" s="499"/>
      <c r="DJ130" s="499"/>
      <c r="DK130" s="499"/>
      <c r="DL130" s="499"/>
      <c r="DM130" s="499"/>
      <c r="DN130" s="499"/>
      <c r="DO130" s="499"/>
      <c r="DP130" s="499"/>
      <c r="DQ130" s="499"/>
      <c r="DR130" s="499"/>
      <c r="DS130" s="499"/>
      <c r="DT130" s="499"/>
      <c r="DU130" s="499"/>
      <c r="DV130" s="499"/>
      <c r="DW130" s="499"/>
      <c r="DX130" s="499"/>
      <c r="DY130" s="499"/>
      <c r="DZ130" s="499"/>
      <c r="EA130" s="499"/>
      <c r="EB130" s="499"/>
      <c r="EC130" s="499"/>
      <c r="ED130" s="499"/>
      <c r="EE130" s="499"/>
      <c r="EF130" s="499"/>
      <c r="EG130" s="499"/>
      <c r="EH130" s="499"/>
      <c r="EI130" s="499"/>
      <c r="EJ130" s="499"/>
      <c r="EK130" s="499"/>
      <c r="EL130" s="499"/>
      <c r="EM130" s="499"/>
      <c r="EN130" s="499"/>
      <c r="EO130" s="499"/>
      <c r="EP130" s="499"/>
      <c r="EQ130" s="499"/>
      <c r="ER130" s="499"/>
      <c r="ES130" s="499"/>
      <c r="ET130" s="499"/>
      <c r="EU130" s="499"/>
      <c r="EV130" s="499"/>
      <c r="EW130" s="499"/>
      <c r="EX130" s="499"/>
      <c r="EY130" s="499"/>
      <c r="EZ130" s="499"/>
      <c r="FA130" s="499"/>
      <c r="FB130" s="499"/>
      <c r="FC130" s="499"/>
      <c r="FD130" s="499"/>
      <c r="FE130" s="499"/>
      <c r="FF130" s="499"/>
      <c r="FG130" s="499"/>
      <c r="FH130" s="499"/>
      <c r="FI130" s="499"/>
      <c r="FJ130" s="499"/>
      <c r="FK130" s="499"/>
      <c r="FL130" s="499"/>
      <c r="FM130" s="499"/>
      <c r="FN130" s="499"/>
      <c r="FO130" s="499"/>
      <c r="FP130" s="499"/>
      <c r="FQ130" s="499"/>
      <c r="FR130" s="499"/>
      <c r="FS130" s="499"/>
      <c r="FT130" s="499"/>
      <c r="FU130" s="499"/>
      <c r="FV130" s="499"/>
      <c r="FW130" s="499"/>
      <c r="FX130" s="499"/>
      <c r="FY130" s="499"/>
      <c r="FZ130" s="499"/>
      <c r="GA130" s="499"/>
      <c r="GB130" s="499"/>
      <c r="GC130" s="499"/>
      <c r="GD130" s="499"/>
      <c r="GE130" s="499"/>
      <c r="GF130" s="499"/>
      <c r="GG130" s="499"/>
      <c r="GH130" s="499"/>
      <c r="GI130" s="499"/>
      <c r="GJ130" s="499"/>
      <c r="GK130" s="499"/>
      <c r="GL130" s="499"/>
      <c r="GM130" s="499"/>
      <c r="GN130" s="499"/>
      <c r="GO130" s="499"/>
      <c r="GP130" s="499"/>
      <c r="GQ130" s="499"/>
      <c r="GR130" s="499"/>
      <c r="GS130" s="499"/>
      <c r="GT130" s="499"/>
      <c r="GU130" s="499"/>
      <c r="GV130" s="499"/>
      <c r="GW130" s="499"/>
      <c r="GX130" s="499"/>
      <c r="GY130" s="499"/>
      <c r="GZ130" s="499"/>
      <c r="HA130" s="499"/>
      <c r="HB130" s="499"/>
      <c r="HC130" s="499"/>
      <c r="HD130" s="499"/>
      <c r="HE130" s="499"/>
      <c r="HF130" s="499"/>
      <c r="HG130" s="499"/>
      <c r="HH130" s="499"/>
      <c r="HI130" s="499"/>
      <c r="HJ130" s="499"/>
      <c r="HK130" s="499"/>
      <c r="HL130" s="499"/>
      <c r="HM130" s="499"/>
      <c r="HN130" s="499"/>
      <c r="HO130" s="499"/>
      <c r="HP130" s="499"/>
      <c r="HQ130" s="499"/>
      <c r="HR130" s="499"/>
      <c r="HS130" s="499"/>
      <c r="HT130" s="499"/>
      <c r="HU130" s="499"/>
      <c r="HV130" s="499"/>
      <c r="HW130" s="499"/>
      <c r="HX130" s="499"/>
      <c r="HY130" s="499"/>
      <c r="HZ130" s="499"/>
      <c r="IA130" s="499"/>
      <c r="IB130" s="499"/>
      <c r="IC130" s="499"/>
      <c r="ID130" s="499"/>
      <c r="IE130" s="499"/>
      <c r="IF130" s="499"/>
      <c r="IG130" s="499"/>
      <c r="IH130" s="499"/>
      <c r="II130" s="499"/>
      <c r="IJ130" s="499"/>
      <c r="IK130" s="499"/>
      <c r="IL130" s="499"/>
      <c r="IM130" s="499"/>
      <c r="IN130" s="499"/>
      <c r="IO130" s="499"/>
      <c r="IP130" s="499"/>
    </row>
    <row r="131" spans="1:250" s="500" customFormat="1" ht="12" customHeight="1">
      <c r="A131" s="501"/>
      <c r="B131" s="502"/>
      <c r="C131" s="503"/>
      <c r="D131" s="504"/>
      <c r="E131" s="505"/>
      <c r="F131" s="505"/>
      <c r="G131" s="505"/>
      <c r="H131" s="505"/>
      <c r="I131" s="505"/>
      <c r="J131" s="505"/>
      <c r="K131" s="503"/>
      <c r="L131" s="503"/>
      <c r="M131" s="506"/>
      <c r="N131" s="506"/>
      <c r="O131" s="506"/>
      <c r="P131" s="507"/>
      <c r="Q131" s="615"/>
      <c r="R131" s="497"/>
      <c r="S131" s="497"/>
      <c r="T131" s="497"/>
      <c r="U131" s="497"/>
      <c r="V131" s="497"/>
      <c r="W131" s="497"/>
      <c r="X131" s="497"/>
      <c r="Y131" s="497"/>
      <c r="Z131" s="497"/>
      <c r="AA131" s="497"/>
      <c r="AB131" s="498"/>
      <c r="AC131" s="498"/>
      <c r="AD131" s="498"/>
      <c r="AE131" s="498"/>
      <c r="AF131" s="498"/>
      <c r="AG131" s="498"/>
      <c r="AH131" s="498"/>
      <c r="AI131" s="498"/>
      <c r="AJ131" s="498"/>
      <c r="AK131" s="498"/>
      <c r="AL131" s="498"/>
      <c r="AM131" s="498"/>
      <c r="AN131" s="498"/>
      <c r="AO131" s="498"/>
      <c r="AP131" s="498"/>
      <c r="AQ131" s="499"/>
      <c r="AR131" s="499"/>
      <c r="AS131" s="499"/>
      <c r="AT131" s="499"/>
      <c r="AU131" s="499"/>
      <c r="AV131" s="499"/>
      <c r="AW131" s="499"/>
      <c r="AX131" s="499"/>
      <c r="AY131" s="499"/>
      <c r="AZ131" s="499"/>
      <c r="BA131" s="499"/>
      <c r="BB131" s="499"/>
      <c r="BC131" s="499"/>
      <c r="BD131" s="499"/>
      <c r="BE131" s="499"/>
      <c r="BF131" s="499"/>
      <c r="BG131" s="499"/>
      <c r="BH131" s="499"/>
      <c r="BI131" s="499"/>
      <c r="BJ131" s="499"/>
      <c r="BK131" s="499"/>
      <c r="BL131" s="499"/>
      <c r="BM131" s="499"/>
      <c r="BN131" s="499"/>
      <c r="BO131" s="499"/>
      <c r="BP131" s="499"/>
      <c r="BQ131" s="499"/>
      <c r="BR131" s="499"/>
      <c r="BS131" s="499"/>
      <c r="BT131" s="499"/>
      <c r="BU131" s="499"/>
      <c r="BV131" s="499"/>
      <c r="BW131" s="499"/>
      <c r="BX131" s="499"/>
      <c r="BY131" s="499"/>
      <c r="BZ131" s="499"/>
      <c r="CA131" s="499"/>
      <c r="CB131" s="499"/>
      <c r="CC131" s="499"/>
      <c r="CD131" s="499"/>
      <c r="CE131" s="499"/>
      <c r="CF131" s="499"/>
      <c r="CG131" s="499"/>
      <c r="CH131" s="499"/>
      <c r="CI131" s="499"/>
      <c r="CJ131" s="499"/>
      <c r="CK131" s="499"/>
      <c r="CL131" s="499"/>
      <c r="CM131" s="499"/>
      <c r="CN131" s="499"/>
      <c r="CO131" s="499"/>
      <c r="CP131" s="499"/>
      <c r="CQ131" s="499"/>
      <c r="CR131" s="499"/>
      <c r="CS131" s="499"/>
      <c r="CT131" s="499"/>
      <c r="CU131" s="499"/>
      <c r="CV131" s="499"/>
      <c r="CW131" s="499"/>
      <c r="CX131" s="499"/>
      <c r="CY131" s="499"/>
      <c r="CZ131" s="499"/>
      <c r="DA131" s="499"/>
      <c r="DB131" s="499"/>
      <c r="DC131" s="499"/>
      <c r="DD131" s="499"/>
      <c r="DE131" s="499"/>
      <c r="DF131" s="499"/>
      <c r="DG131" s="499"/>
      <c r="DH131" s="499"/>
      <c r="DI131" s="499"/>
      <c r="DJ131" s="499"/>
      <c r="DK131" s="499"/>
      <c r="DL131" s="499"/>
      <c r="DM131" s="499"/>
      <c r="DN131" s="499"/>
      <c r="DO131" s="499"/>
      <c r="DP131" s="499"/>
      <c r="DQ131" s="499"/>
      <c r="DR131" s="499"/>
      <c r="DS131" s="499"/>
      <c r="DT131" s="499"/>
      <c r="DU131" s="499"/>
      <c r="DV131" s="499"/>
      <c r="DW131" s="499"/>
      <c r="DX131" s="499"/>
      <c r="DY131" s="499"/>
      <c r="DZ131" s="499"/>
      <c r="EA131" s="499"/>
      <c r="EB131" s="499"/>
      <c r="EC131" s="499"/>
      <c r="ED131" s="499"/>
      <c r="EE131" s="499"/>
      <c r="EF131" s="499"/>
      <c r="EG131" s="499"/>
      <c r="EH131" s="499"/>
      <c r="EI131" s="499"/>
      <c r="EJ131" s="499"/>
      <c r="EK131" s="499"/>
      <c r="EL131" s="499"/>
      <c r="EM131" s="499"/>
      <c r="EN131" s="499"/>
      <c r="EO131" s="499"/>
      <c r="EP131" s="499"/>
      <c r="EQ131" s="499"/>
      <c r="ER131" s="499"/>
      <c r="ES131" s="499"/>
      <c r="ET131" s="499"/>
      <c r="EU131" s="499"/>
      <c r="EV131" s="499"/>
      <c r="EW131" s="499"/>
      <c r="EX131" s="499"/>
      <c r="EY131" s="499"/>
      <c r="EZ131" s="499"/>
      <c r="FA131" s="499"/>
      <c r="FB131" s="499"/>
      <c r="FC131" s="499"/>
      <c r="FD131" s="499"/>
      <c r="FE131" s="499"/>
      <c r="FF131" s="499"/>
      <c r="FG131" s="499"/>
      <c r="FH131" s="499"/>
      <c r="FI131" s="499"/>
      <c r="FJ131" s="499"/>
      <c r="FK131" s="499"/>
      <c r="FL131" s="499"/>
      <c r="FM131" s="499"/>
      <c r="FN131" s="499"/>
      <c r="FO131" s="499"/>
      <c r="FP131" s="499"/>
      <c r="FQ131" s="499"/>
      <c r="FR131" s="499"/>
      <c r="FS131" s="499"/>
      <c r="FT131" s="499"/>
      <c r="FU131" s="499"/>
      <c r="FV131" s="499"/>
      <c r="FW131" s="499"/>
      <c r="FX131" s="499"/>
      <c r="FY131" s="499"/>
      <c r="FZ131" s="499"/>
      <c r="GA131" s="499"/>
      <c r="GB131" s="499"/>
      <c r="GC131" s="499"/>
      <c r="GD131" s="499"/>
      <c r="GE131" s="499"/>
      <c r="GF131" s="499"/>
      <c r="GG131" s="499"/>
      <c r="GH131" s="499"/>
      <c r="GI131" s="499"/>
      <c r="GJ131" s="499"/>
      <c r="GK131" s="499"/>
      <c r="GL131" s="499"/>
      <c r="GM131" s="499"/>
      <c r="GN131" s="499"/>
      <c r="GO131" s="499"/>
      <c r="GP131" s="499"/>
      <c r="GQ131" s="499"/>
      <c r="GR131" s="499"/>
      <c r="GS131" s="499"/>
      <c r="GT131" s="499"/>
      <c r="GU131" s="499"/>
      <c r="GV131" s="499"/>
      <c r="GW131" s="499"/>
      <c r="GX131" s="499"/>
      <c r="GY131" s="499"/>
      <c r="GZ131" s="499"/>
      <c r="HA131" s="499"/>
      <c r="HB131" s="499"/>
      <c r="HC131" s="499"/>
      <c r="HD131" s="499"/>
      <c r="HE131" s="499"/>
      <c r="HF131" s="499"/>
      <c r="HG131" s="499"/>
      <c r="HH131" s="499"/>
      <c r="HI131" s="499"/>
      <c r="HJ131" s="499"/>
      <c r="HK131" s="499"/>
      <c r="HL131" s="499"/>
      <c r="HM131" s="499"/>
      <c r="HN131" s="499"/>
      <c r="HO131" s="499"/>
      <c r="HP131" s="499"/>
      <c r="HQ131" s="499"/>
      <c r="HR131" s="499"/>
      <c r="HS131" s="499"/>
      <c r="HT131" s="499"/>
      <c r="HU131" s="499"/>
      <c r="HV131" s="499"/>
      <c r="HW131" s="499"/>
      <c r="HX131" s="499"/>
      <c r="HY131" s="499"/>
      <c r="HZ131" s="499"/>
      <c r="IA131" s="499"/>
      <c r="IB131" s="499"/>
      <c r="IC131" s="499"/>
      <c r="ID131" s="499"/>
      <c r="IE131" s="499"/>
      <c r="IF131" s="499"/>
      <c r="IG131" s="499"/>
      <c r="IH131" s="499"/>
      <c r="II131" s="499"/>
      <c r="IJ131" s="499"/>
      <c r="IK131" s="499"/>
      <c r="IL131" s="499"/>
      <c r="IM131" s="499"/>
      <c r="IN131" s="499"/>
      <c r="IO131" s="499"/>
      <c r="IP131" s="499"/>
    </row>
    <row r="132" spans="1:250" s="500" customFormat="1" ht="12" customHeight="1">
      <c r="A132" s="501"/>
      <c r="B132" s="502"/>
      <c r="C132" s="503"/>
      <c r="D132" s="504"/>
      <c r="E132" s="505"/>
      <c r="F132" s="505"/>
      <c r="G132" s="505"/>
      <c r="H132" s="505"/>
      <c r="I132" s="505"/>
      <c r="J132" s="505"/>
      <c r="K132" s="503"/>
      <c r="L132" s="503"/>
      <c r="M132" s="506"/>
      <c r="N132" s="506"/>
      <c r="O132" s="506"/>
      <c r="P132" s="507"/>
      <c r="Q132" s="615"/>
      <c r="R132" s="497"/>
      <c r="S132" s="497"/>
      <c r="T132" s="497"/>
      <c r="U132" s="497"/>
      <c r="V132" s="497"/>
      <c r="W132" s="497"/>
      <c r="X132" s="497"/>
      <c r="Y132" s="497"/>
      <c r="Z132" s="497"/>
      <c r="AA132" s="497"/>
      <c r="AB132" s="498"/>
      <c r="AC132" s="498"/>
      <c r="AD132" s="498"/>
      <c r="AE132" s="498"/>
      <c r="AF132" s="498"/>
      <c r="AG132" s="498"/>
      <c r="AH132" s="498"/>
      <c r="AI132" s="498"/>
      <c r="AJ132" s="498"/>
      <c r="AK132" s="498"/>
      <c r="AL132" s="498"/>
      <c r="AM132" s="498"/>
      <c r="AN132" s="498"/>
      <c r="AO132" s="498"/>
      <c r="AP132" s="498"/>
      <c r="AQ132" s="499"/>
      <c r="AR132" s="499"/>
      <c r="AS132" s="499"/>
      <c r="AT132" s="499"/>
      <c r="AU132" s="499"/>
      <c r="AV132" s="499"/>
      <c r="AW132" s="499"/>
      <c r="AX132" s="499"/>
      <c r="AY132" s="499"/>
      <c r="AZ132" s="499"/>
      <c r="BA132" s="499"/>
      <c r="BB132" s="499"/>
      <c r="BC132" s="499"/>
      <c r="BD132" s="499"/>
      <c r="BE132" s="499"/>
      <c r="BF132" s="499"/>
      <c r="BG132" s="499"/>
      <c r="BH132" s="499"/>
      <c r="BI132" s="499"/>
      <c r="BJ132" s="499"/>
      <c r="BK132" s="499"/>
      <c r="BL132" s="499"/>
      <c r="BM132" s="499"/>
      <c r="BN132" s="499"/>
      <c r="BO132" s="499"/>
      <c r="BP132" s="499"/>
      <c r="BQ132" s="499"/>
      <c r="BR132" s="499"/>
      <c r="BS132" s="499"/>
      <c r="BT132" s="499"/>
      <c r="BU132" s="499"/>
      <c r="BV132" s="499"/>
      <c r="BW132" s="499"/>
      <c r="BX132" s="499"/>
      <c r="BY132" s="499"/>
      <c r="BZ132" s="499"/>
      <c r="CA132" s="499"/>
      <c r="CB132" s="499"/>
      <c r="CC132" s="499"/>
      <c r="CD132" s="499"/>
      <c r="CE132" s="499"/>
      <c r="CF132" s="499"/>
      <c r="CG132" s="499"/>
      <c r="CH132" s="499"/>
      <c r="CI132" s="499"/>
      <c r="CJ132" s="499"/>
      <c r="CK132" s="499"/>
      <c r="CL132" s="499"/>
      <c r="CM132" s="499"/>
      <c r="CN132" s="499"/>
      <c r="CO132" s="499"/>
      <c r="CP132" s="499"/>
      <c r="CQ132" s="499"/>
      <c r="CR132" s="499"/>
      <c r="CS132" s="499"/>
      <c r="CT132" s="499"/>
      <c r="CU132" s="499"/>
      <c r="CV132" s="499"/>
      <c r="CW132" s="499"/>
      <c r="CX132" s="499"/>
      <c r="CY132" s="499"/>
      <c r="CZ132" s="499"/>
      <c r="DA132" s="499"/>
      <c r="DB132" s="499"/>
      <c r="DC132" s="499"/>
      <c r="DD132" s="499"/>
      <c r="DE132" s="499"/>
      <c r="DF132" s="499"/>
      <c r="DG132" s="499"/>
      <c r="DH132" s="499"/>
      <c r="DI132" s="499"/>
      <c r="DJ132" s="499"/>
      <c r="DK132" s="499"/>
      <c r="DL132" s="499"/>
      <c r="DM132" s="499"/>
      <c r="DN132" s="499"/>
      <c r="DO132" s="499"/>
      <c r="DP132" s="499"/>
      <c r="DQ132" s="499"/>
      <c r="DR132" s="499"/>
      <c r="DS132" s="499"/>
      <c r="DT132" s="499"/>
      <c r="DU132" s="499"/>
      <c r="DV132" s="499"/>
      <c r="DW132" s="499"/>
      <c r="DX132" s="499"/>
      <c r="DY132" s="499"/>
      <c r="DZ132" s="499"/>
      <c r="EA132" s="499"/>
      <c r="EB132" s="499"/>
      <c r="EC132" s="499"/>
      <c r="ED132" s="499"/>
      <c r="EE132" s="499"/>
      <c r="EF132" s="499"/>
      <c r="EG132" s="499"/>
      <c r="EH132" s="499"/>
      <c r="EI132" s="499"/>
      <c r="EJ132" s="499"/>
      <c r="EK132" s="499"/>
      <c r="EL132" s="499"/>
      <c r="EM132" s="499"/>
      <c r="EN132" s="499"/>
      <c r="EO132" s="499"/>
      <c r="EP132" s="499"/>
      <c r="EQ132" s="499"/>
      <c r="ER132" s="499"/>
      <c r="ES132" s="499"/>
      <c r="ET132" s="499"/>
      <c r="EU132" s="499"/>
      <c r="EV132" s="499"/>
      <c r="EW132" s="499"/>
      <c r="EX132" s="499"/>
      <c r="EY132" s="499"/>
      <c r="EZ132" s="499"/>
      <c r="FA132" s="499"/>
      <c r="FB132" s="499"/>
      <c r="FC132" s="499"/>
      <c r="FD132" s="499"/>
      <c r="FE132" s="499"/>
      <c r="FF132" s="499"/>
      <c r="FG132" s="499"/>
      <c r="FH132" s="499"/>
      <c r="FI132" s="499"/>
      <c r="FJ132" s="499"/>
      <c r="FK132" s="499"/>
      <c r="FL132" s="499"/>
      <c r="FM132" s="499"/>
      <c r="FN132" s="499"/>
      <c r="FO132" s="499"/>
      <c r="FP132" s="499"/>
      <c r="FQ132" s="499"/>
      <c r="FR132" s="499"/>
      <c r="FS132" s="499"/>
      <c r="FT132" s="499"/>
      <c r="FU132" s="499"/>
      <c r="FV132" s="499"/>
      <c r="FW132" s="499"/>
      <c r="FX132" s="499"/>
      <c r="FY132" s="499"/>
      <c r="FZ132" s="499"/>
      <c r="GA132" s="499"/>
      <c r="GB132" s="499"/>
      <c r="GC132" s="499"/>
      <c r="GD132" s="499"/>
      <c r="GE132" s="499"/>
      <c r="GF132" s="499"/>
      <c r="GG132" s="499"/>
      <c r="GH132" s="499"/>
      <c r="GI132" s="499"/>
      <c r="GJ132" s="499"/>
      <c r="GK132" s="499"/>
      <c r="GL132" s="499"/>
      <c r="GM132" s="499"/>
      <c r="GN132" s="499"/>
      <c r="GO132" s="499"/>
      <c r="GP132" s="499"/>
      <c r="GQ132" s="499"/>
      <c r="GR132" s="499"/>
      <c r="GS132" s="499"/>
      <c r="GT132" s="499"/>
      <c r="GU132" s="499"/>
      <c r="GV132" s="499"/>
      <c r="GW132" s="499"/>
      <c r="GX132" s="499"/>
      <c r="GY132" s="499"/>
      <c r="GZ132" s="499"/>
      <c r="HA132" s="499"/>
      <c r="HB132" s="499"/>
      <c r="HC132" s="499"/>
      <c r="HD132" s="499"/>
      <c r="HE132" s="499"/>
      <c r="HF132" s="499"/>
      <c r="HG132" s="499"/>
      <c r="HH132" s="499"/>
      <c r="HI132" s="499"/>
      <c r="HJ132" s="499"/>
      <c r="HK132" s="499"/>
      <c r="HL132" s="499"/>
      <c r="HM132" s="499"/>
      <c r="HN132" s="499"/>
      <c r="HO132" s="499"/>
      <c r="HP132" s="499"/>
      <c r="HQ132" s="499"/>
      <c r="HR132" s="499"/>
      <c r="HS132" s="499"/>
      <c r="HT132" s="499"/>
      <c r="HU132" s="499"/>
      <c r="HV132" s="499"/>
      <c r="HW132" s="499"/>
      <c r="HX132" s="499"/>
      <c r="HY132" s="499"/>
      <c r="HZ132" s="499"/>
      <c r="IA132" s="499"/>
      <c r="IB132" s="499"/>
      <c r="IC132" s="499"/>
      <c r="ID132" s="499"/>
      <c r="IE132" s="499"/>
      <c r="IF132" s="499"/>
      <c r="IG132" s="499"/>
      <c r="IH132" s="499"/>
      <c r="II132" s="499"/>
      <c r="IJ132" s="499"/>
      <c r="IK132" s="499"/>
      <c r="IL132" s="499"/>
      <c r="IM132" s="499"/>
      <c r="IN132" s="499"/>
      <c r="IO132" s="499"/>
      <c r="IP132" s="499"/>
    </row>
    <row r="133" spans="1:250" s="500" customFormat="1" ht="12" customHeight="1">
      <c r="A133" s="501"/>
      <c r="B133" s="502"/>
      <c r="C133" s="503"/>
      <c r="D133" s="504"/>
      <c r="E133" s="505"/>
      <c r="F133" s="505"/>
      <c r="G133" s="505"/>
      <c r="H133" s="505"/>
      <c r="I133" s="505"/>
      <c r="J133" s="505"/>
      <c r="K133" s="503"/>
      <c r="L133" s="503"/>
      <c r="M133" s="506"/>
      <c r="N133" s="506"/>
      <c r="O133" s="506"/>
      <c r="P133" s="507"/>
      <c r="Q133" s="615"/>
      <c r="R133" s="497"/>
      <c r="S133" s="497"/>
      <c r="T133" s="497"/>
      <c r="U133" s="497"/>
      <c r="V133" s="497"/>
      <c r="W133" s="497"/>
      <c r="X133" s="497"/>
      <c r="Y133" s="497"/>
      <c r="Z133" s="497"/>
      <c r="AA133" s="497"/>
      <c r="AB133" s="498"/>
      <c r="AC133" s="498"/>
      <c r="AD133" s="498"/>
      <c r="AE133" s="498"/>
      <c r="AF133" s="498"/>
      <c r="AG133" s="498"/>
      <c r="AH133" s="498"/>
      <c r="AI133" s="498"/>
      <c r="AJ133" s="498"/>
      <c r="AK133" s="498"/>
      <c r="AL133" s="498"/>
      <c r="AM133" s="498"/>
      <c r="AN133" s="498"/>
      <c r="AO133" s="498"/>
      <c r="AP133" s="498"/>
      <c r="AQ133" s="499"/>
      <c r="AR133" s="499"/>
      <c r="AS133" s="499"/>
      <c r="AT133" s="499"/>
      <c r="AU133" s="499"/>
      <c r="AV133" s="499"/>
      <c r="AW133" s="499"/>
      <c r="AX133" s="499"/>
      <c r="AY133" s="499"/>
      <c r="AZ133" s="499"/>
      <c r="BA133" s="499"/>
      <c r="BB133" s="499"/>
      <c r="BC133" s="499"/>
      <c r="BD133" s="499"/>
      <c r="BE133" s="499"/>
      <c r="BF133" s="499"/>
      <c r="BG133" s="499"/>
      <c r="BH133" s="499"/>
      <c r="BI133" s="499"/>
      <c r="BJ133" s="499"/>
      <c r="BK133" s="499"/>
      <c r="BL133" s="499"/>
      <c r="BM133" s="499"/>
      <c r="BN133" s="499"/>
      <c r="BO133" s="499"/>
      <c r="BP133" s="499"/>
      <c r="BQ133" s="499"/>
      <c r="BR133" s="499"/>
      <c r="BS133" s="499"/>
      <c r="BT133" s="499"/>
      <c r="BU133" s="499"/>
      <c r="BV133" s="499"/>
      <c r="BW133" s="499"/>
      <c r="BX133" s="499"/>
      <c r="BY133" s="499"/>
      <c r="BZ133" s="499"/>
      <c r="CA133" s="499"/>
      <c r="CB133" s="499"/>
      <c r="CC133" s="499"/>
      <c r="CD133" s="499"/>
      <c r="CE133" s="499"/>
      <c r="CF133" s="499"/>
      <c r="CG133" s="499"/>
      <c r="CH133" s="499"/>
      <c r="CI133" s="499"/>
      <c r="CJ133" s="499"/>
      <c r="CK133" s="499"/>
      <c r="CL133" s="499"/>
      <c r="CM133" s="499"/>
      <c r="CN133" s="499"/>
      <c r="CO133" s="499"/>
      <c r="CP133" s="499"/>
      <c r="CQ133" s="499"/>
      <c r="CR133" s="499"/>
      <c r="CS133" s="499"/>
      <c r="CT133" s="499"/>
      <c r="CU133" s="499"/>
      <c r="CV133" s="499"/>
      <c r="CW133" s="499"/>
      <c r="CX133" s="499"/>
      <c r="CY133" s="499"/>
      <c r="CZ133" s="499"/>
      <c r="DA133" s="499"/>
      <c r="DB133" s="499"/>
      <c r="DC133" s="499"/>
      <c r="DD133" s="499"/>
      <c r="DE133" s="499"/>
      <c r="DF133" s="499"/>
      <c r="DG133" s="499"/>
      <c r="DH133" s="499"/>
      <c r="DI133" s="499"/>
      <c r="DJ133" s="499"/>
      <c r="DK133" s="499"/>
      <c r="DL133" s="499"/>
      <c r="DM133" s="499"/>
      <c r="DN133" s="499"/>
      <c r="DO133" s="499"/>
      <c r="DP133" s="499"/>
      <c r="DQ133" s="499"/>
      <c r="DR133" s="499"/>
      <c r="DS133" s="499"/>
      <c r="DT133" s="499"/>
      <c r="DU133" s="499"/>
      <c r="DV133" s="499"/>
      <c r="DW133" s="499"/>
      <c r="DX133" s="499"/>
      <c r="DY133" s="499"/>
      <c r="DZ133" s="499"/>
      <c r="EA133" s="499"/>
      <c r="EB133" s="499"/>
      <c r="EC133" s="499"/>
      <c r="ED133" s="499"/>
      <c r="EE133" s="499"/>
      <c r="EF133" s="499"/>
      <c r="EG133" s="499"/>
      <c r="EH133" s="499"/>
      <c r="EI133" s="499"/>
      <c r="EJ133" s="499"/>
      <c r="EK133" s="499"/>
      <c r="EL133" s="499"/>
      <c r="EM133" s="499"/>
      <c r="EN133" s="499"/>
      <c r="EO133" s="499"/>
      <c r="EP133" s="499"/>
      <c r="EQ133" s="499"/>
      <c r="ER133" s="499"/>
      <c r="ES133" s="499"/>
      <c r="ET133" s="499"/>
      <c r="EU133" s="499"/>
      <c r="EV133" s="499"/>
      <c r="EW133" s="499"/>
      <c r="EX133" s="499"/>
      <c r="EY133" s="499"/>
      <c r="EZ133" s="499"/>
      <c r="FA133" s="499"/>
      <c r="FB133" s="499"/>
      <c r="FC133" s="499"/>
      <c r="FD133" s="499"/>
      <c r="FE133" s="499"/>
      <c r="FF133" s="499"/>
      <c r="FG133" s="499"/>
      <c r="FH133" s="499"/>
      <c r="FI133" s="499"/>
      <c r="FJ133" s="499"/>
      <c r="FK133" s="499"/>
      <c r="FL133" s="499"/>
      <c r="FM133" s="499"/>
      <c r="FN133" s="499"/>
      <c r="FO133" s="499"/>
      <c r="FP133" s="499"/>
      <c r="FQ133" s="499"/>
      <c r="FR133" s="499"/>
      <c r="FS133" s="499"/>
      <c r="FT133" s="499"/>
      <c r="FU133" s="499"/>
      <c r="FV133" s="499"/>
      <c r="FW133" s="499"/>
      <c r="FX133" s="499"/>
      <c r="FY133" s="499"/>
      <c r="FZ133" s="499"/>
      <c r="GA133" s="499"/>
      <c r="GB133" s="499"/>
      <c r="GC133" s="499"/>
      <c r="GD133" s="499"/>
      <c r="GE133" s="499"/>
      <c r="GF133" s="499"/>
      <c r="GG133" s="499"/>
      <c r="GH133" s="499"/>
      <c r="GI133" s="499"/>
      <c r="GJ133" s="499"/>
      <c r="GK133" s="499"/>
      <c r="GL133" s="499"/>
      <c r="GM133" s="499"/>
      <c r="GN133" s="499"/>
      <c r="GO133" s="499"/>
      <c r="GP133" s="499"/>
      <c r="GQ133" s="499"/>
      <c r="GR133" s="499"/>
      <c r="GS133" s="499"/>
      <c r="GT133" s="499"/>
      <c r="GU133" s="499"/>
      <c r="GV133" s="499"/>
      <c r="GW133" s="499"/>
      <c r="GX133" s="499"/>
      <c r="GY133" s="499"/>
      <c r="GZ133" s="499"/>
      <c r="HA133" s="499"/>
      <c r="HB133" s="499"/>
      <c r="HC133" s="499"/>
      <c r="HD133" s="499"/>
      <c r="HE133" s="499"/>
      <c r="HF133" s="499"/>
      <c r="HG133" s="499"/>
      <c r="HH133" s="499"/>
      <c r="HI133" s="499"/>
      <c r="HJ133" s="499"/>
      <c r="HK133" s="499"/>
      <c r="HL133" s="499"/>
      <c r="HM133" s="499"/>
      <c r="HN133" s="499"/>
      <c r="HO133" s="499"/>
      <c r="HP133" s="499"/>
      <c r="HQ133" s="499"/>
      <c r="HR133" s="499"/>
      <c r="HS133" s="499"/>
      <c r="HT133" s="499"/>
      <c r="HU133" s="499"/>
      <c r="HV133" s="499"/>
      <c r="HW133" s="499"/>
      <c r="HX133" s="499"/>
      <c r="HY133" s="499"/>
      <c r="HZ133" s="499"/>
      <c r="IA133" s="499"/>
      <c r="IB133" s="499"/>
      <c r="IC133" s="499"/>
      <c r="ID133" s="499"/>
      <c r="IE133" s="499"/>
      <c r="IF133" s="499"/>
      <c r="IG133" s="499"/>
      <c r="IH133" s="499"/>
      <c r="II133" s="499"/>
      <c r="IJ133" s="499"/>
      <c r="IK133" s="499"/>
      <c r="IL133" s="499"/>
      <c r="IM133" s="499"/>
      <c r="IN133" s="499"/>
      <c r="IO133" s="499"/>
      <c r="IP133" s="499"/>
    </row>
    <row r="134" spans="1:250" s="500" customFormat="1" ht="12" customHeight="1">
      <c r="A134" s="501"/>
      <c r="B134" s="502"/>
      <c r="C134" s="503"/>
      <c r="D134" s="504"/>
      <c r="E134" s="505"/>
      <c r="F134" s="505"/>
      <c r="G134" s="505"/>
      <c r="H134" s="505"/>
      <c r="I134" s="505"/>
      <c r="J134" s="505"/>
      <c r="K134" s="503"/>
      <c r="L134" s="503"/>
      <c r="M134" s="506"/>
      <c r="N134" s="506"/>
      <c r="O134" s="506"/>
      <c r="P134" s="507"/>
      <c r="Q134" s="615"/>
      <c r="R134" s="497"/>
      <c r="S134" s="497"/>
      <c r="T134" s="497"/>
      <c r="U134" s="497"/>
      <c r="V134" s="497"/>
      <c r="W134" s="497"/>
      <c r="X134" s="497"/>
      <c r="Y134" s="497"/>
      <c r="Z134" s="497"/>
      <c r="AA134" s="497"/>
      <c r="AB134" s="498"/>
      <c r="AC134" s="498"/>
      <c r="AD134" s="498"/>
      <c r="AE134" s="498"/>
      <c r="AF134" s="498"/>
      <c r="AG134" s="498"/>
      <c r="AH134" s="498"/>
      <c r="AI134" s="498"/>
      <c r="AJ134" s="498"/>
      <c r="AK134" s="498"/>
      <c r="AL134" s="498"/>
      <c r="AM134" s="498"/>
      <c r="AN134" s="498"/>
      <c r="AO134" s="498"/>
      <c r="AP134" s="498"/>
      <c r="AQ134" s="499"/>
      <c r="AR134" s="499"/>
      <c r="AS134" s="499"/>
      <c r="AT134" s="499"/>
      <c r="AU134" s="499"/>
      <c r="AV134" s="499"/>
      <c r="AW134" s="499"/>
      <c r="AX134" s="499"/>
      <c r="AY134" s="499"/>
      <c r="AZ134" s="499"/>
      <c r="BA134" s="499"/>
      <c r="BB134" s="499"/>
      <c r="BC134" s="499"/>
      <c r="BD134" s="499"/>
      <c r="BE134" s="499"/>
      <c r="BF134" s="499"/>
      <c r="BG134" s="499"/>
      <c r="BH134" s="499"/>
      <c r="BI134" s="499"/>
      <c r="BJ134" s="499"/>
      <c r="BK134" s="499"/>
      <c r="BL134" s="499"/>
      <c r="BM134" s="499"/>
      <c r="BN134" s="499"/>
      <c r="BO134" s="499"/>
      <c r="BP134" s="499"/>
      <c r="BQ134" s="499"/>
      <c r="BR134" s="499"/>
      <c r="BS134" s="499"/>
      <c r="BT134" s="499"/>
      <c r="BU134" s="499"/>
      <c r="BV134" s="499"/>
      <c r="BW134" s="499"/>
      <c r="BX134" s="499"/>
      <c r="BY134" s="499"/>
      <c r="BZ134" s="499"/>
      <c r="CA134" s="499"/>
      <c r="CB134" s="499"/>
      <c r="CC134" s="499"/>
      <c r="CD134" s="499"/>
      <c r="CE134" s="499"/>
      <c r="CF134" s="499"/>
      <c r="CG134" s="499"/>
      <c r="CH134" s="499"/>
      <c r="CI134" s="499"/>
      <c r="CJ134" s="499"/>
      <c r="CK134" s="499"/>
      <c r="CL134" s="499"/>
      <c r="CM134" s="499"/>
      <c r="CN134" s="499"/>
      <c r="CO134" s="499"/>
      <c r="CP134" s="499"/>
      <c r="CQ134" s="499"/>
      <c r="CR134" s="499"/>
      <c r="CS134" s="499"/>
      <c r="CT134" s="499"/>
      <c r="CU134" s="499"/>
      <c r="CV134" s="499"/>
      <c r="CW134" s="499"/>
      <c r="CX134" s="499"/>
      <c r="CY134" s="499"/>
      <c r="CZ134" s="499"/>
      <c r="DA134" s="499"/>
      <c r="DB134" s="499"/>
      <c r="DC134" s="499"/>
      <c r="DD134" s="499"/>
      <c r="DE134" s="499"/>
      <c r="DF134" s="499"/>
      <c r="DG134" s="499"/>
      <c r="DH134" s="499"/>
      <c r="DI134" s="499"/>
      <c r="DJ134" s="499"/>
      <c r="DK134" s="499"/>
      <c r="DL134" s="499"/>
      <c r="DM134" s="499"/>
      <c r="DN134" s="499"/>
      <c r="DO134" s="499"/>
      <c r="DP134" s="499"/>
      <c r="DQ134" s="499"/>
      <c r="DR134" s="499"/>
      <c r="DS134" s="499"/>
      <c r="DT134" s="499"/>
      <c r="DU134" s="499"/>
      <c r="DV134" s="499"/>
      <c r="DW134" s="499"/>
      <c r="DX134" s="499"/>
      <c r="DY134" s="499"/>
      <c r="DZ134" s="499"/>
      <c r="EA134" s="499"/>
      <c r="EB134" s="499"/>
      <c r="EC134" s="499"/>
      <c r="ED134" s="499"/>
      <c r="EE134" s="499"/>
      <c r="EF134" s="499"/>
      <c r="EG134" s="499"/>
      <c r="EH134" s="499"/>
      <c r="EI134" s="499"/>
      <c r="EJ134" s="499"/>
      <c r="EK134" s="499"/>
      <c r="EL134" s="499"/>
      <c r="EM134" s="499"/>
      <c r="EN134" s="499"/>
      <c r="EO134" s="499"/>
      <c r="EP134" s="499"/>
      <c r="EQ134" s="499"/>
      <c r="ER134" s="499"/>
      <c r="ES134" s="499"/>
      <c r="ET134" s="499"/>
      <c r="EU134" s="499"/>
      <c r="EV134" s="499"/>
      <c r="EW134" s="499"/>
      <c r="EX134" s="499"/>
      <c r="EY134" s="499"/>
      <c r="EZ134" s="499"/>
      <c r="FA134" s="499"/>
      <c r="FB134" s="499"/>
      <c r="FC134" s="499"/>
      <c r="FD134" s="499"/>
      <c r="FE134" s="499"/>
      <c r="FF134" s="499"/>
      <c r="FG134" s="499"/>
      <c r="FH134" s="499"/>
      <c r="FI134" s="499"/>
      <c r="FJ134" s="499"/>
      <c r="FK134" s="499"/>
      <c r="FL134" s="499"/>
      <c r="FM134" s="499"/>
      <c r="FN134" s="499"/>
      <c r="FO134" s="499"/>
      <c r="FP134" s="499"/>
      <c r="FQ134" s="499"/>
      <c r="FR134" s="499"/>
      <c r="FS134" s="499"/>
      <c r="FT134" s="499"/>
      <c r="FU134" s="499"/>
      <c r="FV134" s="499"/>
      <c r="FW134" s="499"/>
      <c r="FX134" s="499"/>
      <c r="FY134" s="499"/>
      <c r="FZ134" s="499"/>
      <c r="GA134" s="499"/>
      <c r="GB134" s="499"/>
      <c r="GC134" s="499"/>
      <c r="GD134" s="499"/>
      <c r="GE134" s="499"/>
      <c r="GF134" s="499"/>
      <c r="GG134" s="499"/>
      <c r="GH134" s="499"/>
      <c r="GI134" s="499"/>
      <c r="GJ134" s="499"/>
      <c r="GK134" s="499"/>
      <c r="GL134" s="499"/>
      <c r="GM134" s="499"/>
      <c r="GN134" s="499"/>
      <c r="GO134" s="499"/>
      <c r="GP134" s="499"/>
      <c r="GQ134" s="499"/>
      <c r="GR134" s="499"/>
      <c r="GS134" s="499"/>
      <c r="GT134" s="499"/>
      <c r="GU134" s="499"/>
      <c r="GV134" s="499"/>
      <c r="GW134" s="499"/>
      <c r="GX134" s="499"/>
      <c r="GY134" s="499"/>
      <c r="GZ134" s="499"/>
      <c r="HA134" s="499"/>
      <c r="HB134" s="499"/>
      <c r="HC134" s="499"/>
      <c r="HD134" s="499"/>
      <c r="HE134" s="499"/>
      <c r="HF134" s="499"/>
      <c r="HG134" s="499"/>
      <c r="HH134" s="499"/>
      <c r="HI134" s="499"/>
      <c r="HJ134" s="499"/>
      <c r="HK134" s="499"/>
      <c r="HL134" s="499"/>
      <c r="HM134" s="499"/>
      <c r="HN134" s="499"/>
      <c r="HO134" s="499"/>
      <c r="HP134" s="499"/>
      <c r="HQ134" s="499"/>
      <c r="HR134" s="499"/>
      <c r="HS134" s="499"/>
      <c r="HT134" s="499"/>
      <c r="HU134" s="499"/>
      <c r="HV134" s="499"/>
      <c r="HW134" s="499"/>
      <c r="HX134" s="499"/>
      <c r="HY134" s="499"/>
      <c r="HZ134" s="499"/>
      <c r="IA134" s="499"/>
      <c r="IB134" s="499"/>
      <c r="IC134" s="499"/>
      <c r="ID134" s="499"/>
      <c r="IE134" s="499"/>
      <c r="IF134" s="499"/>
      <c r="IG134" s="499"/>
      <c r="IH134" s="499"/>
      <c r="II134" s="499"/>
      <c r="IJ134" s="499"/>
      <c r="IK134" s="499"/>
      <c r="IL134" s="499"/>
      <c r="IM134" s="499"/>
      <c r="IN134" s="499"/>
      <c r="IO134" s="499"/>
      <c r="IP134" s="499"/>
    </row>
    <row r="135" spans="1:250" s="500" customFormat="1" ht="12" customHeight="1">
      <c r="A135" s="501"/>
      <c r="B135" s="502"/>
      <c r="C135" s="503"/>
      <c r="D135" s="504"/>
      <c r="E135" s="505"/>
      <c r="F135" s="505"/>
      <c r="G135" s="505"/>
      <c r="H135" s="505"/>
      <c r="I135" s="505"/>
      <c r="J135" s="505"/>
      <c r="K135" s="503"/>
      <c r="L135" s="503"/>
      <c r="M135" s="506"/>
      <c r="N135" s="506"/>
      <c r="O135" s="506"/>
      <c r="P135" s="507"/>
      <c r="Q135" s="615"/>
      <c r="R135" s="497"/>
      <c r="S135" s="497"/>
      <c r="T135" s="497"/>
      <c r="U135" s="497"/>
      <c r="V135" s="497"/>
      <c r="W135" s="497"/>
      <c r="X135" s="497"/>
      <c r="Y135" s="497"/>
      <c r="Z135" s="497"/>
      <c r="AA135" s="497"/>
      <c r="AB135" s="498"/>
      <c r="AC135" s="498"/>
      <c r="AD135" s="498"/>
      <c r="AE135" s="498"/>
      <c r="AF135" s="498"/>
      <c r="AG135" s="498"/>
      <c r="AH135" s="498"/>
      <c r="AI135" s="498"/>
      <c r="AJ135" s="498"/>
      <c r="AK135" s="498"/>
      <c r="AL135" s="498"/>
      <c r="AM135" s="498"/>
      <c r="AN135" s="498"/>
      <c r="AO135" s="498"/>
      <c r="AP135" s="498"/>
      <c r="AQ135" s="499"/>
      <c r="AR135" s="499"/>
      <c r="AS135" s="499"/>
      <c r="AT135" s="499"/>
      <c r="AU135" s="499"/>
      <c r="AV135" s="499"/>
      <c r="AW135" s="499"/>
      <c r="AX135" s="499"/>
      <c r="AY135" s="499"/>
      <c r="AZ135" s="499"/>
      <c r="BA135" s="499"/>
      <c r="BB135" s="499"/>
      <c r="BC135" s="499"/>
      <c r="BD135" s="499"/>
      <c r="BE135" s="499"/>
      <c r="BF135" s="499"/>
      <c r="BG135" s="499"/>
      <c r="BH135" s="499"/>
      <c r="BI135" s="499"/>
      <c r="BJ135" s="499"/>
      <c r="BK135" s="499"/>
      <c r="BL135" s="499"/>
      <c r="BM135" s="499"/>
      <c r="BN135" s="499"/>
      <c r="BO135" s="499"/>
      <c r="BP135" s="499"/>
      <c r="BQ135" s="499"/>
      <c r="BR135" s="499"/>
      <c r="BS135" s="499"/>
      <c r="BT135" s="499"/>
      <c r="BU135" s="499"/>
      <c r="BV135" s="499"/>
      <c r="BW135" s="499"/>
      <c r="BX135" s="499"/>
      <c r="BY135" s="499"/>
      <c r="BZ135" s="499"/>
      <c r="CA135" s="499"/>
      <c r="CB135" s="499"/>
      <c r="CC135" s="499"/>
      <c r="CD135" s="499"/>
      <c r="CE135" s="499"/>
      <c r="CF135" s="499"/>
      <c r="CG135" s="499"/>
      <c r="CH135" s="499"/>
      <c r="CI135" s="499"/>
      <c r="CJ135" s="499"/>
      <c r="CK135" s="499"/>
      <c r="CL135" s="499"/>
      <c r="CM135" s="499"/>
      <c r="CN135" s="499"/>
      <c r="CO135" s="499"/>
      <c r="CP135" s="499"/>
      <c r="CQ135" s="499"/>
      <c r="CR135" s="499"/>
      <c r="CS135" s="499"/>
      <c r="CT135" s="499"/>
      <c r="CU135" s="499"/>
      <c r="CV135" s="499"/>
      <c r="CW135" s="499"/>
      <c r="CX135" s="499"/>
      <c r="CY135" s="499"/>
      <c r="CZ135" s="499"/>
      <c r="DA135" s="499"/>
      <c r="DB135" s="499"/>
      <c r="DC135" s="499"/>
      <c r="DD135" s="499"/>
      <c r="DE135" s="499"/>
      <c r="DF135" s="499"/>
      <c r="DG135" s="499"/>
      <c r="DH135" s="499"/>
      <c r="DI135" s="499"/>
      <c r="DJ135" s="499"/>
      <c r="DK135" s="499"/>
      <c r="DL135" s="499"/>
      <c r="DM135" s="499"/>
      <c r="DN135" s="499"/>
      <c r="DO135" s="499"/>
      <c r="DP135" s="499"/>
      <c r="DQ135" s="499"/>
      <c r="DR135" s="499"/>
      <c r="DS135" s="499"/>
      <c r="DT135" s="499"/>
      <c r="DU135" s="499"/>
      <c r="DV135" s="499"/>
      <c r="DW135" s="499"/>
      <c r="DX135" s="499"/>
      <c r="DY135" s="499"/>
      <c r="DZ135" s="499"/>
      <c r="EA135" s="499"/>
      <c r="EB135" s="499"/>
      <c r="EC135" s="499"/>
      <c r="ED135" s="499"/>
      <c r="EE135" s="499"/>
      <c r="EF135" s="499"/>
      <c r="EG135" s="499"/>
      <c r="EH135" s="499"/>
      <c r="EI135" s="499"/>
      <c r="EJ135" s="499"/>
      <c r="EK135" s="499"/>
      <c r="EL135" s="499"/>
      <c r="EM135" s="499"/>
      <c r="EN135" s="499"/>
      <c r="EO135" s="499"/>
      <c r="EP135" s="499"/>
      <c r="EQ135" s="499"/>
      <c r="ER135" s="499"/>
      <c r="ES135" s="499"/>
      <c r="ET135" s="499"/>
      <c r="EU135" s="499"/>
      <c r="EV135" s="499"/>
      <c r="EW135" s="499"/>
      <c r="EX135" s="499"/>
      <c r="EY135" s="499"/>
      <c r="EZ135" s="499"/>
      <c r="FA135" s="499"/>
      <c r="FB135" s="499"/>
      <c r="FC135" s="499"/>
      <c r="FD135" s="499"/>
      <c r="FE135" s="499"/>
      <c r="FF135" s="499"/>
      <c r="FG135" s="499"/>
      <c r="FH135" s="499"/>
      <c r="FI135" s="499"/>
      <c r="FJ135" s="499"/>
      <c r="FK135" s="499"/>
      <c r="FL135" s="499"/>
      <c r="FM135" s="499"/>
      <c r="FN135" s="499"/>
      <c r="FO135" s="499"/>
      <c r="FP135" s="499"/>
      <c r="FQ135" s="499"/>
      <c r="FR135" s="499"/>
      <c r="FS135" s="499"/>
      <c r="FT135" s="499"/>
      <c r="FU135" s="499"/>
      <c r="FV135" s="499"/>
      <c r="FW135" s="499"/>
      <c r="FX135" s="499"/>
      <c r="FY135" s="499"/>
      <c r="FZ135" s="499"/>
      <c r="GA135" s="499"/>
      <c r="GB135" s="499"/>
      <c r="GC135" s="499"/>
      <c r="GD135" s="499"/>
      <c r="GE135" s="499"/>
      <c r="GF135" s="499"/>
      <c r="GG135" s="499"/>
      <c r="GH135" s="499"/>
      <c r="GI135" s="499"/>
      <c r="GJ135" s="499"/>
      <c r="GK135" s="499"/>
      <c r="GL135" s="499"/>
      <c r="GM135" s="499"/>
      <c r="GN135" s="499"/>
      <c r="GO135" s="499"/>
      <c r="GP135" s="499"/>
      <c r="GQ135" s="499"/>
      <c r="GR135" s="499"/>
      <c r="GS135" s="499"/>
      <c r="GT135" s="499"/>
      <c r="GU135" s="499"/>
      <c r="GV135" s="499"/>
      <c r="GW135" s="499"/>
      <c r="GX135" s="499"/>
      <c r="GY135" s="499"/>
      <c r="GZ135" s="499"/>
      <c r="HA135" s="499"/>
      <c r="HB135" s="499"/>
      <c r="HC135" s="499"/>
      <c r="HD135" s="499"/>
      <c r="HE135" s="499"/>
      <c r="HF135" s="499"/>
      <c r="HG135" s="499"/>
      <c r="HH135" s="499"/>
      <c r="HI135" s="499"/>
      <c r="HJ135" s="499"/>
      <c r="HK135" s="499"/>
      <c r="HL135" s="499"/>
      <c r="HM135" s="499"/>
      <c r="HN135" s="499"/>
      <c r="HO135" s="499"/>
      <c r="HP135" s="499"/>
      <c r="HQ135" s="499"/>
      <c r="HR135" s="499"/>
      <c r="HS135" s="499"/>
      <c r="HT135" s="499"/>
      <c r="HU135" s="499"/>
      <c r="HV135" s="499"/>
      <c r="HW135" s="499"/>
      <c r="HX135" s="499"/>
      <c r="HY135" s="499"/>
      <c r="HZ135" s="499"/>
      <c r="IA135" s="499"/>
      <c r="IB135" s="499"/>
      <c r="IC135" s="499"/>
      <c r="ID135" s="499"/>
      <c r="IE135" s="499"/>
      <c r="IF135" s="499"/>
      <c r="IG135" s="499"/>
      <c r="IH135" s="499"/>
      <c r="II135" s="499"/>
      <c r="IJ135" s="499"/>
      <c r="IK135" s="499"/>
      <c r="IL135" s="499"/>
      <c r="IM135" s="499"/>
      <c r="IN135" s="499"/>
      <c r="IO135" s="499"/>
      <c r="IP135" s="499"/>
    </row>
    <row r="136" spans="1:250" s="500" customFormat="1" ht="12" customHeight="1">
      <c r="A136" s="501"/>
      <c r="B136" s="502"/>
      <c r="C136" s="503"/>
      <c r="D136" s="504"/>
      <c r="E136" s="505"/>
      <c r="F136" s="505"/>
      <c r="G136" s="505"/>
      <c r="H136" s="505"/>
      <c r="I136" s="505"/>
      <c r="J136" s="505"/>
      <c r="K136" s="503"/>
      <c r="L136" s="503"/>
      <c r="M136" s="506"/>
      <c r="N136" s="506"/>
      <c r="O136" s="506"/>
      <c r="P136" s="507"/>
      <c r="Q136" s="615"/>
      <c r="R136" s="497"/>
      <c r="S136" s="497"/>
      <c r="T136" s="497"/>
      <c r="U136" s="497"/>
      <c r="V136" s="497"/>
      <c r="W136" s="497"/>
      <c r="X136" s="497"/>
      <c r="Y136" s="497"/>
      <c r="Z136" s="497"/>
      <c r="AA136" s="497"/>
      <c r="AB136" s="498"/>
      <c r="AC136" s="498"/>
      <c r="AD136" s="498"/>
      <c r="AE136" s="498"/>
      <c r="AF136" s="498"/>
      <c r="AG136" s="498"/>
      <c r="AH136" s="498"/>
      <c r="AI136" s="498"/>
      <c r="AJ136" s="498"/>
      <c r="AK136" s="498"/>
      <c r="AL136" s="498"/>
      <c r="AM136" s="498"/>
      <c r="AN136" s="498"/>
      <c r="AO136" s="498"/>
      <c r="AP136" s="498"/>
      <c r="AQ136" s="499"/>
      <c r="AR136" s="499"/>
      <c r="AS136" s="499"/>
      <c r="AT136" s="499"/>
      <c r="AU136" s="499"/>
      <c r="AV136" s="499"/>
      <c r="AW136" s="499"/>
      <c r="AX136" s="499"/>
      <c r="AY136" s="499"/>
      <c r="AZ136" s="499"/>
      <c r="BA136" s="499"/>
      <c r="BB136" s="499"/>
      <c r="BC136" s="499"/>
      <c r="BD136" s="499"/>
      <c r="BE136" s="499"/>
      <c r="BF136" s="499"/>
      <c r="BG136" s="499"/>
      <c r="BH136" s="499"/>
      <c r="BI136" s="499"/>
      <c r="BJ136" s="499"/>
      <c r="BK136" s="499"/>
      <c r="BL136" s="499"/>
      <c r="BM136" s="499"/>
      <c r="BN136" s="499"/>
      <c r="BO136" s="499"/>
      <c r="BP136" s="499"/>
      <c r="BQ136" s="499"/>
      <c r="BR136" s="499"/>
      <c r="BS136" s="499"/>
      <c r="BT136" s="499"/>
      <c r="BU136" s="499"/>
      <c r="BV136" s="499"/>
      <c r="BW136" s="499"/>
      <c r="BX136" s="499"/>
      <c r="BY136" s="499"/>
      <c r="BZ136" s="499"/>
      <c r="CA136" s="499"/>
      <c r="CB136" s="499"/>
      <c r="CC136" s="499"/>
      <c r="CD136" s="499"/>
      <c r="CE136" s="499"/>
      <c r="CF136" s="499"/>
      <c r="CG136" s="499"/>
      <c r="CH136" s="499"/>
      <c r="CI136" s="499"/>
      <c r="CJ136" s="499"/>
      <c r="CK136" s="499"/>
      <c r="CL136" s="499"/>
      <c r="CM136" s="499"/>
      <c r="CN136" s="499"/>
      <c r="CO136" s="499"/>
      <c r="CP136" s="499"/>
      <c r="CQ136" s="499"/>
      <c r="CR136" s="499"/>
      <c r="CS136" s="499"/>
      <c r="CT136" s="499"/>
      <c r="CU136" s="499"/>
      <c r="CV136" s="499"/>
      <c r="CW136" s="499"/>
      <c r="CX136" s="499"/>
      <c r="CY136" s="499"/>
      <c r="CZ136" s="499"/>
      <c r="DA136" s="499"/>
      <c r="DB136" s="499"/>
      <c r="DC136" s="499"/>
      <c r="DD136" s="499"/>
      <c r="DE136" s="499"/>
      <c r="DF136" s="499"/>
      <c r="DG136" s="499"/>
      <c r="DH136" s="499"/>
      <c r="DI136" s="499"/>
      <c r="DJ136" s="499"/>
      <c r="DK136" s="499"/>
      <c r="DL136" s="499"/>
      <c r="DM136" s="499"/>
      <c r="DN136" s="499"/>
      <c r="DO136" s="499"/>
      <c r="DP136" s="499"/>
      <c r="DQ136" s="499"/>
      <c r="DR136" s="499"/>
      <c r="DS136" s="499"/>
      <c r="DT136" s="499"/>
      <c r="DU136" s="499"/>
      <c r="DV136" s="499"/>
      <c r="DW136" s="499"/>
      <c r="DX136" s="499"/>
      <c r="DY136" s="499"/>
      <c r="DZ136" s="499"/>
      <c r="EA136" s="499"/>
      <c r="EB136" s="499"/>
      <c r="EC136" s="499"/>
      <c r="ED136" s="499"/>
      <c r="EE136" s="499"/>
      <c r="EF136" s="499"/>
      <c r="EG136" s="499"/>
      <c r="EH136" s="499"/>
      <c r="EI136" s="499"/>
      <c r="EJ136" s="499"/>
      <c r="EK136" s="499"/>
      <c r="EL136" s="499"/>
      <c r="EM136" s="499"/>
      <c r="EN136" s="499"/>
      <c r="EO136" s="499"/>
      <c r="EP136" s="499"/>
      <c r="EQ136" s="499"/>
      <c r="ER136" s="499"/>
      <c r="ES136" s="499"/>
      <c r="ET136" s="499"/>
      <c r="EU136" s="499"/>
      <c r="EV136" s="499"/>
      <c r="EW136" s="499"/>
      <c r="EX136" s="499"/>
      <c r="EY136" s="499"/>
      <c r="EZ136" s="499"/>
      <c r="FA136" s="499"/>
      <c r="FB136" s="499"/>
      <c r="FC136" s="499"/>
      <c r="FD136" s="499"/>
      <c r="FE136" s="499"/>
      <c r="FF136" s="499"/>
      <c r="FG136" s="499"/>
      <c r="FH136" s="499"/>
      <c r="FI136" s="499"/>
      <c r="FJ136" s="499"/>
      <c r="FK136" s="499"/>
      <c r="FL136" s="499"/>
      <c r="FM136" s="499"/>
      <c r="FN136" s="499"/>
      <c r="FO136" s="499"/>
      <c r="FP136" s="499"/>
      <c r="FQ136" s="499"/>
      <c r="FR136" s="499"/>
      <c r="FS136" s="499"/>
      <c r="FT136" s="499"/>
      <c r="FU136" s="499"/>
      <c r="FV136" s="499"/>
      <c r="FW136" s="499"/>
      <c r="FX136" s="499"/>
      <c r="FY136" s="499"/>
      <c r="FZ136" s="499"/>
      <c r="GA136" s="499"/>
      <c r="GB136" s="499"/>
      <c r="GC136" s="499"/>
      <c r="GD136" s="499"/>
      <c r="GE136" s="499"/>
      <c r="GF136" s="499"/>
      <c r="GG136" s="499"/>
      <c r="GH136" s="499"/>
      <c r="GI136" s="499"/>
      <c r="GJ136" s="499"/>
      <c r="GK136" s="499"/>
      <c r="GL136" s="499"/>
      <c r="GM136" s="499"/>
      <c r="GN136" s="499"/>
      <c r="GO136" s="499"/>
      <c r="GP136" s="499"/>
      <c r="GQ136" s="499"/>
      <c r="GR136" s="499"/>
      <c r="GS136" s="499"/>
      <c r="GT136" s="499"/>
      <c r="GU136" s="499"/>
      <c r="GV136" s="499"/>
      <c r="GW136" s="499"/>
      <c r="GX136" s="499"/>
      <c r="GY136" s="499"/>
      <c r="GZ136" s="499"/>
      <c r="HA136" s="499"/>
      <c r="HB136" s="499"/>
      <c r="HC136" s="499"/>
      <c r="HD136" s="499"/>
      <c r="HE136" s="499"/>
      <c r="HF136" s="499"/>
      <c r="HG136" s="499"/>
      <c r="HH136" s="499"/>
      <c r="HI136" s="499"/>
      <c r="HJ136" s="499"/>
      <c r="HK136" s="499"/>
      <c r="HL136" s="499"/>
      <c r="HM136" s="499"/>
      <c r="HN136" s="499"/>
      <c r="HO136" s="499"/>
      <c r="HP136" s="499"/>
      <c r="HQ136" s="499"/>
      <c r="HR136" s="499"/>
      <c r="HS136" s="499"/>
      <c r="HT136" s="499"/>
      <c r="HU136" s="499"/>
      <c r="HV136" s="499"/>
      <c r="HW136" s="499"/>
      <c r="HX136" s="499"/>
      <c r="HY136" s="499"/>
      <c r="HZ136" s="499"/>
      <c r="IA136" s="499"/>
      <c r="IB136" s="499"/>
      <c r="IC136" s="499"/>
      <c r="ID136" s="499"/>
      <c r="IE136" s="499"/>
      <c r="IF136" s="499"/>
      <c r="IG136" s="499"/>
      <c r="IH136" s="499"/>
      <c r="II136" s="499"/>
      <c r="IJ136" s="499"/>
      <c r="IK136" s="499"/>
      <c r="IL136" s="499"/>
      <c r="IM136" s="499"/>
      <c r="IN136" s="499"/>
      <c r="IO136" s="499"/>
      <c r="IP136" s="499"/>
    </row>
    <row r="137" spans="1:250" s="500" customFormat="1" ht="12" customHeight="1">
      <c r="A137" s="501"/>
      <c r="B137" s="502"/>
      <c r="C137" s="503"/>
      <c r="D137" s="504"/>
      <c r="E137" s="505"/>
      <c r="F137" s="505"/>
      <c r="G137" s="505"/>
      <c r="H137" s="505"/>
      <c r="I137" s="505"/>
      <c r="J137" s="505"/>
      <c r="K137" s="503"/>
      <c r="L137" s="503"/>
      <c r="M137" s="506"/>
      <c r="N137" s="506"/>
      <c r="O137" s="506"/>
      <c r="P137" s="507"/>
      <c r="Q137" s="615"/>
      <c r="R137" s="497"/>
      <c r="S137" s="497"/>
      <c r="T137" s="497"/>
      <c r="U137" s="497"/>
      <c r="V137" s="497"/>
      <c r="W137" s="497"/>
      <c r="X137" s="497"/>
      <c r="Y137" s="497"/>
      <c r="Z137" s="497"/>
      <c r="AA137" s="497"/>
      <c r="AB137" s="498"/>
      <c r="AC137" s="498"/>
      <c r="AD137" s="498"/>
      <c r="AE137" s="498"/>
      <c r="AF137" s="498"/>
      <c r="AG137" s="498"/>
      <c r="AH137" s="498"/>
      <c r="AI137" s="498"/>
      <c r="AJ137" s="498"/>
      <c r="AK137" s="498"/>
      <c r="AL137" s="498"/>
      <c r="AM137" s="498"/>
      <c r="AN137" s="498"/>
      <c r="AO137" s="498"/>
      <c r="AP137" s="498"/>
      <c r="AQ137" s="499"/>
      <c r="AR137" s="499"/>
      <c r="AS137" s="499"/>
      <c r="AT137" s="499"/>
      <c r="AU137" s="499"/>
      <c r="AV137" s="499"/>
      <c r="AW137" s="499"/>
      <c r="AX137" s="499"/>
      <c r="AY137" s="499"/>
      <c r="AZ137" s="499"/>
      <c r="BA137" s="499"/>
      <c r="BB137" s="499"/>
      <c r="BC137" s="499"/>
      <c r="BD137" s="499"/>
      <c r="BE137" s="499"/>
      <c r="BF137" s="499"/>
      <c r="BG137" s="499"/>
      <c r="BH137" s="499"/>
      <c r="BI137" s="499"/>
      <c r="BJ137" s="499"/>
      <c r="BK137" s="499"/>
      <c r="BL137" s="499"/>
      <c r="BM137" s="499"/>
      <c r="BN137" s="499"/>
      <c r="BO137" s="499"/>
      <c r="BP137" s="499"/>
      <c r="BQ137" s="499"/>
      <c r="BR137" s="499"/>
      <c r="BS137" s="499"/>
      <c r="BT137" s="499"/>
      <c r="BU137" s="499"/>
      <c r="BV137" s="499"/>
      <c r="BW137" s="499"/>
      <c r="BX137" s="499"/>
      <c r="BY137" s="499"/>
      <c r="BZ137" s="499"/>
      <c r="CA137" s="499"/>
      <c r="CB137" s="499"/>
      <c r="CC137" s="499"/>
      <c r="CD137" s="499"/>
      <c r="CE137" s="499"/>
      <c r="CF137" s="499"/>
      <c r="CG137" s="499"/>
      <c r="CH137" s="499"/>
      <c r="CI137" s="499"/>
      <c r="CJ137" s="499"/>
      <c r="CK137" s="499"/>
      <c r="CL137" s="499"/>
      <c r="CM137" s="499"/>
      <c r="CN137" s="499"/>
      <c r="CO137" s="499"/>
      <c r="CP137" s="499"/>
      <c r="CQ137" s="499"/>
      <c r="CR137" s="499"/>
      <c r="CS137" s="499"/>
      <c r="CT137" s="499"/>
      <c r="CU137" s="499"/>
      <c r="CV137" s="499"/>
      <c r="CW137" s="499"/>
      <c r="CX137" s="499"/>
      <c r="CY137" s="499"/>
      <c r="CZ137" s="499"/>
      <c r="DA137" s="499"/>
      <c r="DB137" s="499"/>
      <c r="DC137" s="499"/>
      <c r="DD137" s="499"/>
      <c r="DE137" s="499"/>
      <c r="DF137" s="499"/>
      <c r="DG137" s="499"/>
      <c r="DH137" s="499"/>
      <c r="DI137" s="499"/>
      <c r="DJ137" s="499"/>
      <c r="DK137" s="499"/>
      <c r="DL137" s="499"/>
      <c r="DM137" s="499"/>
      <c r="DN137" s="499"/>
      <c r="DO137" s="499"/>
      <c r="DP137" s="499"/>
      <c r="DQ137" s="499"/>
      <c r="DR137" s="499"/>
      <c r="DS137" s="499"/>
      <c r="DT137" s="499"/>
      <c r="DU137" s="499"/>
      <c r="DV137" s="499"/>
      <c r="DW137" s="499"/>
      <c r="DX137" s="499"/>
      <c r="DY137" s="499"/>
      <c r="DZ137" s="499"/>
      <c r="EA137" s="499"/>
      <c r="EB137" s="499"/>
      <c r="EC137" s="499"/>
      <c r="ED137" s="499"/>
      <c r="EE137" s="499"/>
      <c r="EF137" s="499"/>
      <c r="EG137" s="499"/>
      <c r="EH137" s="499"/>
      <c r="EI137" s="499"/>
      <c r="EJ137" s="499"/>
      <c r="EK137" s="499"/>
      <c r="EL137" s="499"/>
      <c r="EM137" s="499"/>
      <c r="EN137" s="499"/>
      <c r="EO137" s="499"/>
      <c r="EP137" s="499"/>
      <c r="EQ137" s="499"/>
      <c r="ER137" s="499"/>
      <c r="ES137" s="499"/>
      <c r="ET137" s="499"/>
      <c r="EU137" s="499"/>
      <c r="EV137" s="499"/>
      <c r="EW137" s="499"/>
      <c r="EX137" s="499"/>
      <c r="EY137" s="499"/>
      <c r="EZ137" s="499"/>
      <c r="FA137" s="499"/>
      <c r="FB137" s="499"/>
      <c r="FC137" s="499"/>
      <c r="FD137" s="499"/>
      <c r="FE137" s="499"/>
      <c r="FF137" s="499"/>
      <c r="FG137" s="499"/>
      <c r="FH137" s="499"/>
      <c r="FI137" s="499"/>
      <c r="FJ137" s="499"/>
      <c r="FK137" s="499"/>
      <c r="FL137" s="499"/>
      <c r="FM137" s="499"/>
      <c r="FN137" s="499"/>
      <c r="FO137" s="499"/>
      <c r="FP137" s="499"/>
      <c r="FQ137" s="499"/>
      <c r="FR137" s="499"/>
      <c r="FS137" s="499"/>
      <c r="FT137" s="499"/>
      <c r="FU137" s="499"/>
      <c r="FV137" s="499"/>
      <c r="FW137" s="499"/>
      <c r="FX137" s="499"/>
      <c r="FY137" s="499"/>
      <c r="FZ137" s="499"/>
      <c r="GA137" s="499"/>
      <c r="GB137" s="499"/>
      <c r="GC137" s="499"/>
      <c r="GD137" s="499"/>
      <c r="GE137" s="499"/>
      <c r="GF137" s="499"/>
      <c r="GG137" s="499"/>
      <c r="GH137" s="499"/>
      <c r="GI137" s="499"/>
      <c r="GJ137" s="499"/>
      <c r="GK137" s="499"/>
      <c r="GL137" s="499"/>
      <c r="GM137" s="499"/>
      <c r="GN137" s="499"/>
      <c r="GO137" s="499"/>
      <c r="GP137" s="499"/>
      <c r="GQ137" s="499"/>
      <c r="GR137" s="499"/>
      <c r="GS137" s="499"/>
      <c r="GT137" s="499"/>
      <c r="GU137" s="499"/>
      <c r="GV137" s="499"/>
      <c r="GW137" s="499"/>
      <c r="GX137" s="499"/>
      <c r="GY137" s="499"/>
      <c r="GZ137" s="499"/>
      <c r="HA137" s="499"/>
      <c r="HB137" s="499"/>
      <c r="HC137" s="499"/>
      <c r="HD137" s="499"/>
      <c r="HE137" s="499"/>
      <c r="HF137" s="499"/>
      <c r="HG137" s="499"/>
      <c r="HH137" s="499"/>
      <c r="HI137" s="499"/>
      <c r="HJ137" s="499"/>
      <c r="HK137" s="499"/>
      <c r="HL137" s="499"/>
      <c r="HM137" s="499"/>
      <c r="HN137" s="499"/>
      <c r="HO137" s="499"/>
      <c r="HP137" s="499"/>
      <c r="HQ137" s="499"/>
      <c r="HR137" s="499"/>
      <c r="HS137" s="499"/>
      <c r="HT137" s="499"/>
      <c r="HU137" s="499"/>
      <c r="HV137" s="499"/>
      <c r="HW137" s="499"/>
      <c r="HX137" s="499"/>
      <c r="HY137" s="499"/>
      <c r="HZ137" s="499"/>
      <c r="IA137" s="499"/>
      <c r="IB137" s="499"/>
      <c r="IC137" s="499"/>
      <c r="ID137" s="499"/>
      <c r="IE137" s="499"/>
      <c r="IF137" s="499"/>
      <c r="IG137" s="499"/>
      <c r="IH137" s="499"/>
      <c r="II137" s="499"/>
      <c r="IJ137" s="499"/>
      <c r="IK137" s="499"/>
      <c r="IL137" s="499"/>
      <c r="IM137" s="499"/>
      <c r="IN137" s="499"/>
      <c r="IO137" s="499"/>
      <c r="IP137" s="499"/>
    </row>
    <row r="138" spans="1:250" s="500" customFormat="1" ht="12" customHeight="1">
      <c r="A138" s="501"/>
      <c r="B138" s="502"/>
      <c r="C138" s="503"/>
      <c r="D138" s="504"/>
      <c r="E138" s="505"/>
      <c r="F138" s="505"/>
      <c r="G138" s="505"/>
      <c r="H138" s="505"/>
      <c r="I138" s="505"/>
      <c r="J138" s="505"/>
      <c r="K138" s="503"/>
      <c r="L138" s="503"/>
      <c r="M138" s="506"/>
      <c r="N138" s="506"/>
      <c r="O138" s="506"/>
      <c r="P138" s="507"/>
      <c r="Q138" s="615"/>
      <c r="R138" s="497"/>
      <c r="S138" s="497"/>
      <c r="T138" s="497"/>
      <c r="U138" s="497"/>
      <c r="V138" s="497"/>
      <c r="W138" s="497"/>
      <c r="X138" s="497"/>
      <c r="Y138" s="497"/>
      <c r="Z138" s="497"/>
      <c r="AA138" s="497"/>
      <c r="AB138" s="498"/>
      <c r="AC138" s="498"/>
      <c r="AD138" s="498"/>
      <c r="AE138" s="498"/>
      <c r="AF138" s="498"/>
      <c r="AG138" s="498"/>
      <c r="AH138" s="498"/>
      <c r="AI138" s="498"/>
      <c r="AJ138" s="498"/>
      <c r="AK138" s="498"/>
      <c r="AL138" s="498"/>
      <c r="AM138" s="498"/>
      <c r="AN138" s="498"/>
      <c r="AO138" s="498"/>
      <c r="AP138" s="498"/>
      <c r="AQ138" s="499"/>
      <c r="AR138" s="499"/>
      <c r="AS138" s="499"/>
      <c r="AT138" s="499"/>
      <c r="AU138" s="499"/>
      <c r="AV138" s="499"/>
      <c r="AW138" s="499"/>
      <c r="AX138" s="499"/>
      <c r="AY138" s="499"/>
      <c r="AZ138" s="499"/>
      <c r="BA138" s="499"/>
      <c r="BB138" s="499"/>
      <c r="BC138" s="499"/>
      <c r="BD138" s="499"/>
      <c r="BE138" s="499"/>
      <c r="BF138" s="499"/>
      <c r="BG138" s="499"/>
      <c r="BH138" s="499"/>
      <c r="BI138" s="499"/>
      <c r="BJ138" s="499"/>
      <c r="BK138" s="499"/>
      <c r="BL138" s="499"/>
      <c r="BM138" s="499"/>
      <c r="BN138" s="499"/>
      <c r="BO138" s="499"/>
      <c r="BP138" s="499"/>
      <c r="BQ138" s="499"/>
      <c r="BR138" s="499"/>
      <c r="BS138" s="499"/>
      <c r="BT138" s="499"/>
      <c r="BU138" s="499"/>
      <c r="BV138" s="499"/>
      <c r="BW138" s="499"/>
      <c r="BX138" s="499"/>
      <c r="BY138" s="499"/>
      <c r="BZ138" s="499"/>
      <c r="CA138" s="499"/>
      <c r="CB138" s="499"/>
      <c r="CC138" s="499"/>
      <c r="CD138" s="499"/>
      <c r="CE138" s="499"/>
      <c r="CF138" s="499"/>
      <c r="CG138" s="499"/>
      <c r="CH138" s="499"/>
      <c r="CI138" s="499"/>
      <c r="CJ138" s="499"/>
      <c r="CK138" s="499"/>
      <c r="CL138" s="499"/>
      <c r="CM138" s="499"/>
      <c r="CN138" s="499"/>
      <c r="CO138" s="499"/>
      <c r="CP138" s="499"/>
      <c r="CQ138" s="499"/>
      <c r="CR138" s="499"/>
      <c r="CS138" s="499"/>
      <c r="CT138" s="499"/>
      <c r="CU138" s="499"/>
      <c r="CV138" s="499"/>
      <c r="CW138" s="499"/>
      <c r="CX138" s="499"/>
      <c r="CY138" s="499"/>
      <c r="CZ138" s="499"/>
      <c r="DA138" s="499"/>
      <c r="DB138" s="499"/>
      <c r="DC138" s="499"/>
      <c r="DD138" s="499"/>
      <c r="DE138" s="499"/>
      <c r="DF138" s="499"/>
      <c r="DG138" s="499"/>
      <c r="DH138" s="499"/>
      <c r="DI138" s="499"/>
      <c r="DJ138" s="499"/>
      <c r="DK138" s="499"/>
      <c r="DL138" s="499"/>
      <c r="DM138" s="499"/>
      <c r="DN138" s="499"/>
      <c r="DO138" s="499"/>
      <c r="DP138" s="499"/>
      <c r="DQ138" s="499"/>
      <c r="DR138" s="499"/>
      <c r="DS138" s="499"/>
      <c r="DT138" s="499"/>
      <c r="DU138" s="499"/>
      <c r="DV138" s="499"/>
      <c r="DW138" s="499"/>
      <c r="DX138" s="499"/>
      <c r="DY138" s="499"/>
      <c r="DZ138" s="499"/>
      <c r="EA138" s="499"/>
      <c r="EB138" s="499"/>
      <c r="EC138" s="499"/>
      <c r="ED138" s="499"/>
      <c r="EE138" s="499"/>
      <c r="EF138" s="499"/>
      <c r="EG138" s="499"/>
      <c r="EH138" s="499"/>
      <c r="EI138" s="499"/>
      <c r="EJ138" s="499"/>
      <c r="EK138" s="499"/>
      <c r="EL138" s="499"/>
      <c r="EM138" s="499"/>
      <c r="EN138" s="499"/>
      <c r="EO138" s="499"/>
      <c r="EP138" s="499"/>
      <c r="EQ138" s="499"/>
      <c r="ER138" s="499"/>
      <c r="ES138" s="499"/>
      <c r="ET138" s="499"/>
      <c r="EU138" s="499"/>
      <c r="EV138" s="499"/>
      <c r="EW138" s="499"/>
      <c r="EX138" s="499"/>
      <c r="EY138" s="499"/>
      <c r="EZ138" s="499"/>
      <c r="FA138" s="499"/>
      <c r="FB138" s="499"/>
      <c r="FC138" s="499"/>
      <c r="FD138" s="499"/>
      <c r="FE138" s="499"/>
      <c r="FF138" s="499"/>
      <c r="FG138" s="499"/>
      <c r="FH138" s="499"/>
      <c r="FI138" s="499"/>
      <c r="FJ138" s="499"/>
      <c r="FK138" s="499"/>
      <c r="FL138" s="499"/>
      <c r="FM138" s="499"/>
      <c r="FN138" s="499"/>
      <c r="FO138" s="499"/>
      <c r="FP138" s="499"/>
      <c r="FQ138" s="499"/>
      <c r="FR138" s="499"/>
      <c r="FS138" s="499"/>
      <c r="FT138" s="499"/>
      <c r="FU138" s="499"/>
      <c r="FV138" s="499"/>
      <c r="FW138" s="499"/>
      <c r="FX138" s="499"/>
      <c r="FY138" s="499"/>
      <c r="FZ138" s="499"/>
      <c r="GA138" s="499"/>
      <c r="GB138" s="499"/>
      <c r="GC138" s="499"/>
      <c r="GD138" s="499"/>
      <c r="GE138" s="499"/>
      <c r="GF138" s="499"/>
      <c r="GG138" s="499"/>
      <c r="GH138" s="499"/>
      <c r="GI138" s="499"/>
      <c r="GJ138" s="499"/>
      <c r="GK138" s="499"/>
      <c r="GL138" s="499"/>
      <c r="GM138" s="499"/>
      <c r="GN138" s="499"/>
      <c r="GO138" s="499"/>
      <c r="GP138" s="499"/>
      <c r="GQ138" s="499"/>
      <c r="GR138" s="499"/>
      <c r="GS138" s="499"/>
      <c r="GT138" s="499"/>
      <c r="GU138" s="499"/>
      <c r="GV138" s="499"/>
      <c r="GW138" s="499"/>
      <c r="GX138" s="499"/>
      <c r="GY138" s="499"/>
      <c r="GZ138" s="499"/>
      <c r="HA138" s="499"/>
      <c r="HB138" s="499"/>
      <c r="HC138" s="499"/>
      <c r="HD138" s="499"/>
      <c r="HE138" s="499"/>
      <c r="HF138" s="499"/>
      <c r="HG138" s="499"/>
      <c r="HH138" s="499"/>
      <c r="HI138" s="499"/>
      <c r="HJ138" s="499"/>
      <c r="HK138" s="499"/>
      <c r="HL138" s="499"/>
      <c r="HM138" s="499"/>
      <c r="HN138" s="499"/>
      <c r="HO138" s="499"/>
      <c r="HP138" s="499"/>
      <c r="HQ138" s="499"/>
      <c r="HR138" s="499"/>
      <c r="HS138" s="499"/>
      <c r="HT138" s="499"/>
      <c r="HU138" s="499"/>
      <c r="HV138" s="499"/>
      <c r="HW138" s="499"/>
      <c r="HX138" s="499"/>
      <c r="HY138" s="499"/>
      <c r="HZ138" s="499"/>
      <c r="IA138" s="499"/>
      <c r="IB138" s="499"/>
      <c r="IC138" s="499"/>
      <c r="ID138" s="499"/>
      <c r="IE138" s="499"/>
      <c r="IF138" s="499"/>
      <c r="IG138" s="499"/>
      <c r="IH138" s="499"/>
      <c r="II138" s="499"/>
      <c r="IJ138" s="499"/>
      <c r="IK138" s="499"/>
      <c r="IL138" s="499"/>
      <c r="IM138" s="499"/>
      <c r="IN138" s="499"/>
      <c r="IO138" s="499"/>
      <c r="IP138" s="499"/>
    </row>
    <row r="139" spans="1:250" s="500" customFormat="1" ht="12" customHeight="1">
      <c r="A139" s="501"/>
      <c r="B139" s="502"/>
      <c r="C139" s="503"/>
      <c r="D139" s="504"/>
      <c r="E139" s="505"/>
      <c r="F139" s="505"/>
      <c r="G139" s="505"/>
      <c r="H139" s="505"/>
      <c r="I139" s="505"/>
      <c r="J139" s="505"/>
      <c r="K139" s="503"/>
      <c r="L139" s="503"/>
      <c r="M139" s="506"/>
      <c r="N139" s="506"/>
      <c r="O139" s="506"/>
      <c r="P139" s="507"/>
      <c r="Q139" s="615"/>
      <c r="R139" s="497"/>
      <c r="S139" s="497"/>
      <c r="T139" s="497"/>
      <c r="U139" s="497"/>
      <c r="V139" s="497"/>
      <c r="W139" s="497"/>
      <c r="X139" s="497"/>
      <c r="Y139" s="497"/>
      <c r="Z139" s="497"/>
      <c r="AA139" s="497"/>
      <c r="AB139" s="498"/>
      <c r="AC139" s="498"/>
      <c r="AD139" s="498"/>
      <c r="AE139" s="498"/>
      <c r="AF139" s="498"/>
      <c r="AG139" s="498"/>
      <c r="AH139" s="498"/>
      <c r="AI139" s="498"/>
      <c r="AJ139" s="498"/>
      <c r="AK139" s="498"/>
      <c r="AL139" s="498"/>
      <c r="AM139" s="498"/>
      <c r="AN139" s="498"/>
      <c r="AO139" s="498"/>
      <c r="AP139" s="498"/>
      <c r="AQ139" s="499"/>
      <c r="AR139" s="499"/>
      <c r="AS139" s="499"/>
      <c r="AT139" s="499"/>
      <c r="AU139" s="499"/>
      <c r="AV139" s="499"/>
      <c r="AW139" s="499"/>
      <c r="AX139" s="499"/>
      <c r="AY139" s="499"/>
      <c r="AZ139" s="499"/>
      <c r="BA139" s="499"/>
      <c r="BB139" s="499"/>
      <c r="BC139" s="499"/>
      <c r="BD139" s="499"/>
      <c r="BE139" s="499"/>
      <c r="BF139" s="499"/>
      <c r="BG139" s="499"/>
      <c r="BH139" s="499"/>
      <c r="BI139" s="499"/>
      <c r="BJ139" s="499"/>
      <c r="BK139" s="499"/>
      <c r="BL139" s="499"/>
      <c r="BM139" s="499"/>
      <c r="BN139" s="499"/>
      <c r="BO139" s="499"/>
      <c r="BP139" s="499"/>
      <c r="BQ139" s="499"/>
      <c r="BR139" s="499"/>
      <c r="BS139" s="499"/>
      <c r="BT139" s="499"/>
      <c r="BU139" s="499"/>
      <c r="BV139" s="499"/>
      <c r="BW139" s="499"/>
      <c r="BX139" s="499"/>
      <c r="BY139" s="499"/>
      <c r="BZ139" s="499"/>
      <c r="CA139" s="499"/>
      <c r="CB139" s="499"/>
      <c r="CC139" s="499"/>
      <c r="CD139" s="499"/>
      <c r="CE139" s="499"/>
      <c r="CF139" s="499"/>
      <c r="CG139" s="499"/>
      <c r="CH139" s="499"/>
      <c r="CI139" s="499"/>
      <c r="CJ139" s="499"/>
      <c r="CK139" s="499"/>
      <c r="CL139" s="499"/>
      <c r="CM139" s="499"/>
      <c r="CN139" s="499"/>
      <c r="CO139" s="499"/>
      <c r="CP139" s="499"/>
      <c r="CQ139" s="499"/>
      <c r="CR139" s="499"/>
      <c r="CS139" s="499"/>
      <c r="CT139" s="499"/>
      <c r="CU139" s="499"/>
      <c r="CV139" s="499"/>
      <c r="CW139" s="499"/>
      <c r="CX139" s="499"/>
      <c r="CY139" s="499"/>
      <c r="CZ139" s="499"/>
      <c r="DA139" s="499"/>
      <c r="DB139" s="499"/>
      <c r="DC139" s="499"/>
      <c r="DD139" s="499"/>
      <c r="DE139" s="499"/>
      <c r="DF139" s="499"/>
      <c r="DG139" s="499"/>
      <c r="DH139" s="499"/>
      <c r="DI139" s="499"/>
      <c r="DJ139" s="499"/>
      <c r="DK139" s="499"/>
      <c r="DL139" s="499"/>
      <c r="DM139" s="499"/>
      <c r="DN139" s="499"/>
      <c r="DO139" s="499"/>
      <c r="DP139" s="499"/>
      <c r="DQ139" s="499"/>
      <c r="DR139" s="499"/>
      <c r="DS139" s="499"/>
      <c r="DT139" s="499"/>
      <c r="DU139" s="499"/>
      <c r="DV139" s="499"/>
      <c r="DW139" s="499"/>
      <c r="DX139" s="499"/>
      <c r="DY139" s="499"/>
      <c r="DZ139" s="499"/>
      <c r="EA139" s="499"/>
      <c r="EB139" s="499"/>
      <c r="EC139" s="499"/>
      <c r="ED139" s="499"/>
      <c r="EE139" s="499"/>
      <c r="EF139" s="499"/>
      <c r="EG139" s="499"/>
      <c r="EH139" s="499"/>
      <c r="EI139" s="499"/>
      <c r="EJ139" s="499"/>
      <c r="EK139" s="499"/>
      <c r="EL139" s="499"/>
      <c r="EM139" s="499"/>
      <c r="EN139" s="499"/>
      <c r="EO139" s="499"/>
      <c r="EP139" s="499"/>
      <c r="EQ139" s="499"/>
      <c r="ER139" s="499"/>
      <c r="ES139" s="499"/>
      <c r="ET139" s="499"/>
      <c r="EU139" s="499"/>
      <c r="EV139" s="499"/>
      <c r="EW139" s="499"/>
      <c r="EX139" s="499"/>
      <c r="EY139" s="499"/>
      <c r="EZ139" s="499"/>
      <c r="FA139" s="499"/>
      <c r="FB139" s="499"/>
      <c r="FC139" s="499"/>
      <c r="FD139" s="499"/>
      <c r="FE139" s="499"/>
      <c r="FF139" s="499"/>
      <c r="FG139" s="499"/>
      <c r="FH139" s="499"/>
      <c r="FI139" s="499"/>
      <c r="FJ139" s="499"/>
      <c r="FK139" s="499"/>
      <c r="FL139" s="499"/>
      <c r="FM139" s="499"/>
      <c r="FN139" s="499"/>
      <c r="FO139" s="499"/>
      <c r="FP139" s="499"/>
      <c r="FQ139" s="499"/>
      <c r="FR139" s="499"/>
      <c r="FS139" s="499"/>
      <c r="FT139" s="499"/>
      <c r="FU139" s="499"/>
      <c r="FV139" s="499"/>
      <c r="FW139" s="499"/>
      <c r="FX139" s="499"/>
      <c r="FY139" s="499"/>
      <c r="FZ139" s="499"/>
      <c r="GA139" s="499"/>
      <c r="GB139" s="499"/>
      <c r="GC139" s="499"/>
      <c r="GD139" s="499"/>
      <c r="GE139" s="499"/>
      <c r="GF139" s="499"/>
      <c r="GG139" s="499"/>
      <c r="GH139" s="499"/>
      <c r="GI139" s="499"/>
      <c r="GJ139" s="499"/>
      <c r="GK139" s="499"/>
      <c r="GL139" s="499"/>
      <c r="GM139" s="499"/>
      <c r="GN139" s="499"/>
      <c r="GO139" s="499"/>
      <c r="GP139" s="499"/>
      <c r="GQ139" s="499"/>
      <c r="GR139" s="499"/>
      <c r="GS139" s="499"/>
      <c r="GT139" s="499"/>
      <c r="GU139" s="499"/>
      <c r="GV139" s="499"/>
      <c r="GW139" s="499"/>
      <c r="GX139" s="499"/>
      <c r="GY139" s="499"/>
      <c r="GZ139" s="499"/>
      <c r="HA139" s="499"/>
      <c r="HB139" s="499"/>
      <c r="HC139" s="499"/>
      <c r="HD139" s="499"/>
      <c r="HE139" s="499"/>
      <c r="HF139" s="499"/>
      <c r="HG139" s="499"/>
      <c r="HH139" s="499"/>
      <c r="HI139" s="499"/>
      <c r="HJ139" s="499"/>
      <c r="HK139" s="499"/>
      <c r="HL139" s="499"/>
      <c r="HM139" s="499"/>
      <c r="HN139" s="499"/>
      <c r="HO139" s="499"/>
      <c r="HP139" s="499"/>
      <c r="HQ139" s="499"/>
      <c r="HR139" s="499"/>
      <c r="HS139" s="499"/>
      <c r="HT139" s="499"/>
      <c r="HU139" s="499"/>
      <c r="HV139" s="499"/>
      <c r="HW139" s="499"/>
      <c r="HX139" s="499"/>
      <c r="HY139" s="499"/>
      <c r="HZ139" s="499"/>
      <c r="IA139" s="499"/>
      <c r="IB139" s="499"/>
      <c r="IC139" s="499"/>
      <c r="ID139" s="499"/>
      <c r="IE139" s="499"/>
      <c r="IF139" s="499"/>
      <c r="IG139" s="499"/>
      <c r="IH139" s="499"/>
      <c r="II139" s="499"/>
      <c r="IJ139" s="499"/>
      <c r="IK139" s="499"/>
      <c r="IL139" s="499"/>
      <c r="IM139" s="499"/>
      <c r="IN139" s="499"/>
      <c r="IO139" s="499"/>
      <c r="IP139" s="499"/>
    </row>
    <row r="140" spans="1:250" s="500" customFormat="1" ht="12" customHeight="1">
      <c r="A140" s="501"/>
      <c r="B140" s="502"/>
      <c r="C140" s="503"/>
      <c r="D140" s="504"/>
      <c r="E140" s="505"/>
      <c r="F140" s="505"/>
      <c r="G140" s="505"/>
      <c r="H140" s="505"/>
      <c r="I140" s="505"/>
      <c r="J140" s="505"/>
      <c r="K140" s="503"/>
      <c r="L140" s="503"/>
      <c r="M140" s="506"/>
      <c r="N140" s="506"/>
      <c r="O140" s="506"/>
      <c r="P140" s="507"/>
      <c r="Q140" s="615"/>
      <c r="R140" s="497"/>
      <c r="S140" s="497"/>
      <c r="T140" s="497"/>
      <c r="U140" s="497"/>
      <c r="V140" s="497"/>
      <c r="W140" s="497"/>
      <c r="X140" s="497"/>
      <c r="Y140" s="497"/>
      <c r="Z140" s="497"/>
      <c r="AA140" s="497"/>
      <c r="AB140" s="498"/>
      <c r="AC140" s="498"/>
      <c r="AD140" s="498"/>
      <c r="AE140" s="498"/>
      <c r="AF140" s="498"/>
      <c r="AG140" s="498"/>
      <c r="AH140" s="498"/>
      <c r="AI140" s="498"/>
      <c r="AJ140" s="498"/>
      <c r="AK140" s="498"/>
      <c r="AL140" s="498"/>
      <c r="AM140" s="498"/>
      <c r="AN140" s="498"/>
      <c r="AO140" s="498"/>
      <c r="AP140" s="498"/>
      <c r="AQ140" s="499"/>
      <c r="AR140" s="499"/>
      <c r="AS140" s="499"/>
      <c r="AT140" s="499"/>
      <c r="AU140" s="499"/>
      <c r="AV140" s="499"/>
      <c r="AW140" s="499"/>
      <c r="AX140" s="499"/>
      <c r="AY140" s="499"/>
      <c r="AZ140" s="499"/>
      <c r="BA140" s="499"/>
      <c r="BB140" s="499"/>
      <c r="BC140" s="499"/>
      <c r="BD140" s="499"/>
      <c r="BE140" s="499"/>
      <c r="BF140" s="499"/>
      <c r="BG140" s="499"/>
      <c r="BH140" s="499"/>
      <c r="BI140" s="499"/>
      <c r="BJ140" s="499"/>
      <c r="BK140" s="499"/>
      <c r="BL140" s="499"/>
      <c r="BM140" s="499"/>
      <c r="BN140" s="499"/>
      <c r="BO140" s="499"/>
      <c r="BP140" s="499"/>
      <c r="BQ140" s="499"/>
      <c r="BR140" s="499"/>
      <c r="BS140" s="499"/>
      <c r="BT140" s="499"/>
      <c r="BU140" s="499"/>
      <c r="BV140" s="499"/>
      <c r="BW140" s="499"/>
      <c r="BX140" s="499"/>
      <c r="BY140" s="499"/>
      <c r="BZ140" s="499"/>
      <c r="CA140" s="499"/>
      <c r="CB140" s="499"/>
      <c r="CC140" s="499"/>
      <c r="CD140" s="499"/>
      <c r="CE140" s="499"/>
      <c r="CF140" s="499"/>
      <c r="CG140" s="499"/>
      <c r="CH140" s="499"/>
      <c r="CI140" s="499"/>
      <c r="CJ140" s="499"/>
      <c r="CK140" s="499"/>
      <c r="CL140" s="499"/>
      <c r="CM140" s="499"/>
      <c r="CN140" s="499"/>
      <c r="CO140" s="499"/>
      <c r="CP140" s="499"/>
      <c r="CQ140" s="499"/>
      <c r="CR140" s="499"/>
      <c r="CS140" s="499"/>
      <c r="CT140" s="499"/>
      <c r="CU140" s="499"/>
      <c r="CV140" s="499"/>
      <c r="CW140" s="499"/>
      <c r="CX140" s="499"/>
      <c r="CY140" s="499"/>
      <c r="CZ140" s="499"/>
      <c r="DA140" s="499"/>
      <c r="DB140" s="499"/>
      <c r="DC140" s="499"/>
      <c r="DD140" s="499"/>
      <c r="DE140" s="499"/>
      <c r="DF140" s="499"/>
      <c r="DG140" s="499"/>
      <c r="DH140" s="499"/>
      <c r="DI140" s="499"/>
      <c r="DJ140" s="499"/>
      <c r="DK140" s="499"/>
      <c r="DL140" s="499"/>
      <c r="DM140" s="499"/>
      <c r="DN140" s="499"/>
      <c r="DO140" s="499"/>
      <c r="DP140" s="499"/>
      <c r="DQ140" s="499"/>
      <c r="DR140" s="499"/>
      <c r="DS140" s="499"/>
      <c r="DT140" s="499"/>
      <c r="DU140" s="499"/>
      <c r="DV140" s="499"/>
      <c r="DW140" s="499"/>
      <c r="DX140" s="499"/>
      <c r="DY140" s="499"/>
      <c r="DZ140" s="499"/>
      <c r="EA140" s="499"/>
      <c r="EB140" s="499"/>
      <c r="EC140" s="499"/>
      <c r="ED140" s="499"/>
      <c r="EE140" s="499"/>
      <c r="EF140" s="499"/>
      <c r="EG140" s="499"/>
      <c r="EH140" s="499"/>
      <c r="EI140" s="499"/>
      <c r="EJ140" s="499"/>
      <c r="EK140" s="499"/>
      <c r="EL140" s="499"/>
      <c r="EM140" s="499"/>
      <c r="EN140" s="499"/>
      <c r="EO140" s="499"/>
      <c r="EP140" s="499"/>
      <c r="EQ140" s="499"/>
      <c r="ER140" s="499"/>
      <c r="ES140" s="499"/>
      <c r="ET140" s="499"/>
      <c r="EU140" s="499"/>
      <c r="EV140" s="499"/>
      <c r="EW140" s="499"/>
      <c r="EX140" s="499"/>
      <c r="EY140" s="499"/>
      <c r="EZ140" s="499"/>
      <c r="FA140" s="499"/>
      <c r="FB140" s="499"/>
      <c r="FC140" s="499"/>
      <c r="FD140" s="499"/>
      <c r="FE140" s="499"/>
      <c r="FF140" s="499"/>
      <c r="FG140" s="499"/>
      <c r="FH140" s="499"/>
      <c r="FI140" s="499"/>
      <c r="FJ140" s="499"/>
      <c r="FK140" s="499"/>
      <c r="FL140" s="499"/>
      <c r="FM140" s="499"/>
      <c r="FN140" s="499"/>
      <c r="FO140" s="499"/>
      <c r="FP140" s="499"/>
      <c r="FQ140" s="499"/>
      <c r="FR140" s="499"/>
      <c r="FS140" s="499"/>
      <c r="FT140" s="499"/>
      <c r="FU140" s="499"/>
      <c r="FV140" s="499"/>
      <c r="FW140" s="499"/>
      <c r="FX140" s="499"/>
      <c r="FY140" s="499"/>
      <c r="FZ140" s="499"/>
      <c r="GA140" s="499"/>
      <c r="GB140" s="499"/>
      <c r="GC140" s="499"/>
      <c r="GD140" s="499"/>
      <c r="GE140" s="499"/>
      <c r="GF140" s="499"/>
      <c r="GG140" s="499"/>
      <c r="GH140" s="499"/>
      <c r="GI140" s="499"/>
      <c r="GJ140" s="499"/>
      <c r="GK140" s="499"/>
      <c r="GL140" s="499"/>
      <c r="GM140" s="499"/>
      <c r="GN140" s="499"/>
      <c r="GO140" s="499"/>
      <c r="GP140" s="499"/>
      <c r="GQ140" s="499"/>
      <c r="GR140" s="499"/>
      <c r="GS140" s="499"/>
      <c r="GT140" s="499"/>
      <c r="GU140" s="499"/>
      <c r="GV140" s="499"/>
      <c r="GW140" s="499"/>
      <c r="GX140" s="499"/>
      <c r="GY140" s="499"/>
      <c r="GZ140" s="499"/>
      <c r="HA140" s="499"/>
      <c r="HB140" s="499"/>
      <c r="HC140" s="499"/>
      <c r="HD140" s="499"/>
      <c r="HE140" s="499"/>
      <c r="HF140" s="499"/>
      <c r="HG140" s="499"/>
      <c r="HH140" s="499"/>
      <c r="HI140" s="499"/>
      <c r="HJ140" s="499"/>
      <c r="HK140" s="499"/>
      <c r="HL140" s="499"/>
      <c r="HM140" s="499"/>
      <c r="HN140" s="499"/>
      <c r="HO140" s="499"/>
      <c r="HP140" s="499"/>
      <c r="HQ140" s="499"/>
      <c r="HR140" s="499"/>
      <c r="HS140" s="499"/>
      <c r="HT140" s="499"/>
      <c r="HU140" s="499"/>
      <c r="HV140" s="499"/>
      <c r="HW140" s="499"/>
      <c r="HX140" s="499"/>
      <c r="HY140" s="499"/>
      <c r="HZ140" s="499"/>
      <c r="IA140" s="499"/>
      <c r="IB140" s="499"/>
      <c r="IC140" s="499"/>
      <c r="ID140" s="499"/>
      <c r="IE140" s="499"/>
      <c r="IF140" s="499"/>
      <c r="IG140" s="499"/>
      <c r="IH140" s="499"/>
      <c r="II140" s="499"/>
      <c r="IJ140" s="499"/>
      <c r="IK140" s="499"/>
      <c r="IL140" s="499"/>
      <c r="IM140" s="499"/>
      <c r="IN140" s="499"/>
      <c r="IO140" s="499"/>
      <c r="IP140" s="499"/>
    </row>
    <row r="141" spans="1:250" s="500" customFormat="1" ht="12" customHeight="1">
      <c r="A141" s="501"/>
      <c r="B141" s="502"/>
      <c r="C141" s="503"/>
      <c r="D141" s="504"/>
      <c r="E141" s="505"/>
      <c r="F141" s="505"/>
      <c r="G141" s="505"/>
      <c r="H141" s="505"/>
      <c r="I141" s="505"/>
      <c r="J141" s="505"/>
      <c r="K141" s="503"/>
      <c r="L141" s="503"/>
      <c r="M141" s="506"/>
      <c r="N141" s="506"/>
      <c r="O141" s="506"/>
      <c r="P141" s="507"/>
      <c r="Q141" s="615"/>
      <c r="R141" s="497"/>
      <c r="S141" s="497"/>
      <c r="T141" s="497"/>
      <c r="U141" s="497"/>
      <c r="V141" s="497"/>
      <c r="W141" s="497"/>
      <c r="X141" s="497"/>
      <c r="Y141" s="497"/>
      <c r="Z141" s="497"/>
      <c r="AA141" s="497"/>
      <c r="AB141" s="498"/>
      <c r="AC141" s="498"/>
      <c r="AD141" s="498"/>
      <c r="AE141" s="498"/>
      <c r="AF141" s="498"/>
      <c r="AG141" s="498"/>
      <c r="AH141" s="498"/>
      <c r="AI141" s="498"/>
      <c r="AJ141" s="498"/>
      <c r="AK141" s="498"/>
      <c r="AL141" s="498"/>
      <c r="AM141" s="498"/>
      <c r="AN141" s="498"/>
      <c r="AO141" s="498"/>
      <c r="AP141" s="498"/>
      <c r="AQ141" s="499"/>
      <c r="AR141" s="499"/>
      <c r="AS141" s="499"/>
      <c r="AT141" s="499"/>
      <c r="AU141" s="499"/>
      <c r="AV141" s="499"/>
      <c r="AW141" s="499"/>
      <c r="AX141" s="499"/>
      <c r="AY141" s="499"/>
      <c r="AZ141" s="499"/>
      <c r="BA141" s="499"/>
      <c r="BB141" s="499"/>
      <c r="BC141" s="499"/>
      <c r="BD141" s="499"/>
      <c r="BE141" s="499"/>
      <c r="BF141" s="499"/>
      <c r="BG141" s="499"/>
      <c r="BH141" s="499"/>
      <c r="BI141" s="499"/>
      <c r="BJ141" s="499"/>
      <c r="BK141" s="499"/>
      <c r="BL141" s="499"/>
      <c r="BM141" s="499"/>
      <c r="BN141" s="499"/>
      <c r="BO141" s="499"/>
      <c r="BP141" s="499"/>
      <c r="BQ141" s="499"/>
      <c r="BR141" s="499"/>
      <c r="BS141" s="499"/>
      <c r="BT141" s="499"/>
      <c r="BU141" s="499"/>
      <c r="BV141" s="499"/>
      <c r="BW141" s="499"/>
      <c r="BX141" s="499"/>
      <c r="BY141" s="499"/>
      <c r="BZ141" s="499"/>
      <c r="CA141" s="499"/>
      <c r="CB141" s="499"/>
      <c r="CC141" s="499"/>
      <c r="CD141" s="499"/>
      <c r="CE141" s="499"/>
      <c r="CF141" s="499"/>
      <c r="CG141" s="499"/>
      <c r="CH141" s="499"/>
      <c r="CI141" s="499"/>
      <c r="CJ141" s="499"/>
      <c r="CK141" s="499"/>
      <c r="CL141" s="499"/>
      <c r="CM141" s="499"/>
      <c r="CN141" s="499"/>
      <c r="CO141" s="499"/>
      <c r="CP141" s="499"/>
      <c r="CQ141" s="499"/>
      <c r="CR141" s="499"/>
      <c r="CS141" s="499"/>
      <c r="CT141" s="499"/>
      <c r="CU141" s="499"/>
      <c r="CV141" s="499"/>
      <c r="CW141" s="499"/>
      <c r="CX141" s="499"/>
      <c r="CY141" s="499"/>
      <c r="CZ141" s="499"/>
      <c r="DA141" s="499"/>
      <c r="DB141" s="499"/>
      <c r="DC141" s="499"/>
      <c r="DD141" s="499"/>
      <c r="DE141" s="499"/>
      <c r="DF141" s="499"/>
      <c r="DG141" s="499"/>
      <c r="DH141" s="499"/>
      <c r="DI141" s="499"/>
      <c r="DJ141" s="499"/>
      <c r="DK141" s="499"/>
      <c r="DL141" s="499"/>
      <c r="DM141" s="499"/>
      <c r="DN141" s="499"/>
      <c r="DO141" s="499"/>
      <c r="DP141" s="499"/>
      <c r="DQ141" s="499"/>
      <c r="DR141" s="499"/>
      <c r="DS141" s="499"/>
      <c r="DT141" s="499"/>
      <c r="DU141" s="499"/>
      <c r="DV141" s="499"/>
      <c r="DW141" s="499"/>
      <c r="DX141" s="499"/>
      <c r="DY141" s="499"/>
      <c r="DZ141" s="499"/>
      <c r="EA141" s="499"/>
      <c r="EB141" s="499"/>
      <c r="EC141" s="499"/>
      <c r="ED141" s="499"/>
      <c r="EE141" s="499"/>
      <c r="EF141" s="499"/>
      <c r="EG141" s="499"/>
      <c r="EH141" s="499"/>
      <c r="EI141" s="499"/>
      <c r="EJ141" s="499"/>
      <c r="EK141" s="499"/>
      <c r="EL141" s="499"/>
      <c r="EM141" s="499"/>
      <c r="EN141" s="499"/>
      <c r="EO141" s="499"/>
      <c r="EP141" s="499"/>
      <c r="EQ141" s="499"/>
      <c r="ER141" s="499"/>
      <c r="ES141" s="499"/>
      <c r="ET141" s="499"/>
      <c r="EU141" s="499"/>
      <c r="EV141" s="499"/>
      <c r="EW141" s="499"/>
      <c r="EX141" s="499"/>
      <c r="EY141" s="499"/>
      <c r="EZ141" s="499"/>
      <c r="FA141" s="499"/>
      <c r="FB141" s="499"/>
      <c r="FC141" s="499"/>
      <c r="FD141" s="499"/>
      <c r="FE141" s="499"/>
      <c r="FF141" s="499"/>
      <c r="FG141" s="499"/>
      <c r="FH141" s="499"/>
      <c r="FI141" s="499"/>
      <c r="FJ141" s="499"/>
      <c r="FK141" s="499"/>
      <c r="FL141" s="499"/>
      <c r="FM141" s="499"/>
      <c r="FN141" s="499"/>
      <c r="FO141" s="499"/>
      <c r="FP141" s="499"/>
      <c r="FQ141" s="499"/>
      <c r="FR141" s="499"/>
      <c r="FS141" s="499"/>
      <c r="FT141" s="499"/>
      <c r="FU141" s="499"/>
      <c r="FV141" s="499"/>
      <c r="FW141" s="499"/>
      <c r="FX141" s="499"/>
      <c r="FY141" s="499"/>
      <c r="FZ141" s="499"/>
      <c r="GA141" s="499"/>
      <c r="GB141" s="499"/>
      <c r="GC141" s="499"/>
      <c r="GD141" s="499"/>
      <c r="GE141" s="499"/>
      <c r="GF141" s="499"/>
      <c r="GG141" s="499"/>
      <c r="GH141" s="499"/>
      <c r="GI141" s="499"/>
      <c r="GJ141" s="499"/>
      <c r="GK141" s="499"/>
      <c r="GL141" s="499"/>
      <c r="GM141" s="499"/>
      <c r="GN141" s="499"/>
      <c r="GO141" s="499"/>
      <c r="GP141" s="499"/>
      <c r="GQ141" s="499"/>
      <c r="GR141" s="499"/>
      <c r="GS141" s="499"/>
      <c r="GT141" s="499"/>
      <c r="GU141" s="499"/>
      <c r="GV141" s="499"/>
      <c r="GW141" s="499"/>
      <c r="GX141" s="499"/>
      <c r="GY141" s="499"/>
      <c r="GZ141" s="499"/>
      <c r="HA141" s="499"/>
      <c r="HB141" s="499"/>
      <c r="HC141" s="499"/>
      <c r="HD141" s="499"/>
      <c r="HE141" s="499"/>
      <c r="HF141" s="499"/>
      <c r="HG141" s="499"/>
      <c r="HH141" s="499"/>
      <c r="HI141" s="499"/>
      <c r="HJ141" s="499"/>
      <c r="HK141" s="499"/>
      <c r="HL141" s="499"/>
      <c r="HM141" s="499"/>
      <c r="HN141" s="499"/>
      <c r="HO141" s="499"/>
      <c r="HP141" s="499"/>
      <c r="HQ141" s="499"/>
      <c r="HR141" s="499"/>
      <c r="HS141" s="499"/>
      <c r="HT141" s="499"/>
      <c r="HU141" s="499"/>
      <c r="HV141" s="499"/>
      <c r="HW141" s="499"/>
      <c r="HX141" s="499"/>
      <c r="HY141" s="499"/>
      <c r="HZ141" s="499"/>
      <c r="IA141" s="499"/>
      <c r="IB141" s="499"/>
      <c r="IC141" s="499"/>
      <c r="ID141" s="499"/>
      <c r="IE141" s="499"/>
      <c r="IF141" s="499"/>
      <c r="IG141" s="499"/>
      <c r="IH141" s="499"/>
      <c r="II141" s="499"/>
      <c r="IJ141" s="499"/>
      <c r="IK141" s="499"/>
      <c r="IL141" s="499"/>
      <c r="IM141" s="499"/>
      <c r="IN141" s="499"/>
      <c r="IO141" s="499"/>
      <c r="IP141" s="499"/>
    </row>
    <row r="142" spans="1:250" s="500" customFormat="1" ht="12" customHeight="1">
      <c r="A142" s="501"/>
      <c r="B142" s="502"/>
      <c r="C142" s="503"/>
      <c r="D142" s="504"/>
      <c r="E142" s="505"/>
      <c r="F142" s="505"/>
      <c r="G142" s="505"/>
      <c r="H142" s="505"/>
      <c r="I142" s="505"/>
      <c r="J142" s="505"/>
      <c r="K142" s="503"/>
      <c r="L142" s="503"/>
      <c r="M142" s="506"/>
      <c r="N142" s="506"/>
      <c r="O142" s="506"/>
      <c r="P142" s="507"/>
      <c r="Q142" s="615"/>
      <c r="R142" s="497"/>
      <c r="S142" s="497"/>
      <c r="T142" s="497"/>
      <c r="U142" s="497"/>
      <c r="V142" s="497"/>
      <c r="W142" s="497"/>
      <c r="X142" s="497"/>
      <c r="Y142" s="497"/>
      <c r="Z142" s="497"/>
      <c r="AA142" s="497"/>
      <c r="AB142" s="498"/>
      <c r="AC142" s="498"/>
      <c r="AD142" s="498"/>
      <c r="AE142" s="498"/>
      <c r="AF142" s="498"/>
      <c r="AG142" s="498"/>
      <c r="AH142" s="498"/>
      <c r="AI142" s="498"/>
      <c r="AJ142" s="498"/>
      <c r="AK142" s="498"/>
      <c r="AL142" s="498"/>
      <c r="AM142" s="498"/>
      <c r="AN142" s="498"/>
      <c r="AO142" s="498"/>
      <c r="AP142" s="498"/>
      <c r="AQ142" s="499"/>
      <c r="AR142" s="499"/>
      <c r="AS142" s="499"/>
      <c r="AT142" s="499"/>
      <c r="AU142" s="499"/>
      <c r="AV142" s="499"/>
      <c r="AW142" s="499"/>
      <c r="AX142" s="499"/>
      <c r="AY142" s="499"/>
      <c r="AZ142" s="499"/>
      <c r="BA142" s="499"/>
      <c r="BB142" s="499"/>
      <c r="BC142" s="499"/>
      <c r="BD142" s="499"/>
      <c r="BE142" s="499"/>
      <c r="BF142" s="499"/>
      <c r="BG142" s="499"/>
      <c r="BH142" s="499"/>
      <c r="BI142" s="499"/>
      <c r="BJ142" s="499"/>
      <c r="BK142" s="499"/>
      <c r="BL142" s="499"/>
      <c r="BM142" s="499"/>
      <c r="BN142" s="499"/>
      <c r="BO142" s="499"/>
      <c r="BP142" s="499"/>
      <c r="BQ142" s="499"/>
      <c r="BR142" s="499"/>
      <c r="BS142" s="499"/>
      <c r="BT142" s="499"/>
      <c r="BU142" s="499"/>
      <c r="BV142" s="499"/>
      <c r="BW142" s="499"/>
      <c r="BX142" s="499"/>
      <c r="BY142" s="499"/>
      <c r="BZ142" s="499"/>
      <c r="CA142" s="499"/>
      <c r="CB142" s="499"/>
      <c r="CC142" s="499"/>
      <c r="CD142" s="499"/>
      <c r="CE142" s="499"/>
      <c r="CF142" s="499"/>
      <c r="CG142" s="499"/>
      <c r="CH142" s="499"/>
      <c r="CI142" s="499"/>
      <c r="CJ142" s="499"/>
      <c r="CK142" s="499"/>
      <c r="CL142" s="499"/>
      <c r="CM142" s="499"/>
      <c r="CN142" s="499"/>
      <c r="CO142" s="499"/>
      <c r="CP142" s="499"/>
      <c r="CQ142" s="499"/>
      <c r="CR142" s="499"/>
      <c r="CS142" s="499"/>
      <c r="CT142" s="499"/>
      <c r="CU142" s="499"/>
      <c r="CV142" s="499"/>
      <c r="CW142" s="499"/>
      <c r="CX142" s="499"/>
      <c r="CY142" s="499"/>
      <c r="CZ142" s="499"/>
      <c r="DA142" s="499"/>
      <c r="DB142" s="499"/>
      <c r="DC142" s="499"/>
      <c r="DD142" s="499"/>
      <c r="DE142" s="499"/>
      <c r="DF142" s="499"/>
      <c r="DG142" s="499"/>
      <c r="DH142" s="499"/>
      <c r="DI142" s="499"/>
      <c r="DJ142" s="499"/>
      <c r="DK142" s="499"/>
      <c r="DL142" s="499"/>
      <c r="DM142" s="499"/>
      <c r="DN142" s="499"/>
      <c r="DO142" s="499"/>
      <c r="DP142" s="499"/>
      <c r="DQ142" s="499"/>
      <c r="DR142" s="499"/>
      <c r="DS142" s="499"/>
      <c r="DT142" s="499"/>
      <c r="DU142" s="499"/>
      <c r="DV142" s="499"/>
      <c r="DW142" s="499"/>
      <c r="DX142" s="499"/>
      <c r="DY142" s="499"/>
      <c r="DZ142" s="499"/>
      <c r="EA142" s="499"/>
      <c r="EB142" s="499"/>
      <c r="EC142" s="499"/>
      <c r="ED142" s="499"/>
      <c r="EE142" s="499"/>
      <c r="EF142" s="499"/>
      <c r="EG142" s="499"/>
      <c r="EH142" s="499"/>
      <c r="EI142" s="499"/>
      <c r="EJ142" s="499"/>
      <c r="EK142" s="499"/>
      <c r="EL142" s="499"/>
      <c r="EM142" s="499"/>
      <c r="EN142" s="499"/>
      <c r="EO142" s="499"/>
      <c r="EP142" s="499"/>
      <c r="EQ142" s="499"/>
      <c r="ER142" s="499"/>
      <c r="ES142" s="499"/>
      <c r="ET142" s="499"/>
      <c r="EU142" s="499"/>
      <c r="EV142" s="499"/>
      <c r="EW142" s="499"/>
      <c r="EX142" s="499"/>
      <c r="EY142" s="499"/>
      <c r="EZ142" s="499"/>
      <c r="FA142" s="499"/>
      <c r="FB142" s="499"/>
      <c r="FC142" s="499"/>
      <c r="FD142" s="499"/>
      <c r="FE142" s="499"/>
      <c r="FF142" s="499"/>
      <c r="FG142" s="499"/>
      <c r="FH142" s="499"/>
      <c r="FI142" s="499"/>
      <c r="FJ142" s="499"/>
      <c r="FK142" s="499"/>
      <c r="FL142" s="499"/>
      <c r="FM142" s="499"/>
      <c r="FN142" s="499"/>
      <c r="FO142" s="499"/>
      <c r="FP142" s="499"/>
      <c r="FQ142" s="499"/>
      <c r="FR142" s="499"/>
      <c r="FS142" s="499"/>
      <c r="FT142" s="499"/>
      <c r="FU142" s="499"/>
      <c r="FV142" s="499"/>
      <c r="FW142" s="499"/>
      <c r="FX142" s="499"/>
      <c r="FY142" s="499"/>
      <c r="FZ142" s="499"/>
      <c r="GA142" s="499"/>
      <c r="GB142" s="499"/>
      <c r="GC142" s="499"/>
      <c r="GD142" s="499"/>
      <c r="GE142" s="499"/>
      <c r="GF142" s="499"/>
      <c r="GG142" s="499"/>
      <c r="GH142" s="499"/>
      <c r="GI142" s="499"/>
      <c r="GJ142" s="499"/>
      <c r="GK142" s="499"/>
      <c r="GL142" s="499"/>
      <c r="GM142" s="499"/>
      <c r="GN142" s="499"/>
      <c r="GO142" s="499"/>
      <c r="GP142" s="499"/>
      <c r="GQ142" s="499"/>
      <c r="GR142" s="499"/>
      <c r="GS142" s="499"/>
      <c r="GT142" s="499"/>
      <c r="GU142" s="499"/>
      <c r="GV142" s="499"/>
      <c r="GW142" s="499"/>
      <c r="GX142" s="499"/>
      <c r="GY142" s="499"/>
      <c r="GZ142" s="499"/>
      <c r="HA142" s="499"/>
      <c r="HB142" s="499"/>
      <c r="HC142" s="499"/>
      <c r="HD142" s="499"/>
      <c r="HE142" s="499"/>
      <c r="HF142" s="499"/>
      <c r="HG142" s="499"/>
      <c r="HH142" s="499"/>
      <c r="HI142" s="499"/>
      <c r="HJ142" s="499"/>
      <c r="HK142" s="499"/>
      <c r="HL142" s="499"/>
      <c r="HM142" s="499"/>
      <c r="HN142" s="499"/>
      <c r="HO142" s="499"/>
      <c r="HP142" s="499"/>
      <c r="HQ142" s="499"/>
      <c r="HR142" s="499"/>
      <c r="HS142" s="499"/>
      <c r="HT142" s="499"/>
      <c r="HU142" s="499"/>
      <c r="HV142" s="499"/>
      <c r="HW142" s="499"/>
      <c r="HX142" s="499"/>
      <c r="HY142" s="499"/>
      <c r="HZ142" s="499"/>
      <c r="IA142" s="499"/>
      <c r="IB142" s="499"/>
      <c r="IC142" s="499"/>
      <c r="ID142" s="499"/>
      <c r="IE142" s="499"/>
      <c r="IF142" s="499"/>
      <c r="IG142" s="499"/>
      <c r="IH142" s="499"/>
      <c r="II142" s="499"/>
      <c r="IJ142" s="499"/>
      <c r="IK142" s="499"/>
      <c r="IL142" s="499"/>
      <c r="IM142" s="499"/>
      <c r="IN142" s="499"/>
      <c r="IO142" s="499"/>
      <c r="IP142" s="499"/>
    </row>
    <row r="143" spans="1:250" s="500" customFormat="1" ht="12" customHeight="1">
      <c r="A143" s="501"/>
      <c r="B143" s="502"/>
      <c r="C143" s="503"/>
      <c r="D143" s="504"/>
      <c r="E143" s="505"/>
      <c r="F143" s="505"/>
      <c r="G143" s="505"/>
      <c r="H143" s="505"/>
      <c r="I143" s="505"/>
      <c r="J143" s="505"/>
      <c r="K143" s="503"/>
      <c r="L143" s="503"/>
      <c r="M143" s="506"/>
      <c r="N143" s="506"/>
      <c r="O143" s="506"/>
      <c r="P143" s="507"/>
      <c r="Q143" s="615"/>
      <c r="R143" s="497"/>
      <c r="S143" s="497"/>
      <c r="T143" s="497"/>
      <c r="U143" s="497"/>
      <c r="V143" s="497"/>
      <c r="W143" s="497"/>
      <c r="X143" s="497"/>
      <c r="Y143" s="497"/>
      <c r="Z143" s="497"/>
      <c r="AA143" s="497"/>
      <c r="AB143" s="498"/>
      <c r="AC143" s="498"/>
      <c r="AD143" s="498"/>
      <c r="AE143" s="498"/>
      <c r="AF143" s="498"/>
      <c r="AG143" s="498"/>
      <c r="AH143" s="498"/>
      <c r="AI143" s="498"/>
      <c r="AJ143" s="498"/>
      <c r="AK143" s="498"/>
      <c r="AL143" s="498"/>
      <c r="AM143" s="498"/>
      <c r="AN143" s="498"/>
      <c r="AO143" s="498"/>
      <c r="AP143" s="498"/>
      <c r="AQ143" s="499"/>
      <c r="AR143" s="499"/>
      <c r="AS143" s="499"/>
      <c r="AT143" s="499"/>
      <c r="AU143" s="499"/>
      <c r="AV143" s="499"/>
      <c r="AW143" s="499"/>
      <c r="AX143" s="499"/>
      <c r="AY143" s="499"/>
      <c r="AZ143" s="499"/>
      <c r="BA143" s="499"/>
      <c r="BB143" s="499"/>
      <c r="BC143" s="499"/>
      <c r="BD143" s="499"/>
      <c r="BE143" s="499"/>
      <c r="BF143" s="499"/>
      <c r="BG143" s="499"/>
      <c r="BH143" s="499"/>
      <c r="BI143" s="499"/>
      <c r="BJ143" s="499"/>
      <c r="BK143" s="499"/>
      <c r="BL143" s="499"/>
      <c r="BM143" s="499"/>
      <c r="BN143" s="499"/>
      <c r="BO143" s="499"/>
      <c r="BP143" s="499"/>
      <c r="BQ143" s="499"/>
      <c r="BR143" s="499"/>
      <c r="BS143" s="499"/>
      <c r="BT143" s="499"/>
      <c r="BU143" s="499"/>
      <c r="BV143" s="499"/>
      <c r="BW143" s="499"/>
      <c r="BX143" s="499"/>
      <c r="BY143" s="499"/>
      <c r="BZ143" s="499"/>
      <c r="CA143" s="499"/>
      <c r="CB143" s="499"/>
      <c r="CC143" s="499"/>
      <c r="CD143" s="499"/>
      <c r="CE143" s="499"/>
      <c r="CF143" s="499"/>
      <c r="CG143" s="499"/>
      <c r="CH143" s="499"/>
      <c r="CI143" s="499"/>
      <c r="CJ143" s="499"/>
      <c r="CK143" s="499"/>
      <c r="CL143" s="499"/>
      <c r="CM143" s="499"/>
      <c r="CN143" s="499"/>
      <c r="CO143" s="499"/>
      <c r="CP143" s="499"/>
      <c r="CQ143" s="499"/>
      <c r="CR143" s="499"/>
      <c r="CS143" s="499"/>
      <c r="CT143" s="499"/>
      <c r="CU143" s="499"/>
      <c r="CV143" s="499"/>
      <c r="CW143" s="499"/>
      <c r="CX143" s="499"/>
      <c r="CY143" s="499"/>
      <c r="CZ143" s="499"/>
      <c r="DA143" s="499"/>
      <c r="DB143" s="499"/>
      <c r="DC143" s="499"/>
      <c r="DD143" s="499"/>
      <c r="DE143" s="499"/>
      <c r="DF143" s="499"/>
      <c r="DG143" s="499"/>
      <c r="DH143" s="499"/>
      <c r="DI143" s="499"/>
      <c r="DJ143" s="499"/>
      <c r="DK143" s="499"/>
      <c r="DL143" s="499"/>
      <c r="DM143" s="499"/>
      <c r="DN143" s="499"/>
      <c r="DO143" s="499"/>
      <c r="DP143" s="499"/>
      <c r="DQ143" s="499"/>
      <c r="DR143" s="499"/>
      <c r="DS143" s="499"/>
      <c r="DT143" s="499"/>
      <c r="DU143" s="499"/>
      <c r="DV143" s="499"/>
      <c r="DW143" s="499"/>
      <c r="DX143" s="499"/>
      <c r="DY143" s="499"/>
      <c r="DZ143" s="499"/>
      <c r="EA143" s="499"/>
      <c r="EB143" s="499"/>
      <c r="EC143" s="499"/>
      <c r="ED143" s="499"/>
      <c r="EE143" s="499"/>
      <c r="EF143" s="499"/>
      <c r="EG143" s="499"/>
      <c r="EH143" s="499"/>
      <c r="EI143" s="499"/>
      <c r="EJ143" s="499"/>
      <c r="EK143" s="499"/>
      <c r="EL143" s="499"/>
      <c r="EM143" s="499"/>
      <c r="EN143" s="499"/>
      <c r="EO143" s="499"/>
      <c r="EP143" s="499"/>
      <c r="EQ143" s="499"/>
      <c r="ER143" s="499"/>
      <c r="ES143" s="499"/>
      <c r="ET143" s="499"/>
      <c r="EU143" s="499"/>
      <c r="EV143" s="499"/>
      <c r="EW143" s="499"/>
      <c r="EX143" s="499"/>
      <c r="EY143" s="499"/>
      <c r="EZ143" s="499"/>
      <c r="FA143" s="499"/>
      <c r="FB143" s="499"/>
      <c r="FC143" s="499"/>
      <c r="FD143" s="499"/>
      <c r="FE143" s="499"/>
      <c r="FF143" s="499"/>
      <c r="FG143" s="499"/>
      <c r="FH143" s="499"/>
      <c r="FI143" s="499"/>
      <c r="FJ143" s="499"/>
      <c r="FK143" s="499"/>
      <c r="FL143" s="499"/>
      <c r="FM143" s="499"/>
      <c r="FN143" s="499"/>
      <c r="FO143" s="499"/>
      <c r="FP143" s="499"/>
      <c r="FQ143" s="499"/>
      <c r="FR143" s="499"/>
      <c r="FS143" s="499"/>
      <c r="FT143" s="499"/>
      <c r="FU143" s="499"/>
      <c r="FV143" s="499"/>
      <c r="FW143" s="499"/>
      <c r="FX143" s="499"/>
      <c r="FY143" s="499"/>
      <c r="FZ143" s="499"/>
      <c r="GA143" s="499"/>
      <c r="GB143" s="499"/>
      <c r="GC143" s="499"/>
      <c r="GD143" s="499"/>
      <c r="GE143" s="499"/>
      <c r="GF143" s="499"/>
      <c r="GG143" s="499"/>
      <c r="GH143" s="499"/>
      <c r="GI143" s="499"/>
      <c r="GJ143" s="499"/>
      <c r="GK143" s="499"/>
      <c r="GL143" s="499"/>
      <c r="GM143" s="499"/>
      <c r="GN143" s="499"/>
      <c r="GO143" s="499"/>
      <c r="GP143" s="499"/>
      <c r="GQ143" s="499"/>
      <c r="GR143" s="499"/>
      <c r="GS143" s="499"/>
      <c r="GT143" s="499"/>
      <c r="GU143" s="499"/>
      <c r="GV143" s="499"/>
      <c r="GW143" s="499"/>
      <c r="GX143" s="499"/>
      <c r="GY143" s="499"/>
      <c r="GZ143" s="499"/>
      <c r="HA143" s="499"/>
      <c r="HB143" s="499"/>
      <c r="HC143" s="499"/>
      <c r="HD143" s="499"/>
      <c r="HE143" s="499"/>
      <c r="HF143" s="499"/>
      <c r="HG143" s="499"/>
      <c r="HH143" s="499"/>
      <c r="HI143" s="499"/>
      <c r="HJ143" s="499"/>
      <c r="HK143" s="499"/>
      <c r="HL143" s="499"/>
      <c r="HM143" s="499"/>
      <c r="HN143" s="499"/>
      <c r="HO143" s="499"/>
      <c r="HP143" s="499"/>
      <c r="HQ143" s="499"/>
      <c r="HR143" s="499"/>
      <c r="HS143" s="499"/>
      <c r="HT143" s="499"/>
      <c r="HU143" s="499"/>
      <c r="HV143" s="499"/>
      <c r="HW143" s="499"/>
      <c r="HX143" s="499"/>
      <c r="HY143" s="499"/>
      <c r="HZ143" s="499"/>
      <c r="IA143" s="499"/>
      <c r="IB143" s="499"/>
      <c r="IC143" s="499"/>
      <c r="ID143" s="499"/>
      <c r="IE143" s="499"/>
      <c r="IF143" s="499"/>
      <c r="IG143" s="499"/>
      <c r="IH143" s="499"/>
      <c r="II143" s="499"/>
      <c r="IJ143" s="499"/>
      <c r="IK143" s="499"/>
      <c r="IL143" s="499"/>
      <c r="IM143" s="499"/>
      <c r="IN143" s="499"/>
      <c r="IO143" s="499"/>
      <c r="IP143" s="499"/>
    </row>
    <row r="144" spans="1:250" s="500" customFormat="1" ht="12" customHeight="1">
      <c r="A144" s="501"/>
      <c r="B144" s="502"/>
      <c r="C144" s="503"/>
      <c r="D144" s="504"/>
      <c r="E144" s="505"/>
      <c r="F144" s="505"/>
      <c r="G144" s="505"/>
      <c r="H144" s="505"/>
      <c r="I144" s="505"/>
      <c r="J144" s="505"/>
      <c r="K144" s="503"/>
      <c r="L144" s="503"/>
      <c r="M144" s="506"/>
      <c r="N144" s="506"/>
      <c r="O144" s="506"/>
      <c r="P144" s="507"/>
      <c r="Q144" s="615"/>
      <c r="R144" s="497"/>
      <c r="S144" s="497"/>
      <c r="T144" s="497"/>
      <c r="U144" s="497"/>
      <c r="V144" s="497"/>
      <c r="W144" s="497"/>
      <c r="X144" s="497"/>
      <c r="Y144" s="497"/>
      <c r="Z144" s="497"/>
      <c r="AA144" s="497"/>
      <c r="AB144" s="498"/>
      <c r="AC144" s="498"/>
      <c r="AD144" s="498"/>
      <c r="AE144" s="498"/>
      <c r="AF144" s="498"/>
      <c r="AG144" s="498"/>
      <c r="AH144" s="498"/>
      <c r="AI144" s="498"/>
      <c r="AJ144" s="498"/>
      <c r="AK144" s="498"/>
      <c r="AL144" s="498"/>
      <c r="AM144" s="498"/>
      <c r="AN144" s="498"/>
      <c r="AO144" s="498"/>
      <c r="AP144" s="498"/>
      <c r="AQ144" s="499"/>
      <c r="AR144" s="499"/>
      <c r="AS144" s="499"/>
      <c r="AT144" s="499"/>
      <c r="AU144" s="499"/>
      <c r="AV144" s="499"/>
      <c r="AW144" s="499"/>
      <c r="AX144" s="499"/>
      <c r="AY144" s="499"/>
      <c r="AZ144" s="499"/>
      <c r="BA144" s="499"/>
      <c r="BB144" s="499"/>
      <c r="BC144" s="499"/>
      <c r="BD144" s="499"/>
      <c r="BE144" s="499"/>
      <c r="BF144" s="499"/>
      <c r="BG144" s="499"/>
      <c r="BH144" s="499"/>
      <c r="BI144" s="499"/>
      <c r="BJ144" s="499"/>
      <c r="BK144" s="499"/>
      <c r="BL144" s="499"/>
      <c r="BM144" s="499"/>
      <c r="BN144" s="499"/>
      <c r="BO144" s="499"/>
      <c r="BP144" s="499"/>
      <c r="BQ144" s="499"/>
      <c r="BR144" s="499"/>
      <c r="BS144" s="499"/>
      <c r="BT144" s="499"/>
      <c r="BU144" s="499"/>
      <c r="BV144" s="499"/>
      <c r="BW144" s="499"/>
      <c r="BX144" s="499"/>
      <c r="BY144" s="499"/>
      <c r="BZ144" s="499"/>
      <c r="CA144" s="499"/>
      <c r="CB144" s="499"/>
      <c r="CC144" s="499"/>
      <c r="CD144" s="499"/>
      <c r="CE144" s="499"/>
      <c r="CF144" s="499"/>
      <c r="CG144" s="499"/>
      <c r="CH144" s="499"/>
      <c r="CI144" s="499"/>
      <c r="CJ144" s="499"/>
      <c r="CK144" s="499"/>
      <c r="CL144" s="499"/>
      <c r="CM144" s="499"/>
      <c r="CN144" s="499"/>
      <c r="CO144" s="499"/>
      <c r="CP144" s="499"/>
      <c r="CQ144" s="499"/>
      <c r="CR144" s="499"/>
      <c r="CS144" s="499"/>
      <c r="CT144" s="499"/>
      <c r="CU144" s="499"/>
      <c r="CV144" s="499"/>
      <c r="CW144" s="499"/>
      <c r="CX144" s="499"/>
      <c r="CY144" s="499"/>
      <c r="CZ144" s="499"/>
      <c r="DA144" s="499"/>
      <c r="DB144" s="499"/>
      <c r="DC144" s="499"/>
      <c r="DD144" s="499"/>
      <c r="DE144" s="499"/>
      <c r="DF144" s="499"/>
      <c r="DG144" s="499"/>
      <c r="DH144" s="499"/>
      <c r="DI144" s="499"/>
      <c r="DJ144" s="499"/>
      <c r="DK144" s="499"/>
      <c r="DL144" s="499"/>
      <c r="DM144" s="499"/>
      <c r="DN144" s="499"/>
      <c r="DO144" s="499"/>
      <c r="DP144" s="499"/>
      <c r="DQ144" s="499"/>
      <c r="DR144" s="499"/>
      <c r="DS144" s="499"/>
      <c r="DT144" s="499"/>
      <c r="DU144" s="499"/>
      <c r="DV144" s="499"/>
      <c r="DW144" s="499"/>
      <c r="DX144" s="499"/>
      <c r="DY144" s="499"/>
      <c r="DZ144" s="499"/>
      <c r="EA144" s="499"/>
      <c r="EB144" s="499"/>
      <c r="EC144" s="499"/>
      <c r="ED144" s="499"/>
      <c r="EE144" s="499"/>
      <c r="EF144" s="499"/>
      <c r="EG144" s="499"/>
      <c r="EH144" s="499"/>
      <c r="EI144" s="499"/>
      <c r="EJ144" s="499"/>
      <c r="EK144" s="499"/>
      <c r="EL144" s="499"/>
      <c r="EM144" s="499"/>
      <c r="EN144" s="499"/>
      <c r="EO144" s="499"/>
      <c r="EP144" s="499"/>
      <c r="EQ144" s="499"/>
      <c r="ER144" s="499"/>
      <c r="ES144" s="499"/>
      <c r="ET144" s="499"/>
      <c r="EU144" s="499"/>
      <c r="EV144" s="499"/>
      <c r="EW144" s="499"/>
      <c r="EX144" s="499"/>
      <c r="EY144" s="499"/>
      <c r="EZ144" s="499"/>
      <c r="FA144" s="499"/>
      <c r="FB144" s="499"/>
      <c r="FC144" s="499"/>
      <c r="FD144" s="499"/>
      <c r="FE144" s="499"/>
      <c r="FF144" s="499"/>
      <c r="FG144" s="499"/>
      <c r="FH144" s="499"/>
      <c r="FI144" s="499"/>
      <c r="FJ144" s="499"/>
      <c r="FK144" s="499"/>
      <c r="FL144" s="499"/>
      <c r="FM144" s="499"/>
      <c r="FN144" s="499"/>
      <c r="FO144" s="499"/>
      <c r="FP144" s="499"/>
      <c r="FQ144" s="499"/>
      <c r="FR144" s="499"/>
      <c r="FS144" s="499"/>
      <c r="FT144" s="499"/>
      <c r="FU144" s="499"/>
      <c r="FV144" s="499"/>
      <c r="FW144" s="499"/>
      <c r="FX144" s="499"/>
      <c r="FY144" s="499"/>
      <c r="FZ144" s="499"/>
      <c r="GA144" s="499"/>
      <c r="GB144" s="499"/>
      <c r="GC144" s="499"/>
      <c r="GD144" s="499"/>
      <c r="GE144" s="499"/>
      <c r="GF144" s="499"/>
      <c r="GG144" s="499"/>
      <c r="GH144" s="499"/>
      <c r="GI144" s="499"/>
      <c r="GJ144" s="499"/>
      <c r="GK144" s="499"/>
      <c r="GL144" s="499"/>
      <c r="GM144" s="499"/>
      <c r="GN144" s="499"/>
      <c r="GO144" s="499"/>
      <c r="GP144" s="499"/>
      <c r="GQ144" s="499"/>
      <c r="GR144" s="499"/>
      <c r="GS144" s="499"/>
      <c r="GT144" s="499"/>
      <c r="GU144" s="499"/>
      <c r="GV144" s="499"/>
      <c r="GW144" s="499"/>
      <c r="GX144" s="499"/>
      <c r="GY144" s="499"/>
      <c r="GZ144" s="499"/>
      <c r="HA144" s="499"/>
      <c r="HB144" s="499"/>
      <c r="HC144" s="499"/>
      <c r="HD144" s="499"/>
      <c r="HE144" s="499"/>
      <c r="HF144" s="499"/>
      <c r="HG144" s="499"/>
      <c r="HH144" s="499"/>
      <c r="HI144" s="499"/>
      <c r="HJ144" s="499"/>
      <c r="HK144" s="499"/>
      <c r="HL144" s="499"/>
      <c r="HM144" s="499"/>
      <c r="HN144" s="499"/>
      <c r="HO144" s="499"/>
      <c r="HP144" s="499"/>
      <c r="HQ144" s="499"/>
      <c r="HR144" s="499"/>
      <c r="HS144" s="499"/>
      <c r="HT144" s="499"/>
      <c r="HU144" s="499"/>
      <c r="HV144" s="499"/>
      <c r="HW144" s="499"/>
      <c r="HX144" s="499"/>
      <c r="HY144" s="499"/>
      <c r="HZ144" s="499"/>
      <c r="IA144" s="499"/>
      <c r="IB144" s="499"/>
      <c r="IC144" s="499"/>
      <c r="ID144" s="499"/>
      <c r="IE144" s="499"/>
      <c r="IF144" s="499"/>
      <c r="IG144" s="499"/>
      <c r="IH144" s="499"/>
      <c r="II144" s="499"/>
      <c r="IJ144" s="499"/>
      <c r="IK144" s="499"/>
      <c r="IL144" s="499"/>
      <c r="IM144" s="499"/>
      <c r="IN144" s="499"/>
      <c r="IO144" s="499"/>
      <c r="IP144" s="499"/>
    </row>
    <row r="145" spans="1:250" s="500" customFormat="1" ht="12" customHeight="1">
      <c r="A145" s="501"/>
      <c r="B145" s="502"/>
      <c r="C145" s="503"/>
      <c r="D145" s="504"/>
      <c r="E145" s="505"/>
      <c r="F145" s="505"/>
      <c r="G145" s="505"/>
      <c r="H145" s="505"/>
      <c r="I145" s="505"/>
      <c r="J145" s="505"/>
      <c r="K145" s="503"/>
      <c r="L145" s="503"/>
      <c r="M145" s="506"/>
      <c r="N145" s="506"/>
      <c r="O145" s="506"/>
      <c r="P145" s="507"/>
      <c r="Q145" s="615"/>
      <c r="R145" s="497"/>
      <c r="S145" s="497"/>
      <c r="T145" s="497"/>
      <c r="U145" s="497"/>
      <c r="V145" s="497"/>
      <c r="W145" s="497"/>
      <c r="X145" s="497"/>
      <c r="Y145" s="497"/>
      <c r="Z145" s="497"/>
      <c r="AA145" s="497"/>
      <c r="AB145" s="498"/>
      <c r="AC145" s="498"/>
      <c r="AD145" s="498"/>
      <c r="AE145" s="498"/>
      <c r="AF145" s="498"/>
      <c r="AG145" s="498"/>
      <c r="AH145" s="498"/>
      <c r="AI145" s="498"/>
      <c r="AJ145" s="498"/>
      <c r="AK145" s="498"/>
      <c r="AL145" s="498"/>
      <c r="AM145" s="498"/>
      <c r="AN145" s="498"/>
      <c r="AO145" s="498"/>
      <c r="AP145" s="498"/>
      <c r="AQ145" s="499"/>
      <c r="AR145" s="499"/>
      <c r="AS145" s="499"/>
      <c r="AT145" s="499"/>
      <c r="AU145" s="499"/>
      <c r="AV145" s="499"/>
      <c r="AW145" s="499"/>
      <c r="AX145" s="499"/>
      <c r="AY145" s="499"/>
      <c r="AZ145" s="499"/>
      <c r="BA145" s="499"/>
      <c r="BB145" s="499"/>
      <c r="BC145" s="499"/>
      <c r="BD145" s="499"/>
      <c r="BE145" s="499"/>
      <c r="BF145" s="499"/>
      <c r="BG145" s="499"/>
      <c r="BH145" s="499"/>
      <c r="BI145" s="499"/>
      <c r="BJ145" s="499"/>
      <c r="BK145" s="499"/>
      <c r="BL145" s="499"/>
      <c r="BM145" s="499"/>
      <c r="BN145" s="499"/>
      <c r="BO145" s="499"/>
      <c r="BP145" s="499"/>
      <c r="BQ145" s="499"/>
      <c r="BR145" s="499"/>
      <c r="BS145" s="499"/>
      <c r="BT145" s="499"/>
      <c r="BU145" s="499"/>
      <c r="BV145" s="499"/>
      <c r="BW145" s="499"/>
      <c r="BX145" s="499"/>
      <c r="BY145" s="499"/>
      <c r="BZ145" s="499"/>
      <c r="CA145" s="499"/>
      <c r="CB145" s="499"/>
      <c r="CC145" s="499"/>
      <c r="CD145" s="499"/>
      <c r="CE145" s="499"/>
      <c r="CF145" s="499"/>
      <c r="CG145" s="499"/>
      <c r="CH145" s="499"/>
      <c r="CI145" s="499"/>
      <c r="CJ145" s="499"/>
      <c r="CK145" s="499"/>
      <c r="CL145" s="499"/>
      <c r="CM145" s="499"/>
      <c r="CN145" s="499"/>
      <c r="CO145" s="499"/>
      <c r="CP145" s="499"/>
      <c r="CQ145" s="499"/>
      <c r="CR145" s="499"/>
      <c r="CS145" s="499"/>
      <c r="CT145" s="499"/>
      <c r="CU145" s="499"/>
      <c r="CV145" s="499"/>
      <c r="CW145" s="499"/>
      <c r="CX145" s="499"/>
      <c r="CY145" s="499"/>
      <c r="CZ145" s="499"/>
      <c r="DA145" s="499"/>
      <c r="DB145" s="499"/>
      <c r="DC145" s="499"/>
      <c r="DD145" s="499"/>
      <c r="DE145" s="499"/>
      <c r="DF145" s="499"/>
      <c r="DG145" s="499"/>
      <c r="DH145" s="499"/>
      <c r="DI145" s="499"/>
      <c r="DJ145" s="499"/>
      <c r="DK145" s="499"/>
      <c r="DL145" s="499"/>
      <c r="DM145" s="499"/>
      <c r="DN145" s="499"/>
      <c r="DO145" s="499"/>
      <c r="DP145" s="499"/>
      <c r="DQ145" s="499"/>
      <c r="DR145" s="499"/>
      <c r="DS145" s="499"/>
      <c r="DT145" s="499"/>
      <c r="DU145" s="499"/>
      <c r="DV145" s="499"/>
      <c r="DW145" s="499"/>
      <c r="DX145" s="499"/>
      <c r="DY145" s="499"/>
      <c r="DZ145" s="499"/>
      <c r="EA145" s="499"/>
      <c r="EB145" s="499"/>
      <c r="EC145" s="499"/>
      <c r="ED145" s="499"/>
      <c r="EE145" s="499"/>
      <c r="EF145" s="499"/>
      <c r="EG145" s="499"/>
      <c r="EH145" s="499"/>
      <c r="EI145" s="499"/>
      <c r="EJ145" s="499"/>
      <c r="EK145" s="499"/>
      <c r="EL145" s="499"/>
      <c r="EM145" s="499"/>
      <c r="EN145" s="499"/>
      <c r="EO145" s="499"/>
      <c r="EP145" s="499"/>
      <c r="EQ145" s="499"/>
      <c r="ER145" s="499"/>
      <c r="ES145" s="499"/>
      <c r="ET145" s="499"/>
      <c r="EU145" s="499"/>
      <c r="EV145" s="499"/>
      <c r="EW145" s="499"/>
      <c r="EX145" s="499"/>
      <c r="EY145" s="499"/>
      <c r="EZ145" s="499"/>
      <c r="FA145" s="499"/>
      <c r="FB145" s="499"/>
      <c r="FC145" s="499"/>
      <c r="FD145" s="499"/>
      <c r="FE145" s="499"/>
      <c r="FF145" s="499"/>
      <c r="FG145" s="499"/>
      <c r="FH145" s="499"/>
      <c r="FI145" s="499"/>
      <c r="FJ145" s="499"/>
      <c r="FK145" s="499"/>
      <c r="FL145" s="499"/>
      <c r="FM145" s="499"/>
      <c r="FN145" s="499"/>
      <c r="FO145" s="499"/>
      <c r="FP145" s="499"/>
      <c r="FQ145" s="499"/>
      <c r="FR145" s="499"/>
      <c r="FS145" s="499"/>
      <c r="FT145" s="499"/>
      <c r="FU145" s="499"/>
      <c r="FV145" s="499"/>
      <c r="FW145" s="499"/>
      <c r="FX145" s="499"/>
      <c r="FY145" s="499"/>
      <c r="FZ145" s="499"/>
      <c r="GA145" s="499"/>
      <c r="GB145" s="499"/>
      <c r="GC145" s="499"/>
      <c r="GD145" s="499"/>
      <c r="GE145" s="499"/>
      <c r="GF145" s="499"/>
      <c r="GG145" s="499"/>
      <c r="GH145" s="499"/>
      <c r="GI145" s="499"/>
      <c r="GJ145" s="499"/>
      <c r="GK145" s="499"/>
      <c r="GL145" s="499"/>
      <c r="GM145" s="499"/>
      <c r="GN145" s="499"/>
      <c r="GO145" s="499"/>
      <c r="GP145" s="499"/>
      <c r="GQ145" s="499"/>
      <c r="GR145" s="499"/>
      <c r="GS145" s="499"/>
      <c r="GT145" s="499"/>
      <c r="GU145" s="499"/>
      <c r="GV145" s="499"/>
      <c r="GW145" s="499"/>
      <c r="GX145" s="499"/>
      <c r="GY145" s="499"/>
      <c r="GZ145" s="499"/>
      <c r="HA145" s="499"/>
      <c r="HB145" s="499"/>
      <c r="HC145" s="499"/>
      <c r="HD145" s="499"/>
      <c r="HE145" s="499"/>
      <c r="HF145" s="499"/>
      <c r="HG145" s="499"/>
      <c r="HH145" s="499"/>
      <c r="HI145" s="499"/>
      <c r="HJ145" s="499"/>
      <c r="HK145" s="499"/>
      <c r="HL145" s="499"/>
      <c r="HM145" s="499"/>
      <c r="HN145" s="499"/>
      <c r="HO145" s="499"/>
      <c r="HP145" s="499"/>
      <c r="HQ145" s="499"/>
      <c r="HR145" s="499"/>
      <c r="HS145" s="499"/>
      <c r="HT145" s="499"/>
      <c r="HU145" s="499"/>
      <c r="HV145" s="499"/>
      <c r="HW145" s="499"/>
      <c r="HX145" s="499"/>
      <c r="HY145" s="499"/>
      <c r="HZ145" s="499"/>
      <c r="IA145" s="499"/>
      <c r="IB145" s="499"/>
      <c r="IC145" s="499"/>
      <c r="ID145" s="499"/>
      <c r="IE145" s="499"/>
      <c r="IF145" s="499"/>
      <c r="IG145" s="499"/>
      <c r="IH145" s="499"/>
      <c r="II145" s="499"/>
      <c r="IJ145" s="499"/>
      <c r="IK145" s="499"/>
      <c r="IL145" s="499"/>
      <c r="IM145" s="499"/>
      <c r="IN145" s="499"/>
      <c r="IO145" s="499"/>
      <c r="IP145" s="499"/>
    </row>
    <row r="146" spans="1:250" s="500" customFormat="1" ht="12" customHeight="1">
      <c r="A146" s="501"/>
      <c r="B146" s="502"/>
      <c r="C146" s="503"/>
      <c r="D146" s="504"/>
      <c r="E146" s="505"/>
      <c r="F146" s="505"/>
      <c r="G146" s="505"/>
      <c r="H146" s="505"/>
      <c r="I146" s="505"/>
      <c r="J146" s="505"/>
      <c r="K146" s="503"/>
      <c r="L146" s="503"/>
      <c r="M146" s="506"/>
      <c r="N146" s="506"/>
      <c r="O146" s="506"/>
      <c r="P146" s="507"/>
      <c r="Q146" s="615"/>
      <c r="R146" s="497"/>
      <c r="S146" s="497"/>
      <c r="T146" s="497"/>
      <c r="U146" s="497"/>
      <c r="V146" s="497"/>
      <c r="W146" s="497"/>
      <c r="X146" s="497"/>
      <c r="Y146" s="497"/>
      <c r="Z146" s="497"/>
      <c r="AA146" s="497"/>
      <c r="AB146" s="498"/>
      <c r="AC146" s="498"/>
      <c r="AD146" s="498"/>
      <c r="AE146" s="498"/>
      <c r="AF146" s="498"/>
      <c r="AG146" s="498"/>
      <c r="AH146" s="498"/>
      <c r="AI146" s="498"/>
      <c r="AJ146" s="498"/>
      <c r="AK146" s="498"/>
      <c r="AL146" s="498"/>
      <c r="AM146" s="498"/>
      <c r="AN146" s="498"/>
      <c r="AO146" s="498"/>
      <c r="AP146" s="498"/>
      <c r="AQ146" s="499"/>
      <c r="AR146" s="499"/>
      <c r="AS146" s="499"/>
      <c r="AT146" s="499"/>
      <c r="AU146" s="499"/>
      <c r="AV146" s="499"/>
      <c r="AW146" s="499"/>
      <c r="AX146" s="499"/>
      <c r="AY146" s="499"/>
      <c r="AZ146" s="499"/>
      <c r="BA146" s="499"/>
      <c r="BB146" s="499"/>
      <c r="BC146" s="499"/>
      <c r="BD146" s="499"/>
      <c r="BE146" s="499"/>
      <c r="BF146" s="499"/>
      <c r="BG146" s="499"/>
      <c r="BH146" s="499"/>
      <c r="BI146" s="499"/>
      <c r="BJ146" s="499"/>
      <c r="BK146" s="499"/>
      <c r="BL146" s="499"/>
      <c r="BM146" s="499"/>
      <c r="BN146" s="499"/>
      <c r="BO146" s="499"/>
      <c r="BP146" s="499"/>
      <c r="BQ146" s="499"/>
      <c r="BR146" s="499"/>
      <c r="BS146" s="499"/>
      <c r="BT146" s="499"/>
      <c r="BU146" s="499"/>
      <c r="BV146" s="499"/>
      <c r="BW146" s="499"/>
      <c r="BX146" s="499"/>
      <c r="BY146" s="499"/>
      <c r="BZ146" s="499"/>
      <c r="CA146" s="499"/>
      <c r="CB146" s="499"/>
      <c r="CC146" s="499"/>
      <c r="CD146" s="499"/>
      <c r="CE146" s="499"/>
      <c r="CF146" s="499"/>
      <c r="CG146" s="499"/>
      <c r="CH146" s="499"/>
      <c r="CI146" s="499"/>
      <c r="CJ146" s="499"/>
      <c r="CK146" s="499"/>
      <c r="CL146" s="499"/>
      <c r="CM146" s="499"/>
      <c r="CN146" s="499"/>
      <c r="CO146" s="499"/>
      <c r="CP146" s="499"/>
      <c r="CQ146" s="499"/>
      <c r="CR146" s="499"/>
      <c r="CS146" s="499"/>
      <c r="CT146" s="499"/>
      <c r="CU146" s="499"/>
      <c r="CV146" s="499"/>
      <c r="CW146" s="499"/>
      <c r="CX146" s="499"/>
      <c r="CY146" s="499"/>
      <c r="CZ146" s="499"/>
      <c r="DA146" s="499"/>
      <c r="DB146" s="499"/>
      <c r="DC146" s="499"/>
      <c r="DD146" s="499"/>
      <c r="DE146" s="499"/>
      <c r="DF146" s="499"/>
      <c r="DG146" s="499"/>
      <c r="DH146" s="499"/>
      <c r="DI146" s="499"/>
      <c r="DJ146" s="499"/>
      <c r="DK146" s="499"/>
      <c r="DL146" s="499"/>
      <c r="DM146" s="499"/>
      <c r="DN146" s="499"/>
      <c r="DO146" s="499"/>
      <c r="DP146" s="499"/>
      <c r="DQ146" s="499"/>
      <c r="DR146" s="499"/>
      <c r="DS146" s="499"/>
      <c r="DT146" s="499"/>
      <c r="DU146" s="499"/>
      <c r="DV146" s="499"/>
      <c r="DW146" s="499"/>
      <c r="DX146" s="499"/>
      <c r="DY146" s="499"/>
      <c r="DZ146" s="499"/>
      <c r="EA146" s="499"/>
      <c r="EB146" s="499"/>
      <c r="EC146" s="499"/>
      <c r="ED146" s="499"/>
      <c r="EE146" s="499"/>
      <c r="EF146" s="499"/>
      <c r="EG146" s="499"/>
      <c r="EH146" s="499"/>
      <c r="EI146" s="499"/>
      <c r="EJ146" s="499"/>
      <c r="EK146" s="499"/>
      <c r="EL146" s="499"/>
      <c r="EM146" s="499"/>
      <c r="EN146" s="499"/>
      <c r="EO146" s="499"/>
      <c r="EP146" s="499"/>
      <c r="EQ146" s="499"/>
      <c r="ER146" s="499"/>
      <c r="ES146" s="499"/>
      <c r="ET146" s="499"/>
      <c r="EU146" s="499"/>
      <c r="EV146" s="499"/>
      <c r="EW146" s="499"/>
      <c r="EX146" s="499"/>
      <c r="EY146" s="499"/>
      <c r="EZ146" s="499"/>
      <c r="FA146" s="499"/>
      <c r="FB146" s="499"/>
      <c r="FC146" s="499"/>
      <c r="FD146" s="499"/>
      <c r="FE146" s="499"/>
      <c r="FF146" s="499"/>
      <c r="FG146" s="499"/>
      <c r="FH146" s="499"/>
      <c r="FI146" s="499"/>
      <c r="FJ146" s="499"/>
      <c r="FK146" s="499"/>
      <c r="FL146" s="499"/>
      <c r="FM146" s="499"/>
      <c r="FN146" s="499"/>
      <c r="FO146" s="499"/>
      <c r="FP146" s="499"/>
      <c r="FQ146" s="499"/>
      <c r="FR146" s="499"/>
      <c r="FS146" s="499"/>
      <c r="FT146" s="499"/>
      <c r="FU146" s="499"/>
      <c r="FV146" s="499"/>
      <c r="FW146" s="499"/>
      <c r="FX146" s="499"/>
      <c r="FY146" s="499"/>
      <c r="FZ146" s="499"/>
      <c r="GA146" s="499"/>
      <c r="GB146" s="499"/>
      <c r="GC146" s="499"/>
      <c r="GD146" s="499"/>
      <c r="GE146" s="499"/>
      <c r="GF146" s="499"/>
      <c r="GG146" s="499"/>
      <c r="GH146" s="499"/>
      <c r="GI146" s="499"/>
      <c r="GJ146" s="499"/>
      <c r="GK146" s="499"/>
      <c r="GL146" s="499"/>
      <c r="GM146" s="499"/>
      <c r="GN146" s="499"/>
      <c r="GO146" s="499"/>
      <c r="GP146" s="499"/>
      <c r="GQ146" s="499"/>
      <c r="GR146" s="499"/>
      <c r="GS146" s="499"/>
      <c r="GT146" s="499"/>
      <c r="GU146" s="499"/>
      <c r="GV146" s="499"/>
      <c r="GW146" s="499"/>
      <c r="GX146" s="499"/>
      <c r="GY146" s="499"/>
      <c r="GZ146" s="499"/>
      <c r="HA146" s="499"/>
      <c r="HB146" s="499"/>
      <c r="HC146" s="499"/>
      <c r="HD146" s="499"/>
      <c r="HE146" s="499"/>
      <c r="HF146" s="499"/>
      <c r="HG146" s="499"/>
      <c r="HH146" s="499"/>
      <c r="HI146" s="499"/>
      <c r="HJ146" s="499"/>
      <c r="HK146" s="499"/>
      <c r="HL146" s="499"/>
      <c r="HM146" s="499"/>
      <c r="HN146" s="499"/>
      <c r="HO146" s="499"/>
      <c r="HP146" s="499"/>
      <c r="HQ146" s="499"/>
      <c r="HR146" s="499"/>
      <c r="HS146" s="499"/>
      <c r="HT146" s="499"/>
      <c r="HU146" s="499"/>
      <c r="HV146" s="499"/>
      <c r="HW146" s="499"/>
      <c r="HX146" s="499"/>
      <c r="HY146" s="499"/>
      <c r="HZ146" s="499"/>
      <c r="IA146" s="499"/>
      <c r="IB146" s="499"/>
      <c r="IC146" s="499"/>
      <c r="ID146" s="499"/>
      <c r="IE146" s="499"/>
      <c r="IF146" s="499"/>
      <c r="IG146" s="499"/>
      <c r="IH146" s="499"/>
      <c r="II146" s="499"/>
      <c r="IJ146" s="499"/>
      <c r="IK146" s="499"/>
      <c r="IL146" s="499"/>
      <c r="IM146" s="499"/>
      <c r="IN146" s="499"/>
      <c r="IO146" s="499"/>
      <c r="IP146" s="499"/>
    </row>
    <row r="147" spans="1:250" s="500" customFormat="1" ht="12" customHeight="1">
      <c r="A147" s="501"/>
      <c r="B147" s="502"/>
      <c r="C147" s="503"/>
      <c r="D147" s="504"/>
      <c r="E147" s="505"/>
      <c r="F147" s="505"/>
      <c r="G147" s="505"/>
      <c r="H147" s="505"/>
      <c r="I147" s="505"/>
      <c r="J147" s="505"/>
      <c r="K147" s="503"/>
      <c r="L147" s="503"/>
      <c r="M147" s="506"/>
      <c r="N147" s="506"/>
      <c r="O147" s="506"/>
      <c r="P147" s="507"/>
      <c r="Q147" s="615"/>
      <c r="R147" s="497"/>
      <c r="S147" s="497"/>
      <c r="T147" s="497"/>
      <c r="U147" s="497"/>
      <c r="V147" s="497"/>
      <c r="W147" s="497"/>
      <c r="X147" s="497"/>
      <c r="Y147" s="497"/>
      <c r="Z147" s="497"/>
      <c r="AA147" s="497"/>
      <c r="AB147" s="498"/>
      <c r="AC147" s="498"/>
      <c r="AD147" s="498"/>
      <c r="AE147" s="498"/>
      <c r="AF147" s="498"/>
      <c r="AG147" s="498"/>
      <c r="AH147" s="498"/>
      <c r="AI147" s="498"/>
      <c r="AJ147" s="498"/>
      <c r="AK147" s="498"/>
      <c r="AL147" s="498"/>
      <c r="AM147" s="498"/>
      <c r="AN147" s="498"/>
      <c r="AO147" s="498"/>
      <c r="AP147" s="498"/>
      <c r="AQ147" s="499"/>
      <c r="AR147" s="499"/>
      <c r="AS147" s="499"/>
      <c r="AT147" s="499"/>
      <c r="AU147" s="499"/>
      <c r="AV147" s="499"/>
      <c r="AW147" s="499"/>
      <c r="AX147" s="499"/>
      <c r="AY147" s="499"/>
      <c r="AZ147" s="499"/>
      <c r="BA147" s="499"/>
      <c r="BB147" s="499"/>
      <c r="BC147" s="499"/>
      <c r="BD147" s="499"/>
      <c r="BE147" s="499"/>
      <c r="BF147" s="499"/>
      <c r="BG147" s="499"/>
      <c r="BH147" s="499"/>
      <c r="BI147" s="499"/>
      <c r="BJ147" s="499"/>
      <c r="BK147" s="499"/>
      <c r="BL147" s="499"/>
      <c r="BM147" s="499"/>
      <c r="BN147" s="499"/>
      <c r="BO147" s="499"/>
      <c r="BP147" s="499"/>
      <c r="BQ147" s="499"/>
      <c r="BR147" s="499"/>
      <c r="BS147" s="499"/>
      <c r="BT147" s="499"/>
      <c r="BU147" s="499"/>
      <c r="BV147" s="499"/>
      <c r="BW147" s="499"/>
      <c r="BX147" s="499"/>
      <c r="BY147" s="499"/>
      <c r="BZ147" s="499"/>
      <c r="CA147" s="499"/>
      <c r="CB147" s="499"/>
      <c r="CC147" s="499"/>
      <c r="CD147" s="499"/>
      <c r="CE147" s="499"/>
      <c r="CF147" s="499"/>
      <c r="CG147" s="499"/>
      <c r="CH147" s="499"/>
      <c r="CI147" s="499"/>
      <c r="CJ147" s="499"/>
      <c r="CK147" s="499"/>
      <c r="CL147" s="499"/>
      <c r="CM147" s="499"/>
      <c r="CN147" s="499"/>
      <c r="CO147" s="499"/>
      <c r="CP147" s="499"/>
      <c r="CQ147" s="499"/>
      <c r="CR147" s="499"/>
      <c r="CS147" s="499"/>
      <c r="CT147" s="499"/>
      <c r="CU147" s="499"/>
      <c r="CV147" s="499"/>
      <c r="CW147" s="499"/>
      <c r="CX147" s="499"/>
      <c r="CY147" s="499"/>
      <c r="CZ147" s="499"/>
      <c r="DA147" s="499"/>
      <c r="DB147" s="499"/>
      <c r="DC147" s="499"/>
      <c r="DD147" s="499"/>
      <c r="DE147" s="499"/>
      <c r="DF147" s="499"/>
      <c r="DG147" s="499"/>
      <c r="DH147" s="499"/>
      <c r="DI147" s="499"/>
      <c r="DJ147" s="499"/>
      <c r="DK147" s="499"/>
      <c r="DL147" s="499"/>
      <c r="DM147" s="499"/>
      <c r="DN147" s="499"/>
      <c r="DO147" s="499"/>
      <c r="DP147" s="499"/>
      <c r="DQ147" s="499"/>
      <c r="DR147" s="499"/>
      <c r="DS147" s="499"/>
      <c r="DT147" s="499"/>
      <c r="DU147" s="499"/>
      <c r="DV147" s="499"/>
      <c r="DW147" s="499"/>
      <c r="DX147" s="499"/>
      <c r="DY147" s="499"/>
      <c r="DZ147" s="499"/>
      <c r="EA147" s="499"/>
      <c r="EB147" s="499"/>
      <c r="EC147" s="499"/>
      <c r="ED147" s="499"/>
      <c r="EE147" s="499"/>
      <c r="EF147" s="499"/>
      <c r="EG147" s="499"/>
      <c r="EH147" s="499"/>
      <c r="EI147" s="499"/>
      <c r="EJ147" s="499"/>
      <c r="EK147" s="499"/>
      <c r="EL147" s="499"/>
      <c r="EM147" s="499"/>
      <c r="EN147" s="499"/>
      <c r="EO147" s="499"/>
      <c r="EP147" s="499"/>
      <c r="EQ147" s="499"/>
      <c r="ER147" s="499"/>
      <c r="ES147" s="499"/>
      <c r="ET147" s="499"/>
      <c r="EU147" s="499"/>
      <c r="EV147" s="499"/>
      <c r="EW147" s="499"/>
      <c r="EX147" s="499"/>
      <c r="EY147" s="499"/>
      <c r="EZ147" s="499"/>
      <c r="FA147" s="499"/>
      <c r="FB147" s="499"/>
      <c r="FC147" s="499"/>
      <c r="FD147" s="499"/>
      <c r="FE147" s="499"/>
      <c r="FF147" s="499"/>
      <c r="FG147" s="499"/>
      <c r="FH147" s="499"/>
      <c r="FI147" s="499"/>
      <c r="FJ147" s="499"/>
      <c r="FK147" s="499"/>
      <c r="FL147" s="499"/>
      <c r="FM147" s="499"/>
      <c r="FN147" s="499"/>
      <c r="FO147" s="499"/>
      <c r="FP147" s="499"/>
      <c r="FQ147" s="499"/>
      <c r="FR147" s="499"/>
      <c r="FS147" s="499"/>
      <c r="FT147" s="499"/>
      <c r="FU147" s="499"/>
      <c r="FV147" s="499"/>
      <c r="FW147" s="499"/>
      <c r="FX147" s="499"/>
      <c r="FY147" s="499"/>
      <c r="FZ147" s="499"/>
      <c r="GA147" s="499"/>
      <c r="GB147" s="499"/>
      <c r="GC147" s="499"/>
      <c r="GD147" s="499"/>
      <c r="GE147" s="499"/>
      <c r="GF147" s="499"/>
      <c r="GG147" s="499"/>
      <c r="GH147" s="499"/>
      <c r="GI147" s="499"/>
      <c r="GJ147" s="499"/>
      <c r="GK147" s="499"/>
      <c r="GL147" s="499"/>
      <c r="GM147" s="499"/>
      <c r="GN147" s="499"/>
      <c r="GO147" s="499"/>
      <c r="GP147" s="499"/>
      <c r="GQ147" s="499"/>
      <c r="GR147" s="499"/>
      <c r="GS147" s="499"/>
      <c r="GT147" s="499"/>
      <c r="GU147" s="499"/>
      <c r="GV147" s="499"/>
      <c r="GW147" s="499"/>
      <c r="GX147" s="499"/>
      <c r="GY147" s="499"/>
      <c r="GZ147" s="499"/>
      <c r="HA147" s="499"/>
      <c r="HB147" s="499"/>
      <c r="HC147" s="499"/>
      <c r="HD147" s="499"/>
      <c r="HE147" s="499"/>
      <c r="HF147" s="499"/>
      <c r="HG147" s="499"/>
      <c r="HH147" s="499"/>
      <c r="HI147" s="499"/>
      <c r="HJ147" s="499"/>
      <c r="HK147" s="499"/>
      <c r="HL147" s="499"/>
      <c r="HM147" s="499"/>
      <c r="HN147" s="499"/>
      <c r="HO147" s="499"/>
      <c r="HP147" s="499"/>
      <c r="HQ147" s="499"/>
      <c r="HR147" s="499"/>
      <c r="HS147" s="499"/>
      <c r="HT147" s="499"/>
      <c r="HU147" s="499"/>
      <c r="HV147" s="499"/>
      <c r="HW147" s="499"/>
      <c r="HX147" s="499"/>
      <c r="HY147" s="499"/>
      <c r="HZ147" s="499"/>
      <c r="IA147" s="499"/>
      <c r="IB147" s="499"/>
      <c r="IC147" s="499"/>
      <c r="ID147" s="499"/>
      <c r="IE147" s="499"/>
      <c r="IF147" s="499"/>
      <c r="IG147" s="499"/>
      <c r="IH147" s="499"/>
      <c r="II147" s="499"/>
      <c r="IJ147" s="499"/>
      <c r="IK147" s="499"/>
      <c r="IL147" s="499"/>
      <c r="IM147" s="499"/>
      <c r="IN147" s="499"/>
      <c r="IO147" s="499"/>
      <c r="IP147" s="499"/>
    </row>
    <row r="148" spans="1:250" s="500" customFormat="1" ht="12" customHeight="1">
      <c r="A148" s="501"/>
      <c r="B148" s="502"/>
      <c r="C148" s="503"/>
      <c r="D148" s="504"/>
      <c r="E148" s="505"/>
      <c r="F148" s="505"/>
      <c r="G148" s="505"/>
      <c r="H148" s="505"/>
      <c r="I148" s="505"/>
      <c r="J148" s="505"/>
      <c r="K148" s="503"/>
      <c r="L148" s="503"/>
      <c r="M148" s="506"/>
      <c r="N148" s="506"/>
      <c r="O148" s="506"/>
      <c r="P148" s="507"/>
      <c r="Q148" s="615"/>
      <c r="R148" s="497"/>
      <c r="S148" s="497"/>
      <c r="T148" s="497"/>
      <c r="U148" s="497"/>
      <c r="V148" s="497"/>
      <c r="W148" s="497"/>
      <c r="X148" s="497"/>
      <c r="Y148" s="497"/>
      <c r="Z148" s="497"/>
      <c r="AA148" s="497"/>
      <c r="AB148" s="498"/>
      <c r="AC148" s="498"/>
      <c r="AD148" s="498"/>
      <c r="AE148" s="498"/>
      <c r="AF148" s="498"/>
      <c r="AG148" s="498"/>
      <c r="AH148" s="498"/>
      <c r="AI148" s="498"/>
      <c r="AJ148" s="498"/>
      <c r="AK148" s="498"/>
      <c r="AL148" s="498"/>
      <c r="AM148" s="498"/>
      <c r="AN148" s="498"/>
      <c r="AO148" s="498"/>
      <c r="AP148" s="498"/>
      <c r="AQ148" s="499"/>
      <c r="AR148" s="499"/>
      <c r="AS148" s="499"/>
      <c r="AT148" s="499"/>
      <c r="AU148" s="499"/>
      <c r="AV148" s="499"/>
      <c r="AW148" s="499"/>
      <c r="AX148" s="499"/>
      <c r="AY148" s="499"/>
      <c r="AZ148" s="499"/>
      <c r="BA148" s="499"/>
      <c r="BB148" s="499"/>
      <c r="BC148" s="499"/>
      <c r="BD148" s="499"/>
      <c r="BE148" s="499"/>
      <c r="BF148" s="499"/>
      <c r="BG148" s="499"/>
      <c r="BH148" s="499"/>
      <c r="BI148" s="499"/>
      <c r="BJ148" s="499"/>
      <c r="BK148" s="499"/>
      <c r="BL148" s="499"/>
      <c r="BM148" s="499"/>
      <c r="BN148" s="499"/>
      <c r="BO148" s="499"/>
      <c r="BP148" s="499"/>
      <c r="BQ148" s="499"/>
      <c r="BR148" s="499"/>
      <c r="BS148" s="499"/>
      <c r="BT148" s="499"/>
      <c r="BU148" s="499"/>
      <c r="BV148" s="499"/>
      <c r="BW148" s="499"/>
      <c r="BX148" s="499"/>
      <c r="BY148" s="499"/>
      <c r="BZ148" s="499"/>
      <c r="CA148" s="499"/>
      <c r="CB148" s="499"/>
      <c r="CC148" s="499"/>
      <c r="CD148" s="499"/>
      <c r="CE148" s="499"/>
      <c r="CF148" s="499"/>
      <c r="CG148" s="499"/>
      <c r="CH148" s="499"/>
      <c r="CI148" s="499"/>
      <c r="CJ148" s="499"/>
      <c r="CK148" s="499"/>
      <c r="CL148" s="499"/>
      <c r="CM148" s="499"/>
      <c r="CN148" s="499"/>
      <c r="CO148" s="499"/>
      <c r="CP148" s="499"/>
      <c r="CQ148" s="499"/>
      <c r="CR148" s="499"/>
      <c r="CS148" s="499"/>
      <c r="CT148" s="499"/>
      <c r="CU148" s="499"/>
      <c r="CV148" s="499"/>
      <c r="CW148" s="499"/>
      <c r="CX148" s="499"/>
      <c r="CY148" s="499"/>
      <c r="CZ148" s="499"/>
      <c r="DA148" s="499"/>
      <c r="DB148" s="499"/>
      <c r="DC148" s="499"/>
      <c r="DD148" s="499"/>
      <c r="DE148" s="499"/>
      <c r="DF148" s="499"/>
      <c r="DG148" s="499"/>
      <c r="DH148" s="499"/>
      <c r="DI148" s="499"/>
      <c r="DJ148" s="499"/>
      <c r="DK148" s="499"/>
      <c r="DL148" s="499"/>
      <c r="DM148" s="499"/>
      <c r="DN148" s="499"/>
      <c r="DO148" s="499"/>
      <c r="DP148" s="499"/>
      <c r="DQ148" s="499"/>
      <c r="DR148" s="499"/>
      <c r="DS148" s="499"/>
      <c r="DT148" s="499"/>
      <c r="DU148" s="499"/>
      <c r="DV148" s="499"/>
      <c r="DW148" s="499"/>
      <c r="DX148" s="499"/>
      <c r="DY148" s="499"/>
      <c r="DZ148" s="499"/>
      <c r="EA148" s="499"/>
      <c r="EB148" s="499"/>
      <c r="EC148" s="499"/>
      <c r="ED148" s="499"/>
      <c r="EE148" s="499"/>
      <c r="EF148" s="499"/>
      <c r="EG148" s="499"/>
      <c r="EH148" s="499"/>
      <c r="EI148" s="499"/>
      <c r="EJ148" s="499"/>
      <c r="EK148" s="499"/>
      <c r="EL148" s="499"/>
      <c r="EM148" s="499"/>
      <c r="EN148" s="499"/>
      <c r="EO148" s="499"/>
      <c r="EP148" s="499"/>
      <c r="EQ148" s="499"/>
      <c r="ER148" s="499"/>
      <c r="ES148" s="499"/>
      <c r="ET148" s="499"/>
      <c r="EU148" s="499"/>
      <c r="EV148" s="499"/>
      <c r="EW148" s="499"/>
      <c r="EX148" s="499"/>
      <c r="EY148" s="499"/>
      <c r="EZ148" s="499"/>
      <c r="FA148" s="499"/>
      <c r="FB148" s="499"/>
      <c r="FC148" s="499"/>
      <c r="FD148" s="499"/>
      <c r="FE148" s="499"/>
      <c r="FF148" s="499"/>
      <c r="FG148" s="499"/>
      <c r="FH148" s="499"/>
      <c r="FI148" s="499"/>
      <c r="FJ148" s="499"/>
      <c r="FK148" s="499"/>
      <c r="FL148" s="499"/>
      <c r="FM148" s="499"/>
      <c r="FN148" s="499"/>
      <c r="FO148" s="499"/>
      <c r="FP148" s="499"/>
      <c r="FQ148" s="499"/>
      <c r="FR148" s="499"/>
      <c r="FS148" s="499"/>
      <c r="FT148" s="499"/>
      <c r="FU148" s="499"/>
      <c r="FV148" s="499"/>
      <c r="FW148" s="499"/>
      <c r="FX148" s="499"/>
      <c r="FY148" s="499"/>
      <c r="FZ148" s="499"/>
      <c r="GA148" s="499"/>
      <c r="GB148" s="499"/>
      <c r="GC148" s="499"/>
      <c r="GD148" s="499"/>
      <c r="GE148" s="499"/>
      <c r="GF148" s="499"/>
      <c r="GG148" s="499"/>
      <c r="GH148" s="499"/>
      <c r="GI148" s="499"/>
      <c r="GJ148" s="499"/>
      <c r="GK148" s="499"/>
      <c r="GL148" s="499"/>
      <c r="GM148" s="499"/>
      <c r="GN148" s="499"/>
      <c r="GO148" s="499"/>
      <c r="GP148" s="499"/>
      <c r="GQ148" s="499"/>
      <c r="GR148" s="499"/>
      <c r="GS148" s="499"/>
      <c r="GT148" s="499"/>
      <c r="GU148" s="499"/>
      <c r="GV148" s="499"/>
      <c r="GW148" s="499"/>
      <c r="GX148" s="499"/>
      <c r="GY148" s="499"/>
      <c r="GZ148" s="499"/>
      <c r="HA148" s="499"/>
      <c r="HB148" s="499"/>
      <c r="HC148" s="499"/>
      <c r="HD148" s="499"/>
      <c r="HE148" s="499"/>
      <c r="HF148" s="499"/>
      <c r="HG148" s="499"/>
      <c r="HH148" s="499"/>
      <c r="HI148" s="499"/>
      <c r="HJ148" s="499"/>
      <c r="HK148" s="499"/>
      <c r="HL148" s="499"/>
      <c r="HM148" s="499"/>
      <c r="HN148" s="499"/>
      <c r="HO148" s="499"/>
      <c r="HP148" s="499"/>
      <c r="HQ148" s="499"/>
      <c r="HR148" s="499"/>
      <c r="HS148" s="499"/>
      <c r="HT148" s="499"/>
      <c r="HU148" s="499"/>
      <c r="HV148" s="499"/>
      <c r="HW148" s="499"/>
      <c r="HX148" s="499"/>
      <c r="HY148" s="499"/>
      <c r="HZ148" s="499"/>
      <c r="IA148" s="499"/>
      <c r="IB148" s="499"/>
      <c r="IC148" s="499"/>
      <c r="ID148" s="499"/>
      <c r="IE148" s="499"/>
      <c r="IF148" s="499"/>
      <c r="IG148" s="499"/>
      <c r="IH148" s="499"/>
      <c r="II148" s="499"/>
      <c r="IJ148" s="499"/>
      <c r="IK148" s="499"/>
      <c r="IL148" s="499"/>
      <c r="IM148" s="499"/>
      <c r="IN148" s="499"/>
      <c r="IO148" s="499"/>
      <c r="IP148" s="499"/>
    </row>
    <row r="149" spans="1:250" s="500" customFormat="1" ht="12" customHeight="1">
      <c r="A149" s="501"/>
      <c r="B149" s="502"/>
      <c r="C149" s="503"/>
      <c r="D149" s="504"/>
      <c r="E149" s="505"/>
      <c r="F149" s="505"/>
      <c r="G149" s="505"/>
      <c r="H149" s="505"/>
      <c r="I149" s="505"/>
      <c r="J149" s="505"/>
      <c r="K149" s="503"/>
      <c r="L149" s="503"/>
      <c r="M149" s="506"/>
      <c r="N149" s="506"/>
      <c r="O149" s="506"/>
      <c r="P149" s="507"/>
      <c r="Q149" s="615"/>
      <c r="R149" s="497"/>
      <c r="S149" s="497"/>
      <c r="T149" s="497"/>
      <c r="U149" s="497"/>
      <c r="V149" s="497"/>
      <c r="W149" s="497"/>
      <c r="X149" s="497"/>
      <c r="Y149" s="497"/>
      <c r="Z149" s="497"/>
      <c r="AA149" s="497"/>
      <c r="AB149" s="498"/>
      <c r="AC149" s="498"/>
      <c r="AD149" s="498"/>
      <c r="AE149" s="498"/>
      <c r="AF149" s="498"/>
      <c r="AG149" s="498"/>
      <c r="AH149" s="498"/>
      <c r="AI149" s="498"/>
      <c r="AJ149" s="498"/>
      <c r="AK149" s="498"/>
      <c r="AL149" s="498"/>
      <c r="AM149" s="498"/>
      <c r="AN149" s="498"/>
      <c r="AO149" s="498"/>
      <c r="AP149" s="498"/>
      <c r="AQ149" s="499"/>
      <c r="AR149" s="499"/>
      <c r="AS149" s="499"/>
      <c r="AT149" s="499"/>
      <c r="AU149" s="499"/>
      <c r="AV149" s="499"/>
      <c r="AW149" s="499"/>
      <c r="AX149" s="499"/>
      <c r="AY149" s="499"/>
      <c r="AZ149" s="499"/>
      <c r="BA149" s="499"/>
      <c r="BB149" s="499"/>
      <c r="BC149" s="499"/>
      <c r="BD149" s="499"/>
      <c r="BE149" s="499"/>
      <c r="BF149" s="499"/>
      <c r="BG149" s="499"/>
      <c r="BH149" s="499"/>
      <c r="BI149" s="499"/>
      <c r="BJ149" s="499"/>
      <c r="BK149" s="499"/>
      <c r="BL149" s="499"/>
      <c r="BM149" s="499"/>
      <c r="BN149" s="499"/>
      <c r="BO149" s="499"/>
      <c r="BP149" s="499"/>
      <c r="BQ149" s="499"/>
      <c r="BR149" s="499"/>
      <c r="BS149" s="499"/>
      <c r="BT149" s="499"/>
      <c r="BU149" s="499"/>
      <c r="BV149" s="499"/>
      <c r="BW149" s="499"/>
      <c r="BX149" s="499"/>
      <c r="BY149" s="499"/>
      <c r="BZ149" s="499"/>
      <c r="CA149" s="499"/>
      <c r="CB149" s="499"/>
      <c r="CC149" s="499"/>
      <c r="CD149" s="499"/>
      <c r="CE149" s="499"/>
      <c r="CF149" s="499"/>
      <c r="CG149" s="499"/>
      <c r="CH149" s="499"/>
      <c r="CI149" s="499"/>
      <c r="CJ149" s="499"/>
      <c r="CK149" s="499"/>
      <c r="CL149" s="499"/>
      <c r="CM149" s="499"/>
      <c r="CN149" s="499"/>
      <c r="CO149" s="499"/>
      <c r="CP149" s="499"/>
      <c r="CQ149" s="499"/>
      <c r="CR149" s="499"/>
      <c r="CS149" s="499"/>
      <c r="CT149" s="499"/>
      <c r="CU149" s="499"/>
      <c r="CV149" s="499"/>
      <c r="CW149" s="499"/>
      <c r="CX149" s="499"/>
      <c r="CY149" s="499"/>
      <c r="CZ149" s="499"/>
      <c r="DA149" s="499"/>
      <c r="DB149" s="499"/>
      <c r="DC149" s="499"/>
      <c r="DD149" s="499"/>
      <c r="DE149" s="499"/>
      <c r="DF149" s="499"/>
      <c r="DG149" s="499"/>
      <c r="DH149" s="499"/>
      <c r="DI149" s="499"/>
      <c r="DJ149" s="499"/>
      <c r="DK149" s="499"/>
      <c r="DL149" s="499"/>
      <c r="DM149" s="499"/>
      <c r="DN149" s="499"/>
      <c r="DO149" s="499"/>
      <c r="DP149" s="499"/>
      <c r="DQ149" s="499"/>
      <c r="DR149" s="499"/>
      <c r="DS149" s="499"/>
      <c r="DT149" s="499"/>
      <c r="DU149" s="499"/>
      <c r="DV149" s="499"/>
      <c r="DW149" s="499"/>
      <c r="DX149" s="499"/>
      <c r="DY149" s="499"/>
      <c r="DZ149" s="499"/>
      <c r="EA149" s="499"/>
      <c r="EB149" s="499"/>
      <c r="EC149" s="499"/>
      <c r="ED149" s="499"/>
      <c r="EE149" s="499"/>
      <c r="EF149" s="499"/>
      <c r="EG149" s="499"/>
      <c r="EH149" s="499"/>
      <c r="EI149" s="499"/>
      <c r="EJ149" s="499"/>
      <c r="EK149" s="499"/>
      <c r="EL149" s="499"/>
      <c r="EM149" s="499"/>
      <c r="EN149" s="499"/>
      <c r="EO149" s="499"/>
      <c r="EP149" s="499"/>
      <c r="EQ149" s="499"/>
      <c r="ER149" s="499"/>
      <c r="ES149" s="499"/>
      <c r="ET149" s="499"/>
      <c r="EU149" s="499"/>
      <c r="EV149" s="499"/>
      <c r="EW149" s="499"/>
      <c r="EX149" s="499"/>
      <c r="EY149" s="499"/>
      <c r="EZ149" s="499"/>
      <c r="FA149" s="499"/>
      <c r="FB149" s="499"/>
      <c r="FC149" s="499"/>
      <c r="FD149" s="499"/>
      <c r="FE149" s="499"/>
      <c r="FF149" s="499"/>
      <c r="FG149" s="499"/>
      <c r="FH149" s="499"/>
      <c r="FI149" s="499"/>
      <c r="FJ149" s="499"/>
      <c r="FK149" s="499"/>
      <c r="FL149" s="499"/>
      <c r="FM149" s="499"/>
      <c r="FN149" s="499"/>
      <c r="FO149" s="499"/>
      <c r="FP149" s="499"/>
      <c r="FQ149" s="499"/>
      <c r="FR149" s="499"/>
      <c r="FS149" s="499"/>
      <c r="FT149" s="499"/>
      <c r="FU149" s="499"/>
      <c r="FV149" s="499"/>
      <c r="FW149" s="499"/>
      <c r="FX149" s="499"/>
      <c r="FY149" s="499"/>
      <c r="FZ149" s="499"/>
      <c r="GA149" s="499"/>
      <c r="GB149" s="499"/>
      <c r="GC149" s="499"/>
      <c r="GD149" s="499"/>
      <c r="GE149" s="499"/>
      <c r="GF149" s="499"/>
      <c r="GG149" s="499"/>
      <c r="GH149" s="499"/>
      <c r="GI149" s="499"/>
      <c r="GJ149" s="499"/>
      <c r="GK149" s="499"/>
      <c r="GL149" s="499"/>
      <c r="GM149" s="499"/>
      <c r="GN149" s="499"/>
      <c r="GO149" s="499"/>
      <c r="GP149" s="499"/>
      <c r="GQ149" s="499"/>
      <c r="GR149" s="499"/>
      <c r="GS149" s="499"/>
      <c r="GT149" s="499"/>
      <c r="GU149" s="499"/>
      <c r="GV149" s="499"/>
      <c r="GW149" s="499"/>
      <c r="GX149" s="499"/>
      <c r="GY149" s="499"/>
      <c r="GZ149" s="499"/>
      <c r="HA149" s="499"/>
      <c r="HB149" s="499"/>
      <c r="HC149" s="499"/>
      <c r="HD149" s="499"/>
      <c r="HE149" s="499"/>
      <c r="HF149" s="499"/>
      <c r="HG149" s="499"/>
      <c r="HH149" s="499"/>
      <c r="HI149" s="499"/>
      <c r="HJ149" s="499"/>
      <c r="HK149" s="499"/>
      <c r="HL149" s="499"/>
      <c r="HM149" s="499"/>
      <c r="HN149" s="499"/>
      <c r="HO149" s="499"/>
      <c r="HP149" s="499"/>
      <c r="HQ149" s="499"/>
      <c r="HR149" s="499"/>
      <c r="HS149" s="499"/>
      <c r="HT149" s="499"/>
      <c r="HU149" s="499"/>
      <c r="HV149" s="499"/>
      <c r="HW149" s="499"/>
      <c r="HX149" s="499"/>
      <c r="HY149" s="499"/>
      <c r="HZ149" s="499"/>
      <c r="IA149" s="499"/>
      <c r="IB149" s="499"/>
      <c r="IC149" s="499"/>
      <c r="ID149" s="499"/>
      <c r="IE149" s="499"/>
      <c r="IF149" s="499"/>
      <c r="IG149" s="499"/>
      <c r="IH149" s="499"/>
      <c r="II149" s="499"/>
      <c r="IJ149" s="499"/>
      <c r="IK149" s="499"/>
      <c r="IL149" s="499"/>
      <c r="IM149" s="499"/>
      <c r="IN149" s="499"/>
      <c r="IO149" s="499"/>
      <c r="IP149" s="499"/>
    </row>
    <row r="150" spans="1:250" s="500" customFormat="1" ht="12" customHeight="1">
      <c r="A150" s="501"/>
      <c r="B150" s="502"/>
      <c r="C150" s="503"/>
      <c r="D150" s="504"/>
      <c r="E150" s="505"/>
      <c r="F150" s="505"/>
      <c r="G150" s="505"/>
      <c r="H150" s="505"/>
      <c r="I150" s="505"/>
      <c r="J150" s="505"/>
      <c r="K150" s="503"/>
      <c r="L150" s="503"/>
      <c r="M150" s="506"/>
      <c r="N150" s="506"/>
      <c r="O150" s="506"/>
      <c r="P150" s="507"/>
      <c r="Q150" s="615"/>
      <c r="R150" s="497"/>
      <c r="S150" s="497"/>
      <c r="T150" s="497"/>
      <c r="U150" s="497"/>
      <c r="V150" s="497"/>
      <c r="W150" s="497"/>
      <c r="X150" s="497"/>
      <c r="Y150" s="497"/>
      <c r="Z150" s="497"/>
      <c r="AA150" s="497"/>
      <c r="AB150" s="498"/>
      <c r="AC150" s="498"/>
      <c r="AD150" s="498"/>
      <c r="AE150" s="498"/>
      <c r="AF150" s="498"/>
      <c r="AG150" s="498"/>
      <c r="AH150" s="498"/>
      <c r="AI150" s="498"/>
      <c r="AJ150" s="498"/>
      <c r="AK150" s="498"/>
      <c r="AL150" s="498"/>
      <c r="AM150" s="498"/>
      <c r="AN150" s="498"/>
      <c r="AO150" s="498"/>
      <c r="AP150" s="498"/>
      <c r="AQ150" s="499"/>
      <c r="AR150" s="499"/>
      <c r="AS150" s="499"/>
      <c r="AT150" s="499"/>
      <c r="AU150" s="499"/>
      <c r="AV150" s="499"/>
      <c r="AW150" s="499"/>
      <c r="AX150" s="499"/>
      <c r="AY150" s="499"/>
      <c r="AZ150" s="499"/>
      <c r="BA150" s="499"/>
      <c r="BB150" s="499"/>
      <c r="BC150" s="499"/>
      <c r="BD150" s="499"/>
      <c r="BE150" s="499"/>
      <c r="BF150" s="499"/>
      <c r="BG150" s="499"/>
      <c r="BH150" s="499"/>
      <c r="BI150" s="499"/>
      <c r="BJ150" s="499"/>
      <c r="BK150" s="499"/>
      <c r="BL150" s="499"/>
      <c r="BM150" s="499"/>
      <c r="BN150" s="499"/>
      <c r="BO150" s="499"/>
      <c r="BP150" s="499"/>
      <c r="BQ150" s="499"/>
      <c r="BR150" s="499"/>
      <c r="BS150" s="499"/>
      <c r="BT150" s="499"/>
      <c r="BU150" s="499"/>
      <c r="BV150" s="499"/>
      <c r="BW150" s="499"/>
      <c r="BX150" s="499"/>
      <c r="BY150" s="499"/>
      <c r="BZ150" s="499"/>
      <c r="CA150" s="499"/>
      <c r="CB150" s="499"/>
      <c r="CC150" s="499"/>
      <c r="CD150" s="499"/>
      <c r="CE150" s="499"/>
      <c r="CF150" s="499"/>
      <c r="CG150" s="499"/>
      <c r="CH150" s="499"/>
      <c r="CI150" s="499"/>
      <c r="CJ150" s="499"/>
      <c r="CK150" s="499"/>
      <c r="CL150" s="499"/>
      <c r="CM150" s="499"/>
      <c r="CN150" s="499"/>
      <c r="CO150" s="499"/>
      <c r="CP150" s="499"/>
      <c r="CQ150" s="499"/>
      <c r="CR150" s="499"/>
      <c r="CS150" s="499"/>
      <c r="CT150" s="499"/>
      <c r="CU150" s="499"/>
      <c r="CV150" s="499"/>
      <c r="CW150" s="499"/>
      <c r="CX150" s="499"/>
      <c r="CY150" s="499"/>
      <c r="CZ150" s="499"/>
      <c r="DA150" s="499"/>
      <c r="DB150" s="499"/>
      <c r="DC150" s="499"/>
      <c r="DD150" s="499"/>
      <c r="DE150" s="499"/>
      <c r="DF150" s="499"/>
      <c r="DG150" s="499"/>
      <c r="DH150" s="499"/>
      <c r="DI150" s="499"/>
      <c r="DJ150" s="499"/>
      <c r="DK150" s="499"/>
      <c r="DL150" s="499"/>
      <c r="DM150" s="499"/>
      <c r="DN150" s="499"/>
      <c r="DO150" s="499"/>
      <c r="DP150" s="499"/>
      <c r="DQ150" s="499"/>
      <c r="DR150" s="499"/>
      <c r="DS150" s="499"/>
      <c r="DT150" s="499"/>
      <c r="DU150" s="499"/>
      <c r="DV150" s="499"/>
      <c r="DW150" s="499"/>
      <c r="DX150" s="499"/>
      <c r="DY150" s="499"/>
      <c r="DZ150" s="499"/>
      <c r="EA150" s="499"/>
      <c r="EB150" s="499"/>
      <c r="EC150" s="499"/>
      <c r="ED150" s="499"/>
      <c r="EE150" s="499"/>
      <c r="EF150" s="499"/>
      <c r="EG150" s="499"/>
      <c r="EH150" s="499"/>
      <c r="EI150" s="499"/>
      <c r="EJ150" s="499"/>
      <c r="EK150" s="499"/>
      <c r="EL150" s="499"/>
      <c r="EM150" s="499"/>
      <c r="EN150" s="499"/>
      <c r="EO150" s="499"/>
      <c r="EP150" s="499"/>
      <c r="EQ150" s="499"/>
      <c r="ER150" s="499"/>
      <c r="ES150" s="499"/>
      <c r="ET150" s="499"/>
      <c r="EU150" s="499"/>
      <c r="EV150" s="499"/>
      <c r="EW150" s="499"/>
      <c r="EX150" s="499"/>
      <c r="EY150" s="499"/>
      <c r="EZ150" s="499"/>
      <c r="FA150" s="499"/>
      <c r="FB150" s="499"/>
      <c r="FC150" s="499"/>
      <c r="FD150" s="499"/>
      <c r="FE150" s="499"/>
      <c r="FF150" s="499"/>
      <c r="FG150" s="499"/>
      <c r="FH150" s="499"/>
      <c r="FI150" s="499"/>
      <c r="FJ150" s="499"/>
      <c r="FK150" s="499"/>
      <c r="FL150" s="499"/>
      <c r="FM150" s="499"/>
      <c r="FN150" s="499"/>
      <c r="FO150" s="499"/>
      <c r="FP150" s="499"/>
      <c r="FQ150" s="499"/>
      <c r="FR150" s="499"/>
      <c r="FS150" s="499"/>
      <c r="FT150" s="499"/>
      <c r="FU150" s="499"/>
      <c r="FV150" s="499"/>
      <c r="FW150" s="499"/>
      <c r="FX150" s="499"/>
      <c r="FY150" s="499"/>
      <c r="FZ150" s="499"/>
      <c r="GA150" s="499"/>
      <c r="GB150" s="499"/>
      <c r="GC150" s="499"/>
      <c r="GD150" s="499"/>
      <c r="GE150" s="499"/>
      <c r="GF150" s="499"/>
      <c r="GG150" s="499"/>
      <c r="GH150" s="499"/>
      <c r="GI150" s="499"/>
      <c r="GJ150" s="499"/>
      <c r="GK150" s="499"/>
      <c r="GL150" s="499"/>
      <c r="GM150" s="499"/>
      <c r="GN150" s="499"/>
      <c r="GO150" s="499"/>
      <c r="GP150" s="499"/>
      <c r="GQ150" s="499"/>
      <c r="GR150" s="499"/>
      <c r="GS150" s="499"/>
      <c r="GT150" s="499"/>
      <c r="GU150" s="499"/>
      <c r="GV150" s="499"/>
      <c r="GW150" s="499"/>
      <c r="GX150" s="499"/>
      <c r="GY150" s="499"/>
      <c r="GZ150" s="499"/>
      <c r="HA150" s="499"/>
      <c r="HB150" s="499"/>
      <c r="HC150" s="499"/>
      <c r="HD150" s="499"/>
      <c r="HE150" s="499"/>
      <c r="HF150" s="499"/>
      <c r="HG150" s="499"/>
      <c r="HH150" s="499"/>
      <c r="HI150" s="499"/>
      <c r="HJ150" s="499"/>
      <c r="HK150" s="499"/>
      <c r="HL150" s="499"/>
      <c r="HM150" s="499"/>
      <c r="HN150" s="499"/>
      <c r="HO150" s="499"/>
      <c r="HP150" s="499"/>
      <c r="HQ150" s="499"/>
      <c r="HR150" s="499"/>
      <c r="HS150" s="499"/>
      <c r="HT150" s="499"/>
      <c r="HU150" s="499"/>
      <c r="HV150" s="499"/>
      <c r="HW150" s="499"/>
      <c r="HX150" s="499"/>
      <c r="HY150" s="499"/>
      <c r="HZ150" s="499"/>
      <c r="IA150" s="499"/>
      <c r="IB150" s="499"/>
      <c r="IC150" s="499"/>
      <c r="ID150" s="499"/>
      <c r="IE150" s="499"/>
      <c r="IF150" s="499"/>
      <c r="IG150" s="499"/>
      <c r="IH150" s="499"/>
      <c r="II150" s="499"/>
      <c r="IJ150" s="499"/>
      <c r="IK150" s="499"/>
      <c r="IL150" s="499"/>
      <c r="IM150" s="499"/>
      <c r="IN150" s="499"/>
      <c r="IO150" s="499"/>
      <c r="IP150" s="499"/>
    </row>
    <row r="151" spans="1:250" s="500" customFormat="1" ht="12" customHeight="1">
      <c r="A151" s="501"/>
      <c r="B151" s="502"/>
      <c r="C151" s="503"/>
      <c r="D151" s="504"/>
      <c r="E151" s="505"/>
      <c r="F151" s="505"/>
      <c r="G151" s="505"/>
      <c r="H151" s="505"/>
      <c r="I151" s="505"/>
      <c r="J151" s="505"/>
      <c r="K151" s="503"/>
      <c r="L151" s="503"/>
      <c r="M151" s="506"/>
      <c r="N151" s="506"/>
      <c r="O151" s="506"/>
      <c r="P151" s="507"/>
      <c r="Q151" s="615"/>
      <c r="R151" s="497"/>
      <c r="S151" s="497"/>
      <c r="T151" s="497"/>
      <c r="U151" s="497"/>
      <c r="V151" s="497"/>
      <c r="W151" s="497"/>
      <c r="X151" s="497"/>
      <c r="Y151" s="497"/>
      <c r="Z151" s="497"/>
      <c r="AA151" s="497"/>
      <c r="AB151" s="498"/>
      <c r="AC151" s="498"/>
      <c r="AD151" s="498"/>
      <c r="AE151" s="498"/>
      <c r="AF151" s="498"/>
      <c r="AG151" s="498"/>
      <c r="AH151" s="498"/>
      <c r="AI151" s="498"/>
      <c r="AJ151" s="498"/>
      <c r="AK151" s="498"/>
      <c r="AL151" s="498"/>
      <c r="AM151" s="498"/>
      <c r="AN151" s="498"/>
      <c r="AO151" s="498"/>
      <c r="AP151" s="498"/>
      <c r="AQ151" s="499"/>
      <c r="AR151" s="499"/>
      <c r="AS151" s="499"/>
      <c r="AT151" s="499"/>
      <c r="AU151" s="499"/>
      <c r="AV151" s="499"/>
      <c r="AW151" s="499"/>
      <c r="AX151" s="499"/>
      <c r="AY151" s="499"/>
      <c r="AZ151" s="499"/>
      <c r="BA151" s="499"/>
      <c r="BB151" s="499"/>
      <c r="BC151" s="499"/>
      <c r="BD151" s="499"/>
      <c r="BE151" s="499"/>
      <c r="BF151" s="499"/>
      <c r="BG151" s="499"/>
      <c r="BH151" s="499"/>
      <c r="BI151" s="499"/>
      <c r="BJ151" s="499"/>
      <c r="BK151" s="499"/>
      <c r="BL151" s="499"/>
      <c r="BM151" s="499"/>
      <c r="BN151" s="499"/>
      <c r="BO151" s="499"/>
      <c r="BP151" s="499"/>
      <c r="BQ151" s="499"/>
      <c r="BR151" s="499"/>
      <c r="BS151" s="499"/>
      <c r="BT151" s="499"/>
      <c r="BU151" s="499"/>
      <c r="BV151" s="499"/>
      <c r="BW151" s="499"/>
      <c r="BX151" s="499"/>
      <c r="BY151" s="499"/>
      <c r="BZ151" s="499"/>
      <c r="CA151" s="499"/>
      <c r="CB151" s="499"/>
      <c r="CC151" s="499"/>
      <c r="CD151" s="499"/>
      <c r="CE151" s="499"/>
      <c r="CF151" s="499"/>
      <c r="CG151" s="499"/>
      <c r="CH151" s="499"/>
      <c r="CI151" s="499"/>
      <c r="CJ151" s="499"/>
      <c r="CK151" s="499"/>
      <c r="CL151" s="499"/>
      <c r="CM151" s="499"/>
      <c r="CN151" s="499"/>
      <c r="CO151" s="499"/>
      <c r="CP151" s="499"/>
      <c r="CQ151" s="499"/>
      <c r="CR151" s="499"/>
      <c r="CS151" s="499"/>
      <c r="CT151" s="499"/>
      <c r="CU151" s="499"/>
      <c r="CV151" s="499"/>
      <c r="CW151" s="499"/>
      <c r="CX151" s="499"/>
      <c r="CY151" s="499"/>
      <c r="CZ151" s="499"/>
      <c r="DA151" s="499"/>
      <c r="DB151" s="499"/>
      <c r="DC151" s="499"/>
      <c r="DD151" s="499"/>
      <c r="DE151" s="499"/>
      <c r="DF151" s="499"/>
      <c r="DG151" s="499"/>
      <c r="DH151" s="499"/>
      <c r="DI151" s="499"/>
      <c r="DJ151" s="499"/>
      <c r="DK151" s="499"/>
      <c r="DL151" s="499"/>
      <c r="DM151" s="499"/>
      <c r="DN151" s="499"/>
      <c r="DO151" s="499"/>
      <c r="DP151" s="499"/>
      <c r="DQ151" s="499"/>
      <c r="DR151" s="499"/>
      <c r="DS151" s="499"/>
      <c r="DT151" s="499"/>
      <c r="DU151" s="499"/>
      <c r="DV151" s="499"/>
      <c r="DW151" s="499"/>
      <c r="DX151" s="499"/>
      <c r="DY151" s="499"/>
      <c r="DZ151" s="499"/>
      <c r="EA151" s="499"/>
      <c r="EB151" s="499"/>
      <c r="EC151" s="499"/>
      <c r="ED151" s="499"/>
      <c r="EE151" s="499"/>
      <c r="EF151" s="499"/>
      <c r="EG151" s="499"/>
      <c r="EH151" s="499"/>
      <c r="EI151" s="499"/>
      <c r="EJ151" s="499"/>
      <c r="EK151" s="499"/>
      <c r="EL151" s="499"/>
      <c r="EM151" s="499"/>
      <c r="EN151" s="499"/>
      <c r="EO151" s="499"/>
      <c r="EP151" s="499"/>
      <c r="EQ151" s="499"/>
      <c r="ER151" s="499"/>
      <c r="ES151" s="499"/>
      <c r="ET151" s="499"/>
      <c r="EU151" s="499"/>
      <c r="EV151" s="499"/>
      <c r="EW151" s="499"/>
      <c r="EX151" s="499"/>
      <c r="EY151" s="499"/>
      <c r="EZ151" s="499"/>
      <c r="FA151" s="499"/>
      <c r="FB151" s="499"/>
      <c r="FC151" s="499"/>
      <c r="FD151" s="499"/>
      <c r="FE151" s="499"/>
      <c r="FF151" s="499"/>
      <c r="FG151" s="499"/>
      <c r="FH151" s="499"/>
      <c r="FI151" s="499"/>
      <c r="FJ151" s="499"/>
      <c r="FK151" s="499"/>
      <c r="FL151" s="499"/>
      <c r="FM151" s="499"/>
      <c r="FN151" s="499"/>
      <c r="FO151" s="499"/>
      <c r="FP151" s="499"/>
      <c r="FQ151" s="499"/>
      <c r="FR151" s="499"/>
      <c r="FS151" s="499"/>
      <c r="FT151" s="499"/>
      <c r="FU151" s="499"/>
      <c r="FV151" s="499"/>
      <c r="FW151" s="499"/>
      <c r="FX151" s="499"/>
      <c r="FY151" s="499"/>
      <c r="FZ151" s="499"/>
      <c r="GA151" s="499"/>
      <c r="GB151" s="499"/>
      <c r="GC151" s="499"/>
      <c r="GD151" s="499"/>
      <c r="GE151" s="499"/>
      <c r="GF151" s="499"/>
      <c r="GG151" s="499"/>
      <c r="GH151" s="499"/>
      <c r="GI151" s="499"/>
      <c r="GJ151" s="499"/>
      <c r="GK151" s="499"/>
      <c r="GL151" s="499"/>
      <c r="GM151" s="499"/>
      <c r="GN151" s="499"/>
      <c r="GO151" s="499"/>
      <c r="GP151" s="499"/>
      <c r="GQ151" s="499"/>
      <c r="GR151" s="499"/>
      <c r="GS151" s="499"/>
      <c r="GT151" s="499"/>
      <c r="GU151" s="499"/>
      <c r="GV151" s="499"/>
      <c r="GW151" s="499"/>
      <c r="GX151" s="499"/>
      <c r="GY151" s="499"/>
      <c r="GZ151" s="499"/>
      <c r="HA151" s="499"/>
      <c r="HB151" s="499"/>
      <c r="HC151" s="499"/>
      <c r="HD151" s="499"/>
      <c r="HE151" s="499"/>
      <c r="HF151" s="499"/>
      <c r="HG151" s="499"/>
      <c r="HH151" s="499"/>
      <c r="HI151" s="499"/>
      <c r="HJ151" s="499"/>
      <c r="HK151" s="499"/>
      <c r="HL151" s="499"/>
      <c r="HM151" s="499"/>
      <c r="HN151" s="499"/>
      <c r="HO151" s="499"/>
      <c r="HP151" s="499"/>
      <c r="HQ151" s="499"/>
      <c r="HR151" s="499"/>
      <c r="HS151" s="499"/>
      <c r="HT151" s="499"/>
      <c r="HU151" s="499"/>
      <c r="HV151" s="499"/>
      <c r="HW151" s="499"/>
      <c r="HX151" s="499"/>
      <c r="HY151" s="499"/>
      <c r="HZ151" s="499"/>
      <c r="IA151" s="499"/>
      <c r="IB151" s="499"/>
      <c r="IC151" s="499"/>
      <c r="ID151" s="499"/>
      <c r="IE151" s="499"/>
      <c r="IF151" s="499"/>
      <c r="IG151" s="499"/>
      <c r="IH151" s="499"/>
      <c r="II151" s="499"/>
      <c r="IJ151" s="499"/>
      <c r="IK151" s="499"/>
      <c r="IL151" s="499"/>
      <c r="IM151" s="499"/>
      <c r="IN151" s="499"/>
      <c r="IO151" s="499"/>
      <c r="IP151" s="499"/>
    </row>
    <row r="152" spans="1:250" s="500" customFormat="1" ht="12" customHeight="1">
      <c r="A152" s="501"/>
      <c r="B152" s="502"/>
      <c r="C152" s="503"/>
      <c r="D152" s="504"/>
      <c r="E152" s="505"/>
      <c r="F152" s="505"/>
      <c r="G152" s="505"/>
      <c r="H152" s="505"/>
      <c r="I152" s="505"/>
      <c r="J152" s="505"/>
      <c r="K152" s="503"/>
      <c r="L152" s="503"/>
      <c r="M152" s="506"/>
      <c r="N152" s="506"/>
      <c r="O152" s="506"/>
      <c r="P152" s="507"/>
      <c r="Q152" s="615"/>
      <c r="R152" s="497"/>
      <c r="S152" s="497"/>
      <c r="T152" s="497"/>
      <c r="U152" s="497"/>
      <c r="V152" s="497"/>
      <c r="W152" s="497"/>
      <c r="X152" s="497"/>
      <c r="Y152" s="497"/>
      <c r="Z152" s="497"/>
      <c r="AA152" s="497"/>
      <c r="AB152" s="498"/>
      <c r="AC152" s="498"/>
      <c r="AD152" s="498"/>
      <c r="AE152" s="498"/>
      <c r="AF152" s="498"/>
      <c r="AG152" s="498"/>
      <c r="AH152" s="498"/>
      <c r="AI152" s="498"/>
      <c r="AJ152" s="498"/>
      <c r="AK152" s="498"/>
      <c r="AL152" s="498"/>
      <c r="AM152" s="498"/>
      <c r="AN152" s="498"/>
      <c r="AO152" s="498"/>
      <c r="AP152" s="498"/>
      <c r="AQ152" s="499"/>
      <c r="AR152" s="499"/>
      <c r="AS152" s="499"/>
      <c r="AT152" s="499"/>
      <c r="AU152" s="499"/>
      <c r="AV152" s="499"/>
      <c r="AW152" s="499"/>
      <c r="AX152" s="499"/>
      <c r="AY152" s="499"/>
      <c r="AZ152" s="499"/>
      <c r="BA152" s="499"/>
      <c r="BB152" s="499"/>
      <c r="BC152" s="499"/>
      <c r="BD152" s="499"/>
      <c r="BE152" s="499"/>
      <c r="BF152" s="499"/>
      <c r="BG152" s="499"/>
      <c r="BH152" s="499"/>
      <c r="BI152" s="499"/>
      <c r="BJ152" s="499"/>
      <c r="BK152" s="499"/>
      <c r="BL152" s="499"/>
      <c r="BM152" s="499"/>
      <c r="BN152" s="499"/>
      <c r="BO152" s="499"/>
      <c r="BP152" s="499"/>
      <c r="BQ152" s="499"/>
      <c r="BR152" s="499"/>
      <c r="BS152" s="499"/>
      <c r="BT152" s="499"/>
      <c r="BU152" s="499"/>
      <c r="BV152" s="499"/>
      <c r="BW152" s="499"/>
      <c r="BX152" s="499"/>
      <c r="BY152" s="499"/>
      <c r="BZ152" s="499"/>
      <c r="CA152" s="499"/>
      <c r="CB152" s="499"/>
      <c r="CC152" s="499"/>
      <c r="CD152" s="499"/>
      <c r="CE152" s="499"/>
      <c r="CF152" s="499"/>
      <c r="CG152" s="499"/>
      <c r="CH152" s="499"/>
      <c r="CI152" s="499"/>
      <c r="CJ152" s="499"/>
      <c r="CK152" s="499"/>
      <c r="CL152" s="499"/>
      <c r="CM152" s="499"/>
      <c r="CN152" s="499"/>
      <c r="CO152" s="499"/>
      <c r="CP152" s="499"/>
      <c r="CQ152" s="499"/>
      <c r="CR152" s="499"/>
      <c r="CS152" s="499"/>
      <c r="CT152" s="499"/>
      <c r="CU152" s="499"/>
      <c r="CV152" s="499"/>
      <c r="CW152" s="499"/>
      <c r="CX152" s="499"/>
      <c r="CY152" s="499"/>
      <c r="CZ152" s="499"/>
      <c r="DA152" s="499"/>
      <c r="DB152" s="499"/>
      <c r="DC152" s="499"/>
      <c r="DD152" s="499"/>
      <c r="DE152" s="499"/>
      <c r="DF152" s="499"/>
      <c r="DG152" s="499"/>
      <c r="DH152" s="499"/>
      <c r="DI152" s="499"/>
      <c r="DJ152" s="499"/>
      <c r="DK152" s="499"/>
      <c r="DL152" s="499"/>
      <c r="DM152" s="499"/>
      <c r="DN152" s="499"/>
      <c r="DO152" s="499"/>
      <c r="DP152" s="499"/>
      <c r="DQ152" s="499"/>
      <c r="DR152" s="499"/>
      <c r="DS152" s="499"/>
      <c r="DT152" s="499"/>
      <c r="DU152" s="499"/>
      <c r="DV152" s="499"/>
      <c r="DW152" s="499"/>
      <c r="DX152" s="499"/>
      <c r="DY152" s="499"/>
      <c r="DZ152" s="499"/>
      <c r="EA152" s="499"/>
      <c r="EB152" s="499"/>
      <c r="EC152" s="499"/>
      <c r="ED152" s="499"/>
      <c r="EE152" s="499"/>
      <c r="EF152" s="499"/>
      <c r="EG152" s="499"/>
      <c r="EH152" s="499"/>
      <c r="EI152" s="499"/>
      <c r="EJ152" s="499"/>
      <c r="EK152" s="499"/>
      <c r="EL152" s="499"/>
      <c r="EM152" s="499"/>
      <c r="EN152" s="499"/>
      <c r="EO152" s="499"/>
      <c r="EP152" s="499"/>
      <c r="EQ152" s="499"/>
      <c r="ER152" s="499"/>
      <c r="ES152" s="499"/>
      <c r="ET152" s="499"/>
      <c r="EU152" s="499"/>
      <c r="EV152" s="499"/>
      <c r="EW152" s="499"/>
      <c r="EX152" s="499"/>
      <c r="EY152" s="499"/>
      <c r="EZ152" s="499"/>
      <c r="FA152" s="499"/>
      <c r="FB152" s="499"/>
      <c r="FC152" s="499"/>
      <c r="FD152" s="499"/>
      <c r="FE152" s="499"/>
      <c r="FF152" s="499"/>
      <c r="FG152" s="499"/>
      <c r="FH152" s="499"/>
      <c r="FI152" s="499"/>
      <c r="FJ152" s="499"/>
      <c r="FK152" s="499"/>
      <c r="FL152" s="499"/>
      <c r="FM152" s="499"/>
      <c r="FN152" s="499"/>
      <c r="FO152" s="499"/>
      <c r="FP152" s="499"/>
      <c r="FQ152" s="499"/>
      <c r="FR152" s="499"/>
      <c r="FS152" s="499"/>
      <c r="FT152" s="499"/>
      <c r="FU152" s="499"/>
      <c r="FV152" s="499"/>
      <c r="FW152" s="499"/>
      <c r="FX152" s="499"/>
      <c r="FY152" s="499"/>
      <c r="FZ152" s="499"/>
      <c r="GA152" s="499"/>
      <c r="GB152" s="499"/>
      <c r="GC152" s="499"/>
      <c r="GD152" s="499"/>
      <c r="GE152" s="499"/>
      <c r="GF152" s="499"/>
      <c r="GG152" s="499"/>
      <c r="GH152" s="499"/>
      <c r="GI152" s="499"/>
      <c r="GJ152" s="499"/>
      <c r="GK152" s="499"/>
      <c r="GL152" s="499"/>
      <c r="GM152" s="499"/>
      <c r="GN152" s="499"/>
      <c r="GO152" s="499"/>
      <c r="GP152" s="499"/>
      <c r="GQ152" s="499"/>
      <c r="GR152" s="499"/>
      <c r="GS152" s="499"/>
      <c r="GT152" s="499"/>
      <c r="GU152" s="499"/>
      <c r="GV152" s="499"/>
      <c r="GW152" s="499"/>
      <c r="GX152" s="499"/>
      <c r="GY152" s="499"/>
      <c r="GZ152" s="499"/>
      <c r="HA152" s="499"/>
      <c r="HB152" s="499"/>
      <c r="HC152" s="499"/>
      <c r="HD152" s="499"/>
      <c r="HE152" s="499"/>
      <c r="HF152" s="499"/>
      <c r="HG152" s="499"/>
      <c r="HH152" s="499"/>
      <c r="HI152" s="499"/>
      <c r="HJ152" s="499"/>
      <c r="HK152" s="499"/>
      <c r="HL152" s="499"/>
      <c r="HM152" s="499"/>
      <c r="HN152" s="499"/>
      <c r="HO152" s="499"/>
      <c r="HP152" s="499"/>
      <c r="HQ152" s="499"/>
      <c r="HR152" s="499"/>
      <c r="HS152" s="499"/>
      <c r="HT152" s="499"/>
      <c r="HU152" s="499"/>
      <c r="HV152" s="499"/>
      <c r="HW152" s="499"/>
      <c r="HX152" s="499"/>
      <c r="HY152" s="499"/>
      <c r="HZ152" s="499"/>
      <c r="IA152" s="499"/>
      <c r="IB152" s="499"/>
      <c r="IC152" s="499"/>
      <c r="ID152" s="499"/>
      <c r="IE152" s="499"/>
      <c r="IF152" s="499"/>
      <c r="IG152" s="499"/>
      <c r="IH152" s="499"/>
      <c r="II152" s="499"/>
      <c r="IJ152" s="499"/>
      <c r="IK152" s="499"/>
      <c r="IL152" s="499"/>
      <c r="IM152" s="499"/>
      <c r="IN152" s="499"/>
      <c r="IO152" s="499"/>
      <c r="IP152" s="499"/>
    </row>
    <row r="153" spans="1:250" s="500" customFormat="1" ht="12" customHeight="1">
      <c r="A153" s="501"/>
      <c r="B153" s="502"/>
      <c r="C153" s="503"/>
      <c r="D153" s="504"/>
      <c r="E153" s="505"/>
      <c r="F153" s="505"/>
      <c r="G153" s="505"/>
      <c r="H153" s="505"/>
      <c r="I153" s="505"/>
      <c r="J153" s="505"/>
      <c r="K153" s="503"/>
      <c r="L153" s="503"/>
      <c r="M153" s="506"/>
      <c r="N153" s="506"/>
      <c r="O153" s="506"/>
      <c r="P153" s="507"/>
      <c r="Q153" s="615"/>
      <c r="R153" s="497"/>
      <c r="S153" s="497"/>
      <c r="T153" s="497"/>
      <c r="U153" s="497"/>
      <c r="V153" s="497"/>
      <c r="W153" s="497"/>
      <c r="X153" s="497"/>
      <c r="Y153" s="497"/>
      <c r="Z153" s="497"/>
      <c r="AA153" s="497"/>
      <c r="AB153" s="498"/>
      <c r="AC153" s="498"/>
      <c r="AD153" s="498"/>
      <c r="AE153" s="498"/>
      <c r="AF153" s="498"/>
      <c r="AG153" s="498"/>
      <c r="AH153" s="498"/>
      <c r="AI153" s="498"/>
      <c r="AJ153" s="498"/>
      <c r="AK153" s="498"/>
      <c r="AL153" s="498"/>
      <c r="AM153" s="498"/>
      <c r="AN153" s="498"/>
      <c r="AO153" s="498"/>
      <c r="AP153" s="498"/>
      <c r="AQ153" s="499"/>
      <c r="AR153" s="499"/>
      <c r="AS153" s="499"/>
      <c r="AT153" s="499"/>
      <c r="AU153" s="499"/>
      <c r="AV153" s="499"/>
      <c r="AW153" s="499"/>
      <c r="AX153" s="499"/>
      <c r="AY153" s="499"/>
      <c r="AZ153" s="499"/>
      <c r="BA153" s="499"/>
      <c r="BB153" s="499"/>
      <c r="BC153" s="499"/>
      <c r="BD153" s="499"/>
      <c r="BE153" s="499"/>
      <c r="BF153" s="499"/>
      <c r="BG153" s="499"/>
      <c r="BH153" s="499"/>
      <c r="BI153" s="499"/>
      <c r="BJ153" s="499"/>
      <c r="BK153" s="499"/>
      <c r="BL153" s="499"/>
      <c r="BM153" s="499"/>
      <c r="BN153" s="499"/>
      <c r="BO153" s="499"/>
      <c r="BP153" s="499"/>
      <c r="BQ153" s="499"/>
      <c r="BR153" s="499"/>
      <c r="BS153" s="499"/>
      <c r="BT153" s="499"/>
      <c r="BU153" s="499"/>
      <c r="BV153" s="499"/>
      <c r="BW153" s="499"/>
      <c r="BX153" s="499"/>
      <c r="BY153" s="499"/>
      <c r="BZ153" s="499"/>
      <c r="CA153" s="499"/>
      <c r="CB153" s="499"/>
      <c r="CC153" s="499"/>
      <c r="CD153" s="499"/>
      <c r="CE153" s="499"/>
      <c r="CF153" s="499"/>
      <c r="CG153" s="499"/>
      <c r="CH153" s="499"/>
      <c r="CI153" s="499"/>
      <c r="CJ153" s="499"/>
      <c r="CK153" s="499"/>
      <c r="CL153" s="499"/>
      <c r="CM153" s="499"/>
      <c r="CN153" s="499"/>
      <c r="CO153" s="499"/>
      <c r="CP153" s="499"/>
      <c r="CQ153" s="499"/>
      <c r="CR153" s="499"/>
      <c r="CS153" s="499"/>
      <c r="CT153" s="499"/>
      <c r="CU153" s="499"/>
      <c r="CV153" s="499"/>
      <c r="CW153" s="499"/>
      <c r="CX153" s="499"/>
      <c r="CY153" s="499"/>
      <c r="CZ153" s="499"/>
      <c r="DA153" s="499"/>
      <c r="DB153" s="499"/>
      <c r="DC153" s="499"/>
      <c r="DD153" s="499"/>
      <c r="DE153" s="499"/>
      <c r="DF153" s="499"/>
      <c r="DG153" s="499"/>
      <c r="DH153" s="499"/>
      <c r="DI153" s="499"/>
      <c r="DJ153" s="499"/>
      <c r="DK153" s="499"/>
      <c r="DL153" s="499"/>
      <c r="DM153" s="499"/>
      <c r="DN153" s="499"/>
      <c r="DO153" s="499"/>
      <c r="DP153" s="499"/>
      <c r="DQ153" s="499"/>
      <c r="DR153" s="499"/>
      <c r="DS153" s="499"/>
      <c r="DT153" s="499"/>
      <c r="DU153" s="499"/>
      <c r="DV153" s="499"/>
      <c r="DW153" s="499"/>
      <c r="DX153" s="499"/>
      <c r="DY153" s="499"/>
      <c r="DZ153" s="499"/>
      <c r="EA153" s="499"/>
      <c r="EB153" s="499"/>
      <c r="EC153" s="499"/>
      <c r="ED153" s="499"/>
      <c r="EE153" s="499"/>
      <c r="EF153" s="499"/>
      <c r="EG153" s="499"/>
      <c r="EH153" s="499"/>
      <c r="EI153" s="499"/>
      <c r="EJ153" s="499"/>
      <c r="EK153" s="499"/>
      <c r="EL153" s="499"/>
      <c r="EM153" s="499"/>
      <c r="EN153" s="499"/>
      <c r="EO153" s="499"/>
      <c r="EP153" s="499"/>
      <c r="EQ153" s="499"/>
      <c r="ER153" s="499"/>
      <c r="ES153" s="499"/>
      <c r="ET153" s="499"/>
      <c r="EU153" s="499"/>
      <c r="EV153" s="499"/>
      <c r="EW153" s="499"/>
      <c r="EX153" s="499"/>
      <c r="EY153" s="499"/>
      <c r="EZ153" s="499"/>
      <c r="FA153" s="499"/>
      <c r="FB153" s="499"/>
      <c r="FC153" s="499"/>
      <c r="FD153" s="499"/>
      <c r="FE153" s="499"/>
      <c r="FF153" s="499"/>
      <c r="FG153" s="499"/>
      <c r="FH153" s="499"/>
      <c r="FI153" s="499"/>
      <c r="FJ153" s="499"/>
      <c r="FK153" s="499"/>
      <c r="FL153" s="499"/>
      <c r="FM153" s="499"/>
      <c r="FN153" s="499"/>
      <c r="FO153" s="499"/>
      <c r="FP153" s="499"/>
      <c r="FQ153" s="499"/>
      <c r="FR153" s="499"/>
      <c r="FS153" s="499"/>
      <c r="FT153" s="499"/>
      <c r="FU153" s="499"/>
      <c r="FV153" s="499"/>
      <c r="FW153" s="499"/>
      <c r="FX153" s="499"/>
      <c r="FY153" s="499"/>
      <c r="FZ153" s="499"/>
      <c r="GA153" s="499"/>
      <c r="GB153" s="499"/>
      <c r="GC153" s="499"/>
      <c r="GD153" s="499"/>
      <c r="GE153" s="499"/>
      <c r="GF153" s="499"/>
      <c r="GG153" s="499"/>
      <c r="GH153" s="499"/>
      <c r="GI153" s="499"/>
      <c r="GJ153" s="499"/>
      <c r="GK153" s="499"/>
      <c r="GL153" s="499"/>
      <c r="GM153" s="499"/>
      <c r="GN153" s="499"/>
      <c r="GO153" s="499"/>
      <c r="GP153" s="499"/>
      <c r="GQ153" s="499"/>
      <c r="GR153" s="499"/>
      <c r="GS153" s="499"/>
      <c r="GT153" s="499"/>
      <c r="GU153" s="499"/>
      <c r="GV153" s="499"/>
      <c r="GW153" s="499"/>
      <c r="GX153" s="499"/>
      <c r="GY153" s="499"/>
      <c r="GZ153" s="499"/>
      <c r="HA153" s="499"/>
      <c r="HB153" s="499"/>
      <c r="HC153" s="499"/>
      <c r="HD153" s="499"/>
      <c r="HE153" s="499"/>
      <c r="HF153" s="499"/>
      <c r="HG153" s="499"/>
      <c r="HH153" s="499"/>
      <c r="HI153" s="499"/>
      <c r="HJ153" s="499"/>
      <c r="HK153" s="499"/>
      <c r="HL153" s="499"/>
      <c r="HM153" s="499"/>
      <c r="HN153" s="499"/>
      <c r="HO153" s="499"/>
      <c r="HP153" s="499"/>
      <c r="HQ153" s="499"/>
      <c r="HR153" s="499"/>
      <c r="HS153" s="499"/>
      <c r="HT153" s="499"/>
      <c r="HU153" s="499"/>
      <c r="HV153" s="499"/>
      <c r="HW153" s="499"/>
      <c r="HX153" s="499"/>
      <c r="HY153" s="499"/>
      <c r="HZ153" s="499"/>
      <c r="IA153" s="499"/>
      <c r="IB153" s="499"/>
      <c r="IC153" s="499"/>
      <c r="ID153" s="499"/>
      <c r="IE153" s="499"/>
      <c r="IF153" s="499"/>
      <c r="IG153" s="499"/>
      <c r="IH153" s="499"/>
      <c r="II153" s="499"/>
      <c r="IJ153" s="499"/>
      <c r="IK153" s="499"/>
      <c r="IL153" s="499"/>
      <c r="IM153" s="499"/>
      <c r="IN153" s="499"/>
      <c r="IO153" s="499"/>
      <c r="IP153" s="499"/>
    </row>
    <row r="154" spans="1:250" s="500" customFormat="1" ht="12" customHeight="1">
      <c r="A154" s="501"/>
      <c r="B154" s="502"/>
      <c r="C154" s="503"/>
      <c r="D154" s="504"/>
      <c r="E154" s="505"/>
      <c r="F154" s="505"/>
      <c r="G154" s="505"/>
      <c r="H154" s="505"/>
      <c r="I154" s="505"/>
      <c r="J154" s="505"/>
      <c r="K154" s="503"/>
      <c r="L154" s="503"/>
      <c r="M154" s="506"/>
      <c r="N154" s="506"/>
      <c r="O154" s="506"/>
      <c r="P154" s="507"/>
      <c r="Q154" s="615"/>
      <c r="R154" s="497"/>
      <c r="S154" s="497"/>
      <c r="T154" s="497"/>
      <c r="U154" s="497"/>
      <c r="V154" s="497"/>
      <c r="W154" s="497"/>
      <c r="X154" s="497"/>
      <c r="Y154" s="497"/>
      <c r="Z154" s="497"/>
      <c r="AA154" s="497"/>
      <c r="AB154" s="498"/>
      <c r="AC154" s="498"/>
      <c r="AD154" s="498"/>
      <c r="AE154" s="498"/>
      <c r="AF154" s="498"/>
      <c r="AG154" s="498"/>
      <c r="AH154" s="498"/>
      <c r="AI154" s="498"/>
      <c r="AJ154" s="498"/>
      <c r="AK154" s="498"/>
      <c r="AL154" s="498"/>
      <c r="AM154" s="498"/>
      <c r="AN154" s="498"/>
      <c r="AO154" s="498"/>
      <c r="AP154" s="498"/>
      <c r="AQ154" s="499"/>
      <c r="AR154" s="499"/>
      <c r="AS154" s="499"/>
      <c r="AT154" s="499"/>
      <c r="AU154" s="499"/>
      <c r="AV154" s="499"/>
      <c r="AW154" s="499"/>
      <c r="AX154" s="499"/>
      <c r="AY154" s="499"/>
      <c r="AZ154" s="499"/>
      <c r="BA154" s="499"/>
      <c r="BB154" s="499"/>
      <c r="BC154" s="499"/>
      <c r="BD154" s="499"/>
      <c r="BE154" s="499"/>
      <c r="BF154" s="499"/>
      <c r="BG154" s="499"/>
      <c r="BH154" s="499"/>
      <c r="BI154" s="499"/>
      <c r="BJ154" s="499"/>
      <c r="BK154" s="499"/>
      <c r="BL154" s="499"/>
      <c r="BM154" s="499"/>
      <c r="BN154" s="499"/>
      <c r="BO154" s="499"/>
      <c r="BP154" s="499"/>
      <c r="BQ154" s="499"/>
      <c r="BR154" s="499"/>
      <c r="BS154" s="499"/>
      <c r="BT154" s="499"/>
      <c r="BU154" s="499"/>
      <c r="BV154" s="499"/>
      <c r="BW154" s="499"/>
      <c r="BX154" s="499"/>
      <c r="BY154" s="499"/>
      <c r="BZ154" s="499"/>
      <c r="CA154" s="499"/>
      <c r="CB154" s="499"/>
      <c r="CC154" s="499"/>
      <c r="CD154" s="499"/>
      <c r="CE154" s="499"/>
      <c r="CF154" s="499"/>
      <c r="CG154" s="499"/>
      <c r="CH154" s="499"/>
      <c r="CI154" s="499"/>
      <c r="CJ154" s="499"/>
      <c r="CK154" s="499"/>
      <c r="CL154" s="499"/>
      <c r="CM154" s="499"/>
      <c r="CN154" s="499"/>
      <c r="CO154" s="499"/>
      <c r="CP154" s="499"/>
      <c r="CQ154" s="499"/>
      <c r="CR154" s="499"/>
      <c r="CS154" s="499"/>
      <c r="CT154" s="499"/>
      <c r="CU154" s="499"/>
      <c r="CV154" s="499"/>
      <c r="CW154" s="499"/>
      <c r="CX154" s="499"/>
      <c r="CY154" s="499"/>
      <c r="CZ154" s="499"/>
      <c r="DA154" s="499"/>
      <c r="DB154" s="499"/>
      <c r="DC154" s="499"/>
      <c r="DD154" s="499"/>
      <c r="DE154" s="499"/>
      <c r="DF154" s="499"/>
      <c r="DG154" s="499"/>
      <c r="DH154" s="499"/>
      <c r="DI154" s="499"/>
      <c r="DJ154" s="499"/>
      <c r="DK154" s="499"/>
      <c r="DL154" s="499"/>
      <c r="DM154" s="499"/>
      <c r="DN154" s="499"/>
      <c r="DO154" s="499"/>
      <c r="DP154" s="499"/>
      <c r="DQ154" s="499"/>
      <c r="DR154" s="499"/>
      <c r="DS154" s="499"/>
      <c r="DT154" s="499"/>
      <c r="DU154" s="499"/>
      <c r="DV154" s="499"/>
      <c r="DW154" s="499"/>
      <c r="DX154" s="499"/>
      <c r="DY154" s="499"/>
      <c r="DZ154" s="499"/>
      <c r="EA154" s="499"/>
      <c r="EB154" s="499"/>
      <c r="EC154" s="499"/>
      <c r="ED154" s="499"/>
      <c r="EE154" s="499"/>
      <c r="EF154" s="499"/>
      <c r="EG154" s="499"/>
      <c r="EH154" s="499"/>
      <c r="EI154" s="499"/>
      <c r="EJ154" s="499"/>
      <c r="EK154" s="499"/>
      <c r="EL154" s="499"/>
      <c r="EM154" s="499"/>
      <c r="EN154" s="499"/>
      <c r="EO154" s="499"/>
      <c r="EP154" s="499"/>
      <c r="EQ154" s="499"/>
      <c r="ER154" s="499"/>
      <c r="ES154" s="499"/>
      <c r="ET154" s="499"/>
      <c r="EU154" s="499"/>
      <c r="EV154" s="499"/>
      <c r="EW154" s="499"/>
      <c r="EX154" s="499"/>
      <c r="EY154" s="499"/>
      <c r="EZ154" s="499"/>
      <c r="FA154" s="499"/>
      <c r="FB154" s="499"/>
      <c r="FC154" s="499"/>
      <c r="FD154" s="499"/>
      <c r="FE154" s="499"/>
      <c r="FF154" s="499"/>
      <c r="FG154" s="499"/>
      <c r="FH154" s="499"/>
      <c r="FI154" s="499"/>
      <c r="FJ154" s="499"/>
      <c r="FK154" s="499"/>
      <c r="FL154" s="499"/>
      <c r="FM154" s="499"/>
      <c r="FN154" s="499"/>
      <c r="FO154" s="499"/>
      <c r="FP154" s="499"/>
      <c r="FQ154" s="499"/>
      <c r="FR154" s="499"/>
      <c r="FS154" s="499"/>
      <c r="FT154" s="499"/>
      <c r="FU154" s="499"/>
      <c r="FV154" s="499"/>
      <c r="FW154" s="499"/>
      <c r="FX154" s="499"/>
      <c r="FY154" s="499"/>
      <c r="FZ154" s="499"/>
      <c r="GA154" s="499"/>
      <c r="GB154" s="499"/>
      <c r="GC154" s="499"/>
      <c r="GD154" s="499"/>
      <c r="GE154" s="499"/>
      <c r="GF154" s="499"/>
      <c r="GG154" s="499"/>
      <c r="GH154" s="499"/>
      <c r="GI154" s="499"/>
      <c r="GJ154" s="499"/>
      <c r="GK154" s="499"/>
      <c r="GL154" s="499"/>
      <c r="GM154" s="499"/>
      <c r="GN154" s="499"/>
      <c r="GO154" s="499"/>
      <c r="GP154" s="499"/>
      <c r="GQ154" s="499"/>
      <c r="GR154" s="499"/>
      <c r="GS154" s="499"/>
      <c r="GT154" s="499"/>
      <c r="GU154" s="499"/>
      <c r="GV154" s="499"/>
      <c r="GW154" s="499"/>
      <c r="GX154" s="499"/>
      <c r="GY154" s="499"/>
      <c r="GZ154" s="499"/>
      <c r="HA154" s="499"/>
      <c r="HB154" s="499"/>
      <c r="HC154" s="499"/>
      <c r="HD154" s="499"/>
      <c r="HE154" s="499"/>
      <c r="HF154" s="499"/>
      <c r="HG154" s="499"/>
      <c r="HH154" s="499"/>
      <c r="HI154" s="499"/>
      <c r="HJ154" s="499"/>
      <c r="HK154" s="499"/>
      <c r="HL154" s="499"/>
      <c r="HM154" s="499"/>
      <c r="HN154" s="499"/>
      <c r="HO154" s="499"/>
      <c r="HP154" s="499"/>
      <c r="HQ154" s="499"/>
      <c r="HR154" s="499"/>
      <c r="HS154" s="499"/>
      <c r="HT154" s="499"/>
      <c r="HU154" s="499"/>
      <c r="HV154" s="499"/>
      <c r="HW154" s="499"/>
      <c r="HX154" s="499"/>
      <c r="HY154" s="499"/>
      <c r="HZ154" s="499"/>
      <c r="IA154" s="499"/>
      <c r="IB154" s="499"/>
      <c r="IC154" s="499"/>
      <c r="ID154" s="499"/>
      <c r="IE154" s="499"/>
      <c r="IF154" s="499"/>
      <c r="IG154" s="499"/>
      <c r="IH154" s="499"/>
      <c r="II154" s="499"/>
      <c r="IJ154" s="499"/>
      <c r="IK154" s="499"/>
      <c r="IL154" s="499"/>
      <c r="IM154" s="499"/>
      <c r="IN154" s="499"/>
      <c r="IO154" s="499"/>
      <c r="IP154" s="499"/>
    </row>
    <row r="155" spans="1:250" s="500" customFormat="1" ht="12" customHeight="1">
      <c r="A155" s="501"/>
      <c r="B155" s="502"/>
      <c r="C155" s="503"/>
      <c r="D155" s="504"/>
      <c r="E155" s="505"/>
      <c r="F155" s="505"/>
      <c r="G155" s="505"/>
      <c r="H155" s="505"/>
      <c r="I155" s="505"/>
      <c r="J155" s="505"/>
      <c r="K155" s="503"/>
      <c r="L155" s="503"/>
      <c r="M155" s="506"/>
      <c r="N155" s="506"/>
      <c r="O155" s="506"/>
      <c r="P155" s="507"/>
      <c r="Q155" s="615"/>
      <c r="R155" s="497"/>
      <c r="S155" s="497"/>
      <c r="T155" s="497"/>
      <c r="U155" s="497"/>
      <c r="V155" s="497"/>
      <c r="W155" s="497"/>
      <c r="X155" s="497"/>
      <c r="Y155" s="497"/>
      <c r="Z155" s="497"/>
      <c r="AA155" s="497"/>
      <c r="AB155" s="498"/>
      <c r="AC155" s="498"/>
      <c r="AD155" s="498"/>
      <c r="AE155" s="498"/>
      <c r="AF155" s="498"/>
      <c r="AG155" s="498"/>
      <c r="AH155" s="498"/>
      <c r="AI155" s="498"/>
      <c r="AJ155" s="498"/>
      <c r="AK155" s="498"/>
      <c r="AL155" s="498"/>
      <c r="AM155" s="498"/>
      <c r="AN155" s="498"/>
      <c r="AO155" s="498"/>
      <c r="AP155" s="498"/>
      <c r="AQ155" s="499"/>
      <c r="AR155" s="499"/>
      <c r="AS155" s="499"/>
      <c r="AT155" s="499"/>
      <c r="AU155" s="499"/>
      <c r="AV155" s="499"/>
      <c r="AW155" s="499"/>
      <c r="AX155" s="499"/>
      <c r="AY155" s="499"/>
      <c r="AZ155" s="499"/>
      <c r="BA155" s="499"/>
      <c r="BB155" s="499"/>
      <c r="BC155" s="499"/>
      <c r="BD155" s="499"/>
      <c r="BE155" s="499"/>
      <c r="BF155" s="499"/>
      <c r="BG155" s="499"/>
      <c r="BH155" s="499"/>
      <c r="BI155" s="499"/>
      <c r="BJ155" s="499"/>
      <c r="BK155" s="499"/>
      <c r="BL155" s="499"/>
      <c r="BM155" s="499"/>
      <c r="BN155" s="499"/>
      <c r="BO155" s="499"/>
      <c r="BP155" s="499"/>
      <c r="BQ155" s="499"/>
      <c r="BR155" s="499"/>
      <c r="BS155" s="499"/>
      <c r="BT155" s="499"/>
      <c r="BU155" s="499"/>
      <c r="BV155" s="499"/>
      <c r="BW155" s="499"/>
      <c r="BX155" s="499"/>
      <c r="BY155" s="499"/>
      <c r="BZ155" s="499"/>
      <c r="CA155" s="499"/>
      <c r="CB155" s="499"/>
      <c r="CC155" s="499"/>
      <c r="CD155" s="499"/>
      <c r="CE155" s="499"/>
      <c r="CF155" s="499"/>
      <c r="CG155" s="499"/>
      <c r="CH155" s="499"/>
      <c r="CI155" s="499"/>
      <c r="CJ155" s="499"/>
      <c r="CK155" s="499"/>
      <c r="CL155" s="499"/>
      <c r="CM155" s="499"/>
      <c r="CN155" s="499"/>
      <c r="CO155" s="499"/>
      <c r="CP155" s="499"/>
      <c r="CQ155" s="499"/>
      <c r="CR155" s="499"/>
      <c r="CS155" s="499"/>
      <c r="CT155" s="499"/>
      <c r="CU155" s="499"/>
      <c r="CV155" s="499"/>
      <c r="CW155" s="499"/>
      <c r="CX155" s="499"/>
      <c r="CY155" s="499"/>
      <c r="CZ155" s="499"/>
      <c r="DA155" s="499"/>
      <c r="DB155" s="499"/>
      <c r="DC155" s="499"/>
      <c r="DD155" s="499"/>
      <c r="DE155" s="499"/>
      <c r="DF155" s="499"/>
      <c r="DG155" s="499"/>
      <c r="DH155" s="499"/>
      <c r="DI155" s="499"/>
      <c r="DJ155" s="499"/>
      <c r="DK155" s="499"/>
      <c r="DL155" s="499"/>
      <c r="DM155" s="499"/>
      <c r="DN155" s="499"/>
      <c r="DO155" s="499"/>
      <c r="DP155" s="499"/>
      <c r="DQ155" s="499"/>
      <c r="DR155" s="499"/>
      <c r="DS155" s="499"/>
      <c r="DT155" s="499"/>
      <c r="DU155" s="499"/>
      <c r="DV155" s="499"/>
      <c r="DW155" s="499"/>
      <c r="DX155" s="499"/>
      <c r="DY155" s="499"/>
      <c r="DZ155" s="499"/>
      <c r="EA155" s="499"/>
      <c r="EB155" s="499"/>
      <c r="EC155" s="499"/>
      <c r="ED155" s="499"/>
      <c r="EE155" s="499"/>
      <c r="EF155" s="499"/>
      <c r="EG155" s="499"/>
      <c r="EH155" s="499"/>
      <c r="EI155" s="499"/>
      <c r="EJ155" s="499"/>
      <c r="EK155" s="499"/>
      <c r="EL155" s="499"/>
      <c r="EM155" s="499"/>
      <c r="EN155" s="499"/>
      <c r="EO155" s="499"/>
      <c r="EP155" s="499"/>
      <c r="EQ155" s="499"/>
      <c r="ER155" s="499"/>
      <c r="ES155" s="499"/>
      <c r="ET155" s="499"/>
      <c r="EU155" s="499"/>
      <c r="EV155" s="499"/>
      <c r="EW155" s="499"/>
      <c r="EX155" s="499"/>
      <c r="EY155" s="499"/>
      <c r="EZ155" s="499"/>
      <c r="FA155" s="499"/>
      <c r="FB155" s="499"/>
      <c r="FC155" s="499"/>
      <c r="FD155" s="499"/>
      <c r="FE155" s="499"/>
      <c r="FF155" s="499"/>
      <c r="FG155" s="499"/>
      <c r="FH155" s="499"/>
      <c r="FI155" s="499"/>
      <c r="FJ155" s="499"/>
      <c r="FK155" s="499"/>
      <c r="FL155" s="499"/>
      <c r="FM155" s="499"/>
      <c r="FN155" s="499"/>
      <c r="FO155" s="499"/>
      <c r="FP155" s="499"/>
      <c r="FQ155" s="499"/>
      <c r="FR155" s="499"/>
      <c r="FS155" s="499"/>
      <c r="FT155" s="499"/>
      <c r="FU155" s="499"/>
      <c r="FV155" s="499"/>
      <c r="FW155" s="499"/>
      <c r="FX155" s="499"/>
      <c r="FY155" s="499"/>
      <c r="FZ155" s="499"/>
      <c r="GA155" s="499"/>
      <c r="GB155" s="499"/>
      <c r="GC155" s="499"/>
      <c r="GD155" s="499"/>
      <c r="GE155" s="499"/>
      <c r="GF155" s="499"/>
      <c r="GG155" s="499"/>
      <c r="GH155" s="499"/>
      <c r="GI155" s="499"/>
      <c r="GJ155" s="499"/>
      <c r="GK155" s="499"/>
      <c r="GL155" s="499"/>
      <c r="GM155" s="499"/>
      <c r="GN155" s="499"/>
      <c r="GO155" s="499"/>
      <c r="GP155" s="499"/>
      <c r="GQ155" s="499"/>
      <c r="GR155" s="499"/>
      <c r="GS155" s="499"/>
      <c r="GT155" s="499"/>
      <c r="GU155" s="499"/>
      <c r="GV155" s="499"/>
      <c r="GW155" s="499"/>
      <c r="GX155" s="499"/>
      <c r="GY155" s="499"/>
      <c r="GZ155" s="499"/>
      <c r="HA155" s="499"/>
      <c r="HB155" s="499"/>
      <c r="HC155" s="499"/>
      <c r="HD155" s="499"/>
      <c r="HE155" s="499"/>
      <c r="HF155" s="499"/>
      <c r="HG155" s="499"/>
      <c r="HH155" s="499"/>
      <c r="HI155" s="499"/>
      <c r="HJ155" s="499"/>
      <c r="HK155" s="499"/>
      <c r="HL155" s="499"/>
      <c r="HM155" s="499"/>
      <c r="HN155" s="499"/>
      <c r="HO155" s="499"/>
      <c r="HP155" s="499"/>
      <c r="HQ155" s="499"/>
      <c r="HR155" s="499"/>
      <c r="HS155" s="499"/>
      <c r="HT155" s="499"/>
      <c r="HU155" s="499"/>
      <c r="HV155" s="499"/>
      <c r="HW155" s="499"/>
      <c r="HX155" s="499"/>
      <c r="HY155" s="499"/>
      <c r="HZ155" s="499"/>
      <c r="IA155" s="499"/>
      <c r="IB155" s="499"/>
      <c r="IC155" s="499"/>
      <c r="ID155" s="499"/>
      <c r="IE155" s="499"/>
      <c r="IF155" s="499"/>
      <c r="IG155" s="499"/>
      <c r="IH155" s="499"/>
      <c r="II155" s="499"/>
      <c r="IJ155" s="499"/>
      <c r="IK155" s="499"/>
      <c r="IL155" s="499"/>
      <c r="IM155" s="499"/>
      <c r="IN155" s="499"/>
      <c r="IO155" s="499"/>
      <c r="IP155" s="499"/>
    </row>
    <row r="156" spans="1:250" s="500" customFormat="1" ht="12" customHeight="1">
      <c r="A156" s="501"/>
      <c r="B156" s="502"/>
      <c r="C156" s="503"/>
      <c r="D156" s="504"/>
      <c r="E156" s="505"/>
      <c r="F156" s="505"/>
      <c r="G156" s="505"/>
      <c r="H156" s="505"/>
      <c r="I156" s="505"/>
      <c r="J156" s="505"/>
      <c r="K156" s="503"/>
      <c r="L156" s="503"/>
      <c r="M156" s="506"/>
      <c r="N156" s="506"/>
      <c r="O156" s="506"/>
      <c r="P156" s="507"/>
      <c r="Q156" s="615"/>
      <c r="R156" s="497"/>
      <c r="S156" s="497"/>
      <c r="T156" s="497"/>
      <c r="U156" s="497"/>
      <c r="V156" s="497"/>
      <c r="W156" s="497"/>
      <c r="X156" s="497"/>
      <c r="Y156" s="497"/>
      <c r="Z156" s="497"/>
      <c r="AA156" s="497"/>
      <c r="AB156" s="498"/>
      <c r="AC156" s="498"/>
      <c r="AD156" s="498"/>
      <c r="AE156" s="498"/>
      <c r="AF156" s="498"/>
      <c r="AG156" s="498"/>
      <c r="AH156" s="498"/>
      <c r="AI156" s="498"/>
      <c r="AJ156" s="498"/>
      <c r="AK156" s="498"/>
      <c r="AL156" s="498"/>
      <c r="AM156" s="498"/>
      <c r="AN156" s="498"/>
      <c r="AO156" s="498"/>
      <c r="AP156" s="498"/>
      <c r="AQ156" s="499"/>
      <c r="AR156" s="499"/>
      <c r="AS156" s="499"/>
      <c r="AT156" s="499"/>
      <c r="AU156" s="499"/>
      <c r="AV156" s="499"/>
      <c r="AW156" s="499"/>
      <c r="AX156" s="499"/>
      <c r="AY156" s="499"/>
      <c r="AZ156" s="499"/>
      <c r="BA156" s="499"/>
      <c r="BB156" s="499"/>
      <c r="BC156" s="499"/>
      <c r="BD156" s="499"/>
      <c r="BE156" s="499"/>
      <c r="BF156" s="499"/>
      <c r="BG156" s="499"/>
      <c r="BH156" s="499"/>
      <c r="BI156" s="499"/>
      <c r="BJ156" s="499"/>
      <c r="BK156" s="499"/>
      <c r="BL156" s="499"/>
      <c r="BM156" s="499"/>
      <c r="BN156" s="499"/>
      <c r="BO156" s="499"/>
      <c r="BP156" s="499"/>
      <c r="BQ156" s="499"/>
      <c r="BR156" s="499"/>
      <c r="BS156" s="499"/>
      <c r="BT156" s="499"/>
      <c r="BU156" s="499"/>
      <c r="BV156" s="499"/>
      <c r="BW156" s="499"/>
      <c r="BX156" s="499"/>
      <c r="BY156" s="499"/>
      <c r="BZ156" s="499"/>
      <c r="CA156" s="499"/>
      <c r="CB156" s="499"/>
      <c r="CC156" s="499"/>
      <c r="CD156" s="499"/>
      <c r="CE156" s="499"/>
      <c r="CF156" s="499"/>
      <c r="CG156" s="499"/>
      <c r="CH156" s="499"/>
      <c r="CI156" s="499"/>
      <c r="CJ156" s="499"/>
      <c r="CK156" s="499"/>
      <c r="CL156" s="499"/>
      <c r="CM156" s="499"/>
      <c r="CN156" s="499"/>
      <c r="CO156" s="499"/>
      <c r="CP156" s="499"/>
      <c r="CQ156" s="499"/>
      <c r="CR156" s="499"/>
      <c r="CS156" s="499"/>
      <c r="CT156" s="499"/>
      <c r="CU156" s="499"/>
      <c r="CV156" s="499"/>
      <c r="CW156" s="499"/>
      <c r="CX156" s="499"/>
      <c r="CY156" s="499"/>
      <c r="CZ156" s="499"/>
      <c r="DA156" s="499"/>
      <c r="DB156" s="499"/>
      <c r="DC156" s="499"/>
      <c r="DD156" s="499"/>
      <c r="DE156" s="499"/>
      <c r="DF156" s="499"/>
      <c r="DG156" s="499"/>
      <c r="DH156" s="499"/>
      <c r="DI156" s="499"/>
      <c r="DJ156" s="499"/>
      <c r="DK156" s="499"/>
      <c r="DL156" s="499"/>
      <c r="DM156" s="499"/>
      <c r="DN156" s="499"/>
      <c r="DO156" s="499"/>
      <c r="DP156" s="499"/>
      <c r="DQ156" s="499"/>
      <c r="DR156" s="499"/>
      <c r="DS156" s="499"/>
      <c r="DT156" s="499"/>
      <c r="DU156" s="499"/>
      <c r="DV156" s="499"/>
      <c r="DW156" s="499"/>
      <c r="DX156" s="499"/>
      <c r="DY156" s="499"/>
      <c r="DZ156" s="499"/>
      <c r="EA156" s="499"/>
      <c r="EB156" s="499"/>
      <c r="EC156" s="499"/>
      <c r="ED156" s="499"/>
      <c r="EE156" s="499"/>
      <c r="EF156" s="499"/>
      <c r="EG156" s="499"/>
      <c r="EH156" s="499"/>
      <c r="EI156" s="499"/>
      <c r="EJ156" s="499"/>
      <c r="EK156" s="499"/>
      <c r="EL156" s="499"/>
      <c r="EM156" s="499"/>
      <c r="EN156" s="499"/>
      <c r="EO156" s="499"/>
      <c r="EP156" s="499"/>
      <c r="EQ156" s="499"/>
      <c r="ER156" s="499"/>
      <c r="ES156" s="499"/>
      <c r="ET156" s="499"/>
      <c r="EU156" s="499"/>
      <c r="EV156" s="499"/>
      <c r="EW156" s="499"/>
      <c r="EX156" s="499"/>
      <c r="EY156" s="499"/>
      <c r="EZ156" s="499"/>
      <c r="FA156" s="499"/>
      <c r="FB156" s="499"/>
      <c r="FC156" s="499"/>
      <c r="FD156" s="499"/>
      <c r="FE156" s="499"/>
      <c r="FF156" s="499"/>
      <c r="FG156" s="499"/>
      <c r="FH156" s="499"/>
      <c r="FI156" s="499"/>
      <c r="FJ156" s="499"/>
      <c r="FK156" s="499"/>
      <c r="FL156" s="499"/>
      <c r="FM156" s="499"/>
      <c r="FN156" s="499"/>
      <c r="FO156" s="499"/>
      <c r="FP156" s="499"/>
      <c r="FQ156" s="499"/>
      <c r="FR156" s="499"/>
      <c r="FS156" s="499"/>
      <c r="FT156" s="499"/>
      <c r="FU156" s="499"/>
      <c r="FV156" s="499"/>
      <c r="FW156" s="499"/>
      <c r="FX156" s="499"/>
      <c r="FY156" s="499"/>
      <c r="FZ156" s="499"/>
      <c r="GA156" s="499"/>
      <c r="GB156" s="499"/>
      <c r="GC156" s="499"/>
      <c r="GD156" s="499"/>
      <c r="GE156" s="499"/>
      <c r="GF156" s="499"/>
      <c r="GG156" s="499"/>
      <c r="GH156" s="499"/>
      <c r="GI156" s="499"/>
      <c r="GJ156" s="499"/>
      <c r="GK156" s="499"/>
      <c r="GL156" s="499"/>
      <c r="GM156" s="499"/>
      <c r="GN156" s="499"/>
      <c r="GO156" s="499"/>
      <c r="GP156" s="499"/>
      <c r="GQ156" s="499"/>
      <c r="GR156" s="499"/>
      <c r="GS156" s="499"/>
      <c r="GT156" s="499"/>
      <c r="GU156" s="499"/>
      <c r="GV156" s="499"/>
      <c r="GW156" s="499"/>
      <c r="GX156" s="499"/>
      <c r="GY156" s="499"/>
      <c r="GZ156" s="499"/>
      <c r="HA156" s="499"/>
      <c r="HB156" s="499"/>
      <c r="HC156" s="499"/>
      <c r="HD156" s="499"/>
      <c r="HE156" s="499"/>
      <c r="HF156" s="499"/>
      <c r="HG156" s="499"/>
      <c r="HH156" s="499"/>
      <c r="HI156" s="499"/>
      <c r="HJ156" s="499"/>
      <c r="HK156" s="499"/>
      <c r="HL156" s="499"/>
      <c r="HM156" s="499"/>
      <c r="HN156" s="499"/>
      <c r="HO156" s="499"/>
      <c r="HP156" s="499"/>
      <c r="HQ156" s="499"/>
      <c r="HR156" s="499"/>
      <c r="HS156" s="499"/>
      <c r="HT156" s="499"/>
      <c r="HU156" s="499"/>
      <c r="HV156" s="499"/>
      <c r="HW156" s="499"/>
      <c r="HX156" s="499"/>
      <c r="HY156" s="499"/>
      <c r="HZ156" s="499"/>
      <c r="IA156" s="499"/>
      <c r="IB156" s="499"/>
      <c r="IC156" s="499"/>
      <c r="ID156" s="499"/>
      <c r="IE156" s="499"/>
      <c r="IF156" s="499"/>
      <c r="IG156" s="499"/>
      <c r="IH156" s="499"/>
      <c r="II156" s="499"/>
      <c r="IJ156" s="499"/>
      <c r="IK156" s="499"/>
      <c r="IL156" s="499"/>
      <c r="IM156" s="499"/>
      <c r="IN156" s="499"/>
      <c r="IO156" s="499"/>
      <c r="IP156" s="499"/>
    </row>
    <row r="157" spans="1:250" s="500" customFormat="1" ht="12" customHeight="1">
      <c r="A157" s="501"/>
      <c r="B157" s="502"/>
      <c r="C157" s="503"/>
      <c r="D157" s="504"/>
      <c r="E157" s="505"/>
      <c r="F157" s="505"/>
      <c r="G157" s="505"/>
      <c r="H157" s="505"/>
      <c r="I157" s="505"/>
      <c r="J157" s="505"/>
      <c r="K157" s="503"/>
      <c r="L157" s="503"/>
      <c r="M157" s="506"/>
      <c r="N157" s="506"/>
      <c r="O157" s="506"/>
      <c r="P157" s="507"/>
      <c r="Q157" s="615"/>
      <c r="R157" s="497"/>
      <c r="S157" s="497"/>
      <c r="T157" s="497"/>
      <c r="U157" s="497"/>
      <c r="V157" s="497"/>
      <c r="W157" s="497"/>
      <c r="X157" s="497"/>
      <c r="Y157" s="497"/>
      <c r="Z157" s="497"/>
      <c r="AA157" s="497"/>
      <c r="AB157" s="498"/>
      <c r="AC157" s="498"/>
      <c r="AD157" s="498"/>
      <c r="AE157" s="498"/>
      <c r="AF157" s="498"/>
      <c r="AG157" s="498"/>
      <c r="AH157" s="498"/>
      <c r="AI157" s="498"/>
      <c r="AJ157" s="498"/>
      <c r="AK157" s="498"/>
      <c r="AL157" s="498"/>
      <c r="AM157" s="498"/>
      <c r="AN157" s="498"/>
      <c r="AO157" s="498"/>
      <c r="AP157" s="498"/>
      <c r="AQ157" s="499"/>
      <c r="AR157" s="499"/>
      <c r="AS157" s="499"/>
      <c r="AT157" s="499"/>
      <c r="AU157" s="499"/>
      <c r="AV157" s="499"/>
      <c r="AW157" s="499"/>
      <c r="AX157" s="499"/>
      <c r="AY157" s="499"/>
      <c r="AZ157" s="499"/>
      <c r="BA157" s="499"/>
      <c r="BB157" s="499"/>
      <c r="BC157" s="499"/>
      <c r="BD157" s="499"/>
      <c r="BE157" s="499"/>
      <c r="BF157" s="499"/>
      <c r="BG157" s="499"/>
      <c r="BH157" s="499"/>
      <c r="BI157" s="499"/>
      <c r="BJ157" s="499"/>
      <c r="BK157" s="499"/>
      <c r="BL157" s="499"/>
      <c r="BM157" s="499"/>
      <c r="BN157" s="499"/>
      <c r="BO157" s="499"/>
      <c r="BP157" s="499"/>
      <c r="BQ157" s="499"/>
      <c r="BR157" s="499"/>
      <c r="BS157" s="499"/>
      <c r="BT157" s="499"/>
      <c r="BU157" s="499"/>
      <c r="BV157" s="499"/>
      <c r="BW157" s="499"/>
      <c r="BX157" s="499"/>
      <c r="BY157" s="499"/>
      <c r="BZ157" s="499"/>
      <c r="CA157" s="499"/>
      <c r="CB157" s="499"/>
      <c r="CC157" s="499"/>
      <c r="CD157" s="499"/>
      <c r="CE157" s="499"/>
      <c r="CF157" s="499"/>
      <c r="CG157" s="499"/>
      <c r="CH157" s="499"/>
      <c r="CI157" s="499"/>
      <c r="CJ157" s="499"/>
      <c r="CK157" s="499"/>
      <c r="CL157" s="499"/>
      <c r="CM157" s="499"/>
      <c r="CN157" s="499"/>
      <c r="CO157" s="499"/>
      <c r="CP157" s="499"/>
      <c r="CQ157" s="499"/>
      <c r="CR157" s="499"/>
      <c r="CS157" s="499"/>
      <c r="CT157" s="499"/>
      <c r="CU157" s="499"/>
      <c r="CV157" s="499"/>
      <c r="CW157" s="499"/>
      <c r="CX157" s="499"/>
      <c r="CY157" s="499"/>
      <c r="CZ157" s="499"/>
      <c r="DA157" s="499"/>
      <c r="DB157" s="499"/>
      <c r="DC157" s="499"/>
      <c r="DD157" s="499"/>
      <c r="DE157" s="499"/>
      <c r="DF157" s="499"/>
      <c r="DG157" s="499"/>
      <c r="DH157" s="499"/>
      <c r="DI157" s="499"/>
      <c r="DJ157" s="499"/>
      <c r="DK157" s="499"/>
      <c r="DL157" s="499"/>
      <c r="DM157" s="499"/>
      <c r="DN157" s="499"/>
      <c r="DO157" s="499"/>
      <c r="DP157" s="499"/>
      <c r="DQ157" s="499"/>
      <c r="DR157" s="499"/>
      <c r="DS157" s="499"/>
      <c r="DT157" s="499"/>
      <c r="DU157" s="499"/>
      <c r="DV157" s="499"/>
      <c r="DW157" s="499"/>
      <c r="DX157" s="499"/>
      <c r="DY157" s="499"/>
      <c r="DZ157" s="499"/>
      <c r="EA157" s="499"/>
      <c r="EB157" s="499"/>
      <c r="EC157" s="499"/>
      <c r="ED157" s="499"/>
      <c r="EE157" s="499"/>
      <c r="EF157" s="499"/>
      <c r="EG157" s="499"/>
      <c r="EH157" s="499"/>
      <c r="EI157" s="499"/>
      <c r="EJ157" s="499"/>
      <c r="EK157" s="499"/>
      <c r="EL157" s="499"/>
      <c r="EM157" s="499"/>
      <c r="EN157" s="499"/>
      <c r="EO157" s="499"/>
      <c r="EP157" s="499"/>
      <c r="EQ157" s="499"/>
      <c r="ER157" s="499"/>
      <c r="ES157" s="499"/>
      <c r="ET157" s="499"/>
      <c r="EU157" s="499"/>
      <c r="EV157" s="499"/>
      <c r="EW157" s="499"/>
      <c r="EX157" s="499"/>
      <c r="EY157" s="499"/>
      <c r="EZ157" s="499"/>
      <c r="FA157" s="499"/>
      <c r="FB157" s="499"/>
      <c r="FC157" s="499"/>
      <c r="FD157" s="499"/>
      <c r="FE157" s="499"/>
      <c r="FF157" s="499"/>
      <c r="FG157" s="499"/>
      <c r="FH157" s="499"/>
      <c r="FI157" s="499"/>
      <c r="FJ157" s="499"/>
      <c r="FK157" s="499"/>
      <c r="FL157" s="499"/>
      <c r="FM157" s="499"/>
      <c r="FN157" s="499"/>
      <c r="FO157" s="499"/>
      <c r="FP157" s="499"/>
      <c r="FQ157" s="499"/>
      <c r="FR157" s="499"/>
      <c r="FS157" s="499"/>
      <c r="FT157" s="499"/>
      <c r="FU157" s="499"/>
      <c r="FV157" s="499"/>
      <c r="FW157" s="499"/>
      <c r="FX157" s="499"/>
      <c r="FY157" s="499"/>
      <c r="FZ157" s="499"/>
      <c r="GA157" s="499"/>
      <c r="GB157" s="499"/>
      <c r="GC157" s="499"/>
      <c r="GD157" s="499"/>
      <c r="GE157" s="499"/>
      <c r="GF157" s="499"/>
      <c r="GG157" s="499"/>
      <c r="GH157" s="499"/>
      <c r="GI157" s="499"/>
      <c r="GJ157" s="499"/>
      <c r="GK157" s="499"/>
      <c r="GL157" s="499"/>
      <c r="GM157" s="499"/>
      <c r="GN157" s="499"/>
      <c r="GO157" s="499"/>
      <c r="GP157" s="499"/>
      <c r="GQ157" s="499"/>
      <c r="GR157" s="499"/>
      <c r="GS157" s="499"/>
      <c r="GT157" s="499"/>
      <c r="GU157" s="499"/>
      <c r="GV157" s="499"/>
      <c r="GW157" s="499"/>
      <c r="GX157" s="499"/>
      <c r="GY157" s="499"/>
      <c r="GZ157" s="499"/>
      <c r="HA157" s="499"/>
      <c r="HB157" s="499"/>
      <c r="HC157" s="499"/>
      <c r="HD157" s="499"/>
      <c r="HE157" s="499"/>
      <c r="HF157" s="499"/>
      <c r="HG157" s="499"/>
      <c r="HH157" s="499"/>
      <c r="HI157" s="499"/>
      <c r="HJ157" s="499"/>
      <c r="HK157" s="499"/>
      <c r="HL157" s="499"/>
      <c r="HM157" s="499"/>
      <c r="HN157" s="499"/>
      <c r="HO157" s="499"/>
      <c r="HP157" s="499"/>
      <c r="HQ157" s="499"/>
      <c r="HR157" s="499"/>
      <c r="HS157" s="499"/>
      <c r="HT157" s="499"/>
      <c r="HU157" s="499"/>
      <c r="HV157" s="499"/>
      <c r="HW157" s="499"/>
      <c r="HX157" s="499"/>
      <c r="HY157" s="499"/>
      <c r="HZ157" s="499"/>
      <c r="IA157" s="499"/>
      <c r="IB157" s="499"/>
      <c r="IC157" s="499"/>
      <c r="ID157" s="499"/>
      <c r="IE157" s="499"/>
      <c r="IF157" s="499"/>
      <c r="IG157" s="499"/>
      <c r="IH157" s="499"/>
      <c r="II157" s="499"/>
      <c r="IJ157" s="499"/>
      <c r="IK157" s="499"/>
      <c r="IL157" s="499"/>
      <c r="IM157" s="499"/>
      <c r="IN157" s="499"/>
      <c r="IO157" s="499"/>
      <c r="IP157" s="499"/>
    </row>
    <row r="158" spans="1:250" s="500" customFormat="1" ht="12" customHeight="1">
      <c r="A158" s="501"/>
      <c r="B158" s="502"/>
      <c r="C158" s="503"/>
      <c r="D158" s="504"/>
      <c r="E158" s="505"/>
      <c r="F158" s="505"/>
      <c r="G158" s="505"/>
      <c r="H158" s="505"/>
      <c r="I158" s="505"/>
      <c r="J158" s="505"/>
      <c r="K158" s="503"/>
      <c r="L158" s="503"/>
      <c r="M158" s="506"/>
      <c r="N158" s="506"/>
      <c r="O158" s="506"/>
      <c r="P158" s="507"/>
      <c r="Q158" s="615"/>
      <c r="R158" s="497"/>
      <c r="S158" s="497"/>
      <c r="T158" s="497"/>
      <c r="U158" s="497"/>
      <c r="V158" s="497"/>
      <c r="W158" s="497"/>
      <c r="X158" s="497"/>
      <c r="Y158" s="497"/>
      <c r="Z158" s="497"/>
      <c r="AA158" s="497"/>
      <c r="AB158" s="498"/>
      <c r="AC158" s="498"/>
      <c r="AD158" s="498"/>
      <c r="AE158" s="498"/>
      <c r="AF158" s="498"/>
      <c r="AG158" s="498"/>
      <c r="AH158" s="498"/>
      <c r="AI158" s="498"/>
      <c r="AJ158" s="498"/>
      <c r="AK158" s="498"/>
      <c r="AL158" s="498"/>
      <c r="AM158" s="498"/>
      <c r="AN158" s="498"/>
      <c r="AO158" s="498"/>
      <c r="AP158" s="498"/>
      <c r="AQ158" s="499"/>
      <c r="AR158" s="499"/>
      <c r="AS158" s="499"/>
      <c r="AT158" s="499"/>
      <c r="AU158" s="499"/>
      <c r="AV158" s="499"/>
      <c r="AW158" s="499"/>
      <c r="AX158" s="499"/>
      <c r="AY158" s="499"/>
      <c r="AZ158" s="499"/>
      <c r="BA158" s="499"/>
      <c r="BB158" s="499"/>
      <c r="BC158" s="499"/>
      <c r="BD158" s="499"/>
      <c r="BE158" s="499"/>
      <c r="BF158" s="499"/>
      <c r="BG158" s="499"/>
      <c r="BH158" s="499"/>
      <c r="BI158" s="499"/>
      <c r="BJ158" s="499"/>
      <c r="BK158" s="499"/>
      <c r="BL158" s="499"/>
      <c r="BM158" s="499"/>
      <c r="BN158" s="499"/>
      <c r="BO158" s="499"/>
      <c r="BP158" s="499"/>
      <c r="BQ158" s="499"/>
      <c r="BR158" s="499"/>
      <c r="BS158" s="499"/>
      <c r="BT158" s="499"/>
      <c r="BU158" s="499"/>
      <c r="BV158" s="499"/>
      <c r="BW158" s="499"/>
      <c r="BX158" s="499"/>
      <c r="BY158" s="499"/>
      <c r="BZ158" s="499"/>
      <c r="CA158" s="499"/>
      <c r="CB158" s="499"/>
      <c r="CC158" s="499"/>
      <c r="CD158" s="499"/>
      <c r="CE158" s="499"/>
      <c r="CF158" s="499"/>
      <c r="CG158" s="499"/>
      <c r="CH158" s="499"/>
      <c r="CI158" s="499"/>
      <c r="CJ158" s="499"/>
      <c r="CK158" s="499"/>
      <c r="CL158" s="499"/>
      <c r="CM158" s="499"/>
      <c r="CN158" s="499"/>
      <c r="CO158" s="499"/>
      <c r="CP158" s="499"/>
      <c r="CQ158" s="499"/>
      <c r="CR158" s="499"/>
      <c r="CS158" s="499"/>
      <c r="CT158" s="499"/>
      <c r="CU158" s="499"/>
      <c r="CV158" s="499"/>
      <c r="CW158" s="499"/>
      <c r="CX158" s="499"/>
      <c r="CY158" s="499"/>
      <c r="CZ158" s="499"/>
      <c r="DA158" s="499"/>
      <c r="DB158" s="499"/>
      <c r="DC158" s="499"/>
      <c r="DD158" s="499"/>
      <c r="DE158" s="499"/>
      <c r="DF158" s="499"/>
      <c r="DG158" s="499"/>
      <c r="DH158" s="499"/>
      <c r="DI158" s="499"/>
      <c r="DJ158" s="499"/>
      <c r="DK158" s="499"/>
      <c r="DL158" s="499"/>
      <c r="DM158" s="499"/>
      <c r="DN158" s="499"/>
      <c r="DO158" s="499"/>
      <c r="DP158" s="499"/>
      <c r="DQ158" s="499"/>
      <c r="DR158" s="499"/>
      <c r="DS158" s="499"/>
      <c r="DT158" s="499"/>
      <c r="DU158" s="499"/>
      <c r="DV158" s="499"/>
      <c r="DW158" s="499"/>
      <c r="DX158" s="499"/>
      <c r="DY158" s="499"/>
      <c r="DZ158" s="499"/>
      <c r="EA158" s="499"/>
      <c r="EB158" s="499"/>
      <c r="EC158" s="499"/>
      <c r="ED158" s="499"/>
      <c r="EE158" s="499"/>
      <c r="EF158" s="499"/>
      <c r="EG158" s="499"/>
      <c r="EH158" s="499"/>
      <c r="EI158" s="499"/>
      <c r="EJ158" s="499"/>
      <c r="EK158" s="499"/>
      <c r="EL158" s="499"/>
      <c r="EM158" s="499"/>
      <c r="EN158" s="499"/>
      <c r="EO158" s="499"/>
      <c r="EP158" s="499"/>
      <c r="EQ158" s="499"/>
      <c r="ER158" s="499"/>
      <c r="ES158" s="499"/>
      <c r="ET158" s="499"/>
      <c r="EU158" s="499"/>
      <c r="EV158" s="499"/>
      <c r="EW158" s="499"/>
      <c r="EX158" s="499"/>
      <c r="EY158" s="499"/>
      <c r="EZ158" s="499"/>
      <c r="FA158" s="499"/>
      <c r="FB158" s="499"/>
      <c r="FC158" s="499"/>
      <c r="FD158" s="499"/>
      <c r="FE158" s="499"/>
      <c r="FF158" s="499"/>
      <c r="FG158" s="499"/>
      <c r="FH158" s="499"/>
      <c r="FI158" s="499"/>
      <c r="FJ158" s="499"/>
      <c r="FK158" s="499"/>
      <c r="FL158" s="499"/>
      <c r="FM158" s="499"/>
      <c r="FN158" s="499"/>
      <c r="FO158" s="499"/>
      <c r="FP158" s="499"/>
      <c r="FQ158" s="499"/>
      <c r="FR158" s="499"/>
      <c r="FS158" s="499"/>
      <c r="FT158" s="499"/>
      <c r="FU158" s="499"/>
      <c r="FV158" s="499"/>
      <c r="FW158" s="499"/>
      <c r="FX158" s="499"/>
      <c r="FY158" s="499"/>
      <c r="FZ158" s="499"/>
      <c r="GA158" s="499"/>
      <c r="GB158" s="499"/>
      <c r="GC158" s="499"/>
      <c r="GD158" s="499"/>
      <c r="GE158" s="499"/>
      <c r="GF158" s="499"/>
      <c r="GG158" s="499"/>
      <c r="GH158" s="499"/>
      <c r="GI158" s="499"/>
      <c r="GJ158" s="499"/>
      <c r="GK158" s="499"/>
      <c r="GL158" s="499"/>
      <c r="GM158" s="499"/>
      <c r="GN158" s="499"/>
      <c r="GO158" s="499"/>
      <c r="GP158" s="499"/>
      <c r="GQ158" s="499"/>
      <c r="GR158" s="499"/>
      <c r="GS158" s="499"/>
      <c r="GT158" s="499"/>
      <c r="GU158" s="499"/>
      <c r="GV158" s="499"/>
      <c r="GW158" s="499"/>
      <c r="GX158" s="499"/>
      <c r="GY158" s="499"/>
      <c r="GZ158" s="499"/>
      <c r="HA158" s="499"/>
      <c r="HB158" s="499"/>
      <c r="HC158" s="499"/>
      <c r="HD158" s="499"/>
      <c r="HE158" s="499"/>
      <c r="HF158" s="499"/>
      <c r="HG158" s="499"/>
      <c r="HH158" s="499"/>
      <c r="HI158" s="499"/>
      <c r="HJ158" s="499"/>
      <c r="HK158" s="499"/>
      <c r="HL158" s="499"/>
      <c r="HM158" s="499"/>
      <c r="HN158" s="499"/>
      <c r="HO158" s="499"/>
      <c r="HP158" s="499"/>
      <c r="HQ158" s="499"/>
      <c r="HR158" s="499"/>
      <c r="HS158" s="499"/>
      <c r="HT158" s="499"/>
      <c r="HU158" s="499"/>
      <c r="HV158" s="499"/>
      <c r="HW158" s="499"/>
      <c r="HX158" s="499"/>
      <c r="HY158" s="499"/>
      <c r="HZ158" s="499"/>
      <c r="IA158" s="499"/>
      <c r="IB158" s="499"/>
      <c r="IC158" s="499"/>
      <c r="ID158" s="499"/>
      <c r="IE158" s="499"/>
      <c r="IF158" s="499"/>
      <c r="IG158" s="499"/>
      <c r="IH158" s="499"/>
      <c r="II158" s="499"/>
      <c r="IJ158" s="499"/>
      <c r="IK158" s="499"/>
      <c r="IL158" s="499"/>
      <c r="IM158" s="499"/>
      <c r="IN158" s="499"/>
      <c r="IO158" s="499"/>
      <c r="IP158" s="499"/>
    </row>
    <row r="159" spans="1:250" s="500" customFormat="1" ht="12" customHeight="1">
      <c r="A159" s="501"/>
      <c r="B159" s="502"/>
      <c r="C159" s="503"/>
      <c r="D159" s="504"/>
      <c r="E159" s="505"/>
      <c r="F159" s="505"/>
      <c r="G159" s="505"/>
      <c r="H159" s="505"/>
      <c r="I159" s="505"/>
      <c r="J159" s="505"/>
      <c r="K159" s="503"/>
      <c r="L159" s="503"/>
      <c r="M159" s="506"/>
      <c r="N159" s="506"/>
      <c r="O159" s="506"/>
      <c r="P159" s="507"/>
      <c r="Q159" s="615"/>
      <c r="R159" s="497"/>
      <c r="S159" s="497"/>
      <c r="T159" s="497"/>
      <c r="U159" s="497"/>
      <c r="V159" s="497"/>
      <c r="W159" s="497"/>
      <c r="X159" s="497"/>
      <c r="Y159" s="497"/>
      <c r="Z159" s="497"/>
      <c r="AA159" s="497"/>
      <c r="AB159" s="498"/>
      <c r="AC159" s="498"/>
      <c r="AD159" s="498"/>
      <c r="AE159" s="498"/>
      <c r="AF159" s="498"/>
      <c r="AG159" s="498"/>
      <c r="AH159" s="498"/>
      <c r="AI159" s="498"/>
      <c r="AJ159" s="498"/>
      <c r="AK159" s="498"/>
      <c r="AL159" s="498"/>
      <c r="AM159" s="498"/>
      <c r="AN159" s="498"/>
      <c r="AO159" s="498"/>
      <c r="AP159" s="498"/>
      <c r="AQ159" s="499"/>
      <c r="AR159" s="499"/>
      <c r="AS159" s="499"/>
      <c r="AT159" s="499"/>
      <c r="AU159" s="499"/>
      <c r="AV159" s="499"/>
      <c r="AW159" s="499"/>
      <c r="AX159" s="499"/>
      <c r="AY159" s="499"/>
      <c r="AZ159" s="499"/>
      <c r="BA159" s="499"/>
      <c r="BB159" s="499"/>
      <c r="BC159" s="499"/>
      <c r="BD159" s="499"/>
      <c r="BE159" s="499"/>
      <c r="BF159" s="499"/>
      <c r="BG159" s="499"/>
      <c r="BH159" s="499"/>
      <c r="BI159" s="499"/>
      <c r="BJ159" s="499"/>
      <c r="BK159" s="499"/>
      <c r="BL159" s="499"/>
      <c r="BM159" s="499"/>
      <c r="BN159" s="499"/>
      <c r="BO159" s="499"/>
      <c r="BP159" s="499"/>
      <c r="BQ159" s="499"/>
      <c r="BR159" s="499"/>
      <c r="BS159" s="499"/>
      <c r="BT159" s="499"/>
      <c r="BU159" s="499"/>
      <c r="BV159" s="499"/>
      <c r="BW159" s="499"/>
      <c r="BX159" s="499"/>
      <c r="BY159" s="499"/>
      <c r="BZ159" s="499"/>
      <c r="CA159" s="499"/>
      <c r="CB159" s="499"/>
      <c r="CC159" s="499"/>
      <c r="CD159" s="499"/>
      <c r="CE159" s="499"/>
      <c r="CF159" s="499"/>
      <c r="CG159" s="499"/>
      <c r="CH159" s="499"/>
      <c r="CI159" s="499"/>
      <c r="CJ159" s="499"/>
      <c r="CK159" s="499"/>
      <c r="CL159" s="499"/>
      <c r="CM159" s="499"/>
      <c r="CN159" s="499"/>
      <c r="CO159" s="499"/>
      <c r="CP159" s="499"/>
      <c r="CQ159" s="499"/>
      <c r="CR159" s="499"/>
      <c r="CS159" s="499"/>
      <c r="CT159" s="499"/>
      <c r="CU159" s="499"/>
      <c r="CV159" s="499"/>
      <c r="CW159" s="499"/>
      <c r="CX159" s="499"/>
      <c r="CY159" s="499"/>
      <c r="CZ159" s="499"/>
      <c r="DA159" s="499"/>
      <c r="DB159" s="499"/>
      <c r="DC159" s="499"/>
      <c r="DD159" s="499"/>
      <c r="DE159" s="499"/>
      <c r="DF159" s="499"/>
      <c r="DG159" s="499"/>
      <c r="DH159" s="499"/>
      <c r="DI159" s="499"/>
      <c r="DJ159" s="499"/>
      <c r="DK159" s="499"/>
      <c r="DL159" s="499"/>
      <c r="DM159" s="499"/>
      <c r="DN159" s="499"/>
      <c r="DO159" s="499"/>
      <c r="DP159" s="499"/>
      <c r="DQ159" s="499"/>
      <c r="DR159" s="499"/>
      <c r="DS159" s="499"/>
      <c r="DT159" s="499"/>
      <c r="DU159" s="499"/>
      <c r="DV159" s="499"/>
      <c r="DW159" s="499"/>
      <c r="DX159" s="499"/>
      <c r="DY159" s="499"/>
      <c r="DZ159" s="499"/>
      <c r="EA159" s="499"/>
      <c r="EB159" s="499"/>
      <c r="EC159" s="499"/>
      <c r="ED159" s="499"/>
      <c r="EE159" s="499"/>
      <c r="EF159" s="499"/>
      <c r="EG159" s="499"/>
      <c r="EH159" s="499"/>
      <c r="EI159" s="499"/>
      <c r="EJ159" s="499"/>
      <c r="EK159" s="499"/>
      <c r="EL159" s="499"/>
      <c r="EM159" s="499"/>
      <c r="EN159" s="499"/>
      <c r="EO159" s="499"/>
      <c r="EP159" s="499"/>
      <c r="EQ159" s="499"/>
      <c r="ER159" s="499"/>
      <c r="ES159" s="499"/>
      <c r="ET159" s="499"/>
      <c r="EU159" s="499"/>
      <c r="EV159" s="499"/>
      <c r="EW159" s="499"/>
      <c r="EX159" s="499"/>
      <c r="EY159" s="499"/>
      <c r="EZ159" s="499"/>
      <c r="FA159" s="499"/>
      <c r="FB159" s="499"/>
      <c r="FC159" s="499"/>
      <c r="FD159" s="499"/>
      <c r="FE159" s="499"/>
      <c r="FF159" s="499"/>
      <c r="FG159" s="499"/>
      <c r="FH159" s="499"/>
      <c r="FI159" s="499"/>
      <c r="FJ159" s="499"/>
      <c r="FK159" s="499"/>
      <c r="FL159" s="499"/>
      <c r="FM159" s="499"/>
      <c r="FN159" s="499"/>
      <c r="FO159" s="499"/>
      <c r="FP159" s="499"/>
      <c r="FQ159" s="499"/>
      <c r="FR159" s="499"/>
      <c r="FS159" s="499"/>
      <c r="FT159" s="499"/>
      <c r="FU159" s="499"/>
      <c r="FV159" s="499"/>
      <c r="FW159" s="499"/>
      <c r="FX159" s="499"/>
      <c r="FY159" s="499"/>
      <c r="FZ159" s="499"/>
      <c r="GA159" s="499"/>
      <c r="GB159" s="499"/>
      <c r="GC159" s="499"/>
      <c r="GD159" s="499"/>
      <c r="GE159" s="499"/>
      <c r="GF159" s="499"/>
      <c r="GG159" s="499"/>
      <c r="GH159" s="499"/>
      <c r="GI159" s="499"/>
      <c r="GJ159" s="499"/>
      <c r="GK159" s="499"/>
      <c r="GL159" s="499"/>
      <c r="GM159" s="499"/>
      <c r="GN159" s="499"/>
      <c r="GO159" s="499"/>
      <c r="GP159" s="499"/>
      <c r="GQ159" s="499"/>
      <c r="GR159" s="499"/>
      <c r="GS159" s="499"/>
      <c r="GT159" s="499"/>
      <c r="GU159" s="499"/>
      <c r="GV159" s="499"/>
      <c r="GW159" s="499"/>
      <c r="GX159" s="499"/>
      <c r="GY159" s="499"/>
      <c r="GZ159" s="499"/>
      <c r="HA159" s="499"/>
      <c r="HB159" s="499"/>
      <c r="HC159" s="499"/>
      <c r="HD159" s="499"/>
      <c r="HE159" s="499"/>
      <c r="HF159" s="499"/>
      <c r="HG159" s="499"/>
      <c r="HH159" s="499"/>
      <c r="HI159" s="499"/>
      <c r="HJ159" s="499"/>
      <c r="HK159" s="499"/>
      <c r="HL159" s="499"/>
      <c r="HM159" s="499"/>
      <c r="HN159" s="499"/>
      <c r="HO159" s="499"/>
      <c r="HP159" s="499"/>
      <c r="HQ159" s="499"/>
      <c r="HR159" s="499"/>
      <c r="HS159" s="499"/>
      <c r="HT159" s="499"/>
      <c r="HU159" s="499"/>
      <c r="HV159" s="499"/>
      <c r="HW159" s="499"/>
      <c r="HX159" s="499"/>
      <c r="HY159" s="499"/>
      <c r="HZ159" s="499"/>
      <c r="IA159" s="499"/>
      <c r="IB159" s="499"/>
      <c r="IC159" s="499"/>
      <c r="ID159" s="499"/>
      <c r="IE159" s="499"/>
      <c r="IF159" s="499"/>
      <c r="IG159" s="499"/>
      <c r="IH159" s="499"/>
      <c r="II159" s="499"/>
      <c r="IJ159" s="499"/>
      <c r="IK159" s="499"/>
      <c r="IL159" s="499"/>
      <c r="IM159" s="499"/>
      <c r="IN159" s="499"/>
      <c r="IO159" s="499"/>
      <c r="IP159" s="499"/>
    </row>
    <row r="160" spans="1:250" s="500" customFormat="1" ht="12" customHeight="1">
      <c r="A160" s="501"/>
      <c r="B160" s="502"/>
      <c r="C160" s="503"/>
      <c r="D160" s="504"/>
      <c r="E160" s="505"/>
      <c r="F160" s="505"/>
      <c r="G160" s="505"/>
      <c r="H160" s="505"/>
      <c r="I160" s="505"/>
      <c r="J160" s="505"/>
      <c r="K160" s="503"/>
      <c r="L160" s="503"/>
      <c r="M160" s="506"/>
      <c r="N160" s="506"/>
      <c r="O160" s="506"/>
      <c r="P160" s="507"/>
      <c r="Q160" s="615"/>
      <c r="R160" s="497"/>
      <c r="S160" s="497"/>
      <c r="T160" s="497"/>
      <c r="U160" s="497"/>
      <c r="V160" s="497"/>
      <c r="W160" s="497"/>
      <c r="X160" s="497"/>
      <c r="Y160" s="497"/>
      <c r="Z160" s="497"/>
      <c r="AA160" s="497"/>
      <c r="AB160" s="498"/>
      <c r="AC160" s="498"/>
      <c r="AD160" s="498"/>
      <c r="AE160" s="498"/>
      <c r="AF160" s="498"/>
      <c r="AG160" s="498"/>
      <c r="AH160" s="498"/>
      <c r="AI160" s="498"/>
      <c r="AJ160" s="498"/>
      <c r="AK160" s="498"/>
      <c r="AL160" s="498"/>
      <c r="AM160" s="498"/>
      <c r="AN160" s="498"/>
      <c r="AO160" s="498"/>
      <c r="AP160" s="498"/>
      <c r="AQ160" s="499"/>
      <c r="AR160" s="499"/>
      <c r="AS160" s="499"/>
      <c r="AT160" s="499"/>
      <c r="AU160" s="499"/>
      <c r="AV160" s="499"/>
      <c r="AW160" s="499"/>
      <c r="AX160" s="499"/>
      <c r="AY160" s="499"/>
      <c r="AZ160" s="499"/>
      <c r="BA160" s="499"/>
      <c r="BB160" s="499"/>
      <c r="BC160" s="499"/>
      <c r="BD160" s="499"/>
      <c r="BE160" s="499"/>
      <c r="BF160" s="499"/>
      <c r="BG160" s="499"/>
      <c r="BH160" s="499"/>
      <c r="BI160" s="499"/>
      <c r="BJ160" s="499"/>
      <c r="BK160" s="499"/>
      <c r="BL160" s="499"/>
      <c r="BM160" s="499"/>
      <c r="BN160" s="499"/>
      <c r="BO160" s="499"/>
      <c r="BP160" s="499"/>
      <c r="BQ160" s="499"/>
      <c r="BR160" s="499"/>
      <c r="BS160" s="499"/>
      <c r="BT160" s="499"/>
      <c r="BU160" s="499"/>
      <c r="BV160" s="499"/>
      <c r="BW160" s="499"/>
      <c r="BX160" s="499"/>
      <c r="BY160" s="499"/>
      <c r="BZ160" s="499"/>
      <c r="CA160" s="499"/>
      <c r="CB160" s="499"/>
      <c r="CC160" s="499"/>
      <c r="CD160" s="499"/>
      <c r="CE160" s="499"/>
      <c r="CF160" s="499"/>
      <c r="CG160" s="499"/>
      <c r="CH160" s="499"/>
      <c r="CI160" s="499"/>
      <c r="CJ160" s="499"/>
      <c r="CK160" s="499"/>
      <c r="CL160" s="499"/>
      <c r="CM160" s="499"/>
      <c r="CN160" s="499"/>
      <c r="CO160" s="499"/>
      <c r="CP160" s="499"/>
      <c r="CQ160" s="499"/>
      <c r="CR160" s="499"/>
      <c r="CS160" s="499"/>
      <c r="CT160" s="499"/>
      <c r="CU160" s="499"/>
      <c r="CV160" s="499"/>
      <c r="CW160" s="499"/>
      <c r="CX160" s="499"/>
      <c r="CY160" s="499"/>
      <c r="CZ160" s="499"/>
      <c r="DA160" s="499"/>
      <c r="DB160" s="499"/>
      <c r="DC160" s="499"/>
      <c r="DD160" s="499"/>
      <c r="DE160" s="499"/>
      <c r="DF160" s="499"/>
      <c r="DG160" s="499"/>
      <c r="DH160" s="499"/>
      <c r="DI160" s="499"/>
      <c r="DJ160" s="499"/>
      <c r="DK160" s="499"/>
      <c r="DL160" s="499"/>
      <c r="DM160" s="499"/>
      <c r="DN160" s="499"/>
      <c r="DO160" s="499"/>
      <c r="DP160" s="499"/>
      <c r="DQ160" s="499"/>
      <c r="DR160" s="499"/>
      <c r="DS160" s="499"/>
      <c r="DT160" s="499"/>
      <c r="DU160" s="499"/>
      <c r="DV160" s="499"/>
      <c r="DW160" s="499"/>
      <c r="DX160" s="499"/>
      <c r="DY160" s="499"/>
      <c r="DZ160" s="499"/>
      <c r="EA160" s="499"/>
      <c r="EB160" s="499"/>
      <c r="EC160" s="499"/>
      <c r="ED160" s="499"/>
      <c r="EE160" s="499"/>
      <c r="EF160" s="499"/>
      <c r="EG160" s="499"/>
      <c r="EH160" s="499"/>
      <c r="EI160" s="499"/>
      <c r="EJ160" s="499"/>
      <c r="EK160" s="499"/>
      <c r="EL160" s="499"/>
      <c r="EM160" s="499"/>
      <c r="EN160" s="499"/>
      <c r="EO160" s="499"/>
      <c r="EP160" s="499"/>
      <c r="EQ160" s="499"/>
      <c r="ER160" s="499"/>
      <c r="ES160" s="499"/>
      <c r="ET160" s="499"/>
      <c r="EU160" s="499"/>
      <c r="EV160" s="499"/>
      <c r="EW160" s="499"/>
      <c r="EX160" s="499"/>
      <c r="EY160" s="499"/>
      <c r="EZ160" s="499"/>
      <c r="FA160" s="499"/>
      <c r="FB160" s="499"/>
      <c r="FC160" s="499"/>
      <c r="FD160" s="499"/>
      <c r="FE160" s="499"/>
      <c r="FF160" s="499"/>
      <c r="FG160" s="499"/>
      <c r="FH160" s="499"/>
      <c r="FI160" s="499"/>
      <c r="FJ160" s="499"/>
      <c r="FK160" s="499"/>
      <c r="FL160" s="499"/>
      <c r="FM160" s="499"/>
      <c r="FN160" s="499"/>
      <c r="FO160" s="499"/>
      <c r="FP160" s="499"/>
      <c r="FQ160" s="499"/>
      <c r="FR160" s="499"/>
      <c r="FS160" s="499"/>
      <c r="FT160" s="499"/>
      <c r="FU160" s="499"/>
      <c r="FV160" s="499"/>
      <c r="FW160" s="499"/>
      <c r="FX160" s="499"/>
      <c r="FY160" s="499"/>
      <c r="FZ160" s="499"/>
      <c r="GA160" s="499"/>
      <c r="GB160" s="499"/>
      <c r="GC160" s="499"/>
      <c r="GD160" s="499"/>
      <c r="GE160" s="499"/>
      <c r="GF160" s="499"/>
      <c r="GG160" s="499"/>
      <c r="GH160" s="499"/>
      <c r="GI160" s="499"/>
      <c r="GJ160" s="499"/>
      <c r="GK160" s="499"/>
      <c r="GL160" s="499"/>
      <c r="GM160" s="499"/>
      <c r="GN160" s="499"/>
      <c r="GO160" s="499"/>
      <c r="GP160" s="499"/>
      <c r="GQ160" s="499"/>
      <c r="GR160" s="499"/>
      <c r="GS160" s="499"/>
      <c r="GT160" s="499"/>
      <c r="GU160" s="499"/>
      <c r="GV160" s="499"/>
      <c r="GW160" s="499"/>
      <c r="GX160" s="499"/>
      <c r="GY160" s="499"/>
      <c r="GZ160" s="499"/>
      <c r="HA160" s="499"/>
      <c r="HB160" s="499"/>
      <c r="HC160" s="499"/>
      <c r="HD160" s="499"/>
      <c r="HE160" s="499"/>
      <c r="HF160" s="499"/>
      <c r="HG160" s="499"/>
      <c r="HH160" s="499"/>
      <c r="HI160" s="499"/>
      <c r="HJ160" s="499"/>
      <c r="HK160" s="499"/>
      <c r="HL160" s="499"/>
      <c r="HM160" s="499"/>
      <c r="HN160" s="499"/>
      <c r="HO160" s="499"/>
      <c r="HP160" s="499"/>
      <c r="HQ160" s="499"/>
      <c r="HR160" s="499"/>
      <c r="HS160" s="499"/>
      <c r="HT160" s="499"/>
      <c r="HU160" s="499"/>
      <c r="HV160" s="499"/>
      <c r="HW160" s="499"/>
      <c r="HX160" s="499"/>
      <c r="HY160" s="499"/>
      <c r="HZ160" s="499"/>
      <c r="IA160" s="499"/>
      <c r="IB160" s="499"/>
      <c r="IC160" s="499"/>
      <c r="ID160" s="499"/>
      <c r="IE160" s="499"/>
      <c r="IF160" s="499"/>
      <c r="IG160" s="499"/>
      <c r="IH160" s="499"/>
      <c r="II160" s="499"/>
      <c r="IJ160" s="499"/>
      <c r="IK160" s="499"/>
      <c r="IL160" s="499"/>
      <c r="IM160" s="499"/>
      <c r="IN160" s="499"/>
      <c r="IO160" s="499"/>
      <c r="IP160" s="499"/>
    </row>
    <row r="161" spans="1:250" s="500" customFormat="1" ht="12" customHeight="1">
      <c r="A161" s="501"/>
      <c r="B161" s="502"/>
      <c r="C161" s="503"/>
      <c r="D161" s="504"/>
      <c r="E161" s="505"/>
      <c r="F161" s="505"/>
      <c r="G161" s="505"/>
      <c r="H161" s="505"/>
      <c r="I161" s="505"/>
      <c r="J161" s="505"/>
      <c r="K161" s="503"/>
      <c r="L161" s="503"/>
      <c r="M161" s="506"/>
      <c r="N161" s="506"/>
      <c r="O161" s="506"/>
      <c r="P161" s="507"/>
      <c r="Q161" s="615"/>
      <c r="R161" s="497"/>
      <c r="S161" s="497"/>
      <c r="T161" s="497"/>
      <c r="U161" s="497"/>
      <c r="V161" s="497"/>
      <c r="W161" s="497"/>
      <c r="X161" s="497"/>
      <c r="Y161" s="497"/>
      <c r="Z161" s="497"/>
      <c r="AA161" s="497"/>
      <c r="AB161" s="498"/>
      <c r="AC161" s="498"/>
      <c r="AD161" s="498"/>
      <c r="AE161" s="498"/>
      <c r="AF161" s="498"/>
      <c r="AG161" s="498"/>
      <c r="AH161" s="498"/>
      <c r="AI161" s="498"/>
      <c r="AJ161" s="498"/>
      <c r="AK161" s="498"/>
      <c r="AL161" s="498"/>
      <c r="AM161" s="498"/>
      <c r="AN161" s="498"/>
      <c r="AO161" s="498"/>
      <c r="AP161" s="498"/>
      <c r="AQ161" s="499"/>
      <c r="AR161" s="499"/>
      <c r="AS161" s="499"/>
      <c r="AT161" s="499"/>
      <c r="AU161" s="499"/>
      <c r="AV161" s="499"/>
      <c r="AW161" s="499"/>
      <c r="AX161" s="499"/>
      <c r="AY161" s="499"/>
      <c r="AZ161" s="499"/>
      <c r="BA161" s="499"/>
      <c r="BB161" s="499"/>
      <c r="BC161" s="499"/>
      <c r="BD161" s="499"/>
      <c r="BE161" s="499"/>
      <c r="BF161" s="499"/>
      <c r="BG161" s="499"/>
      <c r="BH161" s="499"/>
      <c r="BI161" s="499"/>
      <c r="BJ161" s="499"/>
      <c r="BK161" s="499"/>
      <c r="BL161" s="499"/>
      <c r="BM161" s="499"/>
      <c r="BN161" s="499"/>
      <c r="BO161" s="499"/>
      <c r="BP161" s="499"/>
      <c r="BQ161" s="499"/>
      <c r="BR161" s="499"/>
      <c r="BS161" s="499"/>
      <c r="BT161" s="499"/>
      <c r="BU161" s="499"/>
      <c r="BV161" s="499"/>
      <c r="BW161" s="499"/>
      <c r="BX161" s="499"/>
      <c r="BY161" s="499"/>
      <c r="BZ161" s="499"/>
      <c r="CA161" s="499"/>
      <c r="CB161" s="499"/>
      <c r="CC161" s="499"/>
      <c r="CD161" s="499"/>
      <c r="CE161" s="499"/>
      <c r="CF161" s="499"/>
      <c r="CG161" s="499"/>
      <c r="CH161" s="499"/>
      <c r="CI161" s="499"/>
      <c r="CJ161" s="499"/>
      <c r="CK161" s="499"/>
      <c r="CL161" s="499"/>
      <c r="CM161" s="499"/>
      <c r="CN161" s="499"/>
      <c r="CO161" s="499"/>
      <c r="CP161" s="499"/>
      <c r="CQ161" s="499"/>
      <c r="CR161" s="499"/>
      <c r="CS161" s="499"/>
      <c r="CT161" s="499"/>
      <c r="CU161" s="499"/>
      <c r="CV161" s="499"/>
      <c r="CW161" s="499"/>
      <c r="CX161" s="499"/>
      <c r="CY161" s="499"/>
      <c r="CZ161" s="499"/>
      <c r="DA161" s="499"/>
      <c r="DB161" s="499"/>
      <c r="DC161" s="499"/>
      <c r="DD161" s="499"/>
      <c r="DE161" s="499"/>
      <c r="DF161" s="499"/>
      <c r="DG161" s="499"/>
      <c r="DH161" s="499"/>
      <c r="DI161" s="499"/>
      <c r="DJ161" s="499"/>
      <c r="DK161" s="499"/>
      <c r="DL161" s="499"/>
      <c r="DM161" s="499"/>
      <c r="DN161" s="499"/>
      <c r="DO161" s="499"/>
      <c r="DP161" s="499"/>
      <c r="DQ161" s="499"/>
      <c r="DR161" s="499"/>
      <c r="DS161" s="499"/>
      <c r="DT161" s="499"/>
      <c r="DU161" s="499"/>
      <c r="DV161" s="499"/>
      <c r="DW161" s="499"/>
      <c r="DX161" s="499"/>
      <c r="DY161" s="499"/>
      <c r="DZ161" s="499"/>
      <c r="EA161" s="499"/>
      <c r="EB161" s="499"/>
      <c r="EC161" s="499"/>
      <c r="ED161" s="499"/>
      <c r="EE161" s="499"/>
      <c r="EF161" s="499"/>
      <c r="EG161" s="499"/>
      <c r="EH161" s="499"/>
      <c r="EI161" s="499"/>
      <c r="EJ161" s="499"/>
      <c r="EK161" s="499"/>
      <c r="EL161" s="499"/>
      <c r="EM161" s="499"/>
      <c r="EN161" s="499"/>
      <c r="EO161" s="499"/>
      <c r="EP161" s="499"/>
      <c r="EQ161" s="499"/>
      <c r="ER161" s="499"/>
      <c r="ES161" s="499"/>
      <c r="ET161" s="499"/>
      <c r="EU161" s="499"/>
      <c r="EV161" s="499"/>
      <c r="EW161" s="499"/>
      <c r="EX161" s="499"/>
      <c r="EY161" s="499"/>
      <c r="EZ161" s="499"/>
      <c r="FA161" s="499"/>
      <c r="FB161" s="499"/>
      <c r="FC161" s="499"/>
      <c r="FD161" s="499"/>
      <c r="FE161" s="499"/>
      <c r="FF161" s="499"/>
      <c r="FG161" s="499"/>
      <c r="FH161" s="499"/>
      <c r="FI161" s="499"/>
      <c r="FJ161" s="499"/>
      <c r="FK161" s="499"/>
      <c r="FL161" s="499"/>
      <c r="FM161" s="499"/>
      <c r="FN161" s="499"/>
      <c r="FO161" s="499"/>
      <c r="FP161" s="499"/>
      <c r="FQ161" s="499"/>
      <c r="FR161" s="499"/>
      <c r="FS161" s="499"/>
      <c r="FT161" s="499"/>
      <c r="FU161" s="499"/>
      <c r="FV161" s="499"/>
      <c r="FW161" s="499"/>
      <c r="FX161" s="499"/>
      <c r="FY161" s="499"/>
      <c r="FZ161" s="499"/>
      <c r="GA161" s="499"/>
      <c r="GB161" s="499"/>
      <c r="GC161" s="499"/>
      <c r="GD161" s="499"/>
      <c r="GE161" s="499"/>
      <c r="GF161" s="499"/>
      <c r="GG161" s="499"/>
      <c r="GH161" s="499"/>
      <c r="GI161" s="499"/>
      <c r="GJ161" s="499"/>
      <c r="GK161" s="499"/>
      <c r="GL161" s="499"/>
      <c r="GM161" s="499"/>
      <c r="GN161" s="499"/>
      <c r="GO161" s="499"/>
      <c r="GP161" s="499"/>
      <c r="GQ161" s="499"/>
      <c r="GR161" s="499"/>
      <c r="GS161" s="499"/>
      <c r="GT161" s="499"/>
      <c r="GU161" s="499"/>
      <c r="GV161" s="499"/>
      <c r="GW161" s="499"/>
      <c r="GX161" s="499"/>
      <c r="GY161" s="499"/>
      <c r="GZ161" s="499"/>
      <c r="HA161" s="499"/>
      <c r="HB161" s="499"/>
      <c r="HC161" s="499"/>
      <c r="HD161" s="499"/>
      <c r="HE161" s="499"/>
      <c r="HF161" s="499"/>
      <c r="HG161" s="499"/>
      <c r="HH161" s="499"/>
      <c r="HI161" s="499"/>
      <c r="HJ161" s="499"/>
      <c r="HK161" s="499"/>
      <c r="HL161" s="499"/>
      <c r="HM161" s="499"/>
      <c r="HN161" s="499"/>
      <c r="HO161" s="499"/>
      <c r="HP161" s="499"/>
      <c r="HQ161" s="499"/>
      <c r="HR161" s="499"/>
      <c r="HS161" s="499"/>
      <c r="HT161" s="499"/>
      <c r="HU161" s="499"/>
      <c r="HV161" s="499"/>
      <c r="HW161" s="499"/>
      <c r="HX161" s="499"/>
      <c r="HY161" s="499"/>
      <c r="HZ161" s="499"/>
      <c r="IA161" s="499"/>
      <c r="IB161" s="499"/>
      <c r="IC161" s="499"/>
      <c r="ID161" s="499"/>
      <c r="IE161" s="499"/>
      <c r="IF161" s="499"/>
      <c r="IG161" s="499"/>
      <c r="IH161" s="499"/>
      <c r="II161" s="499"/>
      <c r="IJ161" s="499"/>
      <c r="IK161" s="499"/>
      <c r="IL161" s="499"/>
      <c r="IM161" s="499"/>
      <c r="IN161" s="499"/>
      <c r="IO161" s="499"/>
      <c r="IP161" s="499"/>
    </row>
    <row r="162" spans="1:250" s="500" customFormat="1" ht="12" customHeight="1">
      <c r="A162" s="501"/>
      <c r="B162" s="502"/>
      <c r="C162" s="503"/>
      <c r="D162" s="504"/>
      <c r="E162" s="505"/>
      <c r="F162" s="505"/>
      <c r="G162" s="505"/>
      <c r="H162" s="505"/>
      <c r="I162" s="505"/>
      <c r="J162" s="505"/>
      <c r="K162" s="503"/>
      <c r="L162" s="503"/>
      <c r="M162" s="506"/>
      <c r="N162" s="506"/>
      <c r="O162" s="506"/>
      <c r="P162" s="507"/>
      <c r="Q162" s="615"/>
      <c r="R162" s="497"/>
      <c r="S162" s="497"/>
      <c r="T162" s="497"/>
      <c r="U162" s="497"/>
      <c r="V162" s="497"/>
      <c r="W162" s="497"/>
      <c r="X162" s="497"/>
      <c r="Y162" s="497"/>
      <c r="Z162" s="497"/>
      <c r="AA162" s="497"/>
      <c r="AB162" s="498"/>
      <c r="AC162" s="498"/>
      <c r="AD162" s="498"/>
      <c r="AE162" s="498"/>
      <c r="AF162" s="498"/>
      <c r="AG162" s="498"/>
      <c r="AH162" s="498"/>
      <c r="AI162" s="498"/>
      <c r="AJ162" s="498"/>
      <c r="AK162" s="498"/>
      <c r="AL162" s="498"/>
      <c r="AM162" s="498"/>
      <c r="AN162" s="498"/>
      <c r="AO162" s="498"/>
      <c r="AP162" s="498"/>
      <c r="AQ162" s="499"/>
      <c r="AR162" s="499"/>
      <c r="AS162" s="499"/>
      <c r="AT162" s="499"/>
      <c r="AU162" s="499"/>
      <c r="AV162" s="499"/>
      <c r="AW162" s="499"/>
      <c r="AX162" s="499"/>
      <c r="AY162" s="499"/>
      <c r="AZ162" s="499"/>
      <c r="BA162" s="499"/>
      <c r="BB162" s="499"/>
      <c r="BC162" s="499"/>
      <c r="BD162" s="499"/>
      <c r="BE162" s="499"/>
      <c r="BF162" s="499"/>
      <c r="BG162" s="499"/>
      <c r="BH162" s="499"/>
      <c r="BI162" s="499"/>
      <c r="BJ162" s="499"/>
      <c r="BK162" s="499"/>
      <c r="BL162" s="499"/>
      <c r="BM162" s="499"/>
      <c r="BN162" s="499"/>
      <c r="BO162" s="499"/>
      <c r="BP162" s="499"/>
      <c r="BQ162" s="499"/>
      <c r="BR162" s="499"/>
      <c r="BS162" s="499"/>
      <c r="BT162" s="499"/>
      <c r="BU162" s="499"/>
      <c r="BV162" s="499"/>
      <c r="BW162" s="499"/>
      <c r="BX162" s="499"/>
      <c r="BY162" s="499"/>
      <c r="BZ162" s="499"/>
      <c r="CA162" s="499"/>
      <c r="CB162" s="499"/>
      <c r="CC162" s="499"/>
      <c r="CD162" s="499"/>
      <c r="CE162" s="499"/>
      <c r="CF162" s="499"/>
      <c r="CG162" s="499"/>
      <c r="CH162" s="499"/>
      <c r="CI162" s="499"/>
      <c r="CJ162" s="499"/>
      <c r="CK162" s="499"/>
      <c r="CL162" s="499"/>
      <c r="CM162" s="499"/>
      <c r="CN162" s="499"/>
      <c r="CO162" s="499"/>
      <c r="CP162" s="499"/>
      <c r="CQ162" s="499"/>
      <c r="CR162" s="499"/>
      <c r="CS162" s="499"/>
      <c r="CT162" s="499"/>
      <c r="CU162" s="499"/>
      <c r="CV162" s="499"/>
      <c r="CW162" s="499"/>
      <c r="CX162" s="499"/>
      <c r="CY162" s="499"/>
      <c r="CZ162" s="499"/>
      <c r="DA162" s="499"/>
      <c r="DB162" s="499"/>
      <c r="DC162" s="499"/>
      <c r="DD162" s="499"/>
      <c r="DE162" s="499"/>
      <c r="DF162" s="499"/>
      <c r="DG162" s="499"/>
      <c r="DH162" s="499"/>
      <c r="DI162" s="499"/>
      <c r="DJ162" s="499"/>
      <c r="DK162" s="499"/>
      <c r="DL162" s="499"/>
      <c r="DM162" s="499"/>
      <c r="DN162" s="499"/>
      <c r="DO162" s="499"/>
      <c r="DP162" s="499"/>
      <c r="DQ162" s="499"/>
      <c r="DR162" s="499"/>
      <c r="DS162" s="499"/>
      <c r="DT162" s="499"/>
      <c r="DU162" s="499"/>
      <c r="DV162" s="499"/>
      <c r="DW162" s="499"/>
      <c r="DX162" s="499"/>
      <c r="DY162" s="499"/>
      <c r="DZ162" s="499"/>
      <c r="EA162" s="499"/>
      <c r="EB162" s="499"/>
      <c r="EC162" s="499"/>
      <c r="ED162" s="499"/>
      <c r="EE162" s="499"/>
      <c r="EF162" s="499"/>
      <c r="EG162" s="499"/>
      <c r="EH162" s="499"/>
      <c r="EI162" s="499"/>
      <c r="EJ162" s="499"/>
      <c r="EK162" s="499"/>
      <c r="EL162" s="499"/>
      <c r="EM162" s="499"/>
      <c r="EN162" s="499"/>
      <c r="EO162" s="499"/>
      <c r="EP162" s="499"/>
      <c r="EQ162" s="499"/>
      <c r="ER162" s="499"/>
      <c r="ES162" s="499"/>
      <c r="ET162" s="499"/>
      <c r="EU162" s="499"/>
      <c r="EV162" s="499"/>
      <c r="EW162" s="499"/>
      <c r="EX162" s="499"/>
      <c r="EY162" s="499"/>
      <c r="EZ162" s="499"/>
      <c r="FA162" s="499"/>
      <c r="FB162" s="499"/>
      <c r="FC162" s="499"/>
      <c r="FD162" s="499"/>
      <c r="FE162" s="499"/>
      <c r="FF162" s="499"/>
      <c r="FG162" s="499"/>
      <c r="FH162" s="499"/>
      <c r="FI162" s="499"/>
      <c r="FJ162" s="499"/>
      <c r="FK162" s="499"/>
      <c r="FL162" s="499"/>
      <c r="FM162" s="499"/>
      <c r="FN162" s="499"/>
      <c r="FO162" s="499"/>
      <c r="FP162" s="499"/>
      <c r="FQ162" s="499"/>
      <c r="FR162" s="499"/>
      <c r="FS162" s="499"/>
      <c r="FT162" s="499"/>
      <c r="FU162" s="499"/>
      <c r="FV162" s="499"/>
      <c r="FW162" s="499"/>
      <c r="FX162" s="499"/>
      <c r="FY162" s="499"/>
      <c r="FZ162" s="499"/>
      <c r="GA162" s="499"/>
      <c r="GB162" s="499"/>
      <c r="GC162" s="499"/>
      <c r="GD162" s="499"/>
      <c r="GE162" s="499"/>
      <c r="GF162" s="499"/>
      <c r="GG162" s="499"/>
      <c r="GH162" s="499"/>
      <c r="GI162" s="499"/>
      <c r="GJ162" s="499"/>
      <c r="GK162" s="499"/>
      <c r="GL162" s="499"/>
      <c r="GM162" s="499"/>
      <c r="GN162" s="499"/>
      <c r="GO162" s="499"/>
      <c r="GP162" s="499"/>
      <c r="GQ162" s="499"/>
      <c r="GR162" s="499"/>
      <c r="GS162" s="499"/>
      <c r="GT162" s="499"/>
      <c r="GU162" s="499"/>
      <c r="GV162" s="499"/>
      <c r="GW162" s="499"/>
      <c r="GX162" s="499"/>
      <c r="GY162" s="499"/>
      <c r="GZ162" s="499"/>
      <c r="HA162" s="499"/>
      <c r="HB162" s="499"/>
      <c r="HC162" s="499"/>
      <c r="HD162" s="499"/>
      <c r="HE162" s="499"/>
      <c r="HF162" s="499"/>
      <c r="HG162" s="499"/>
      <c r="HH162" s="499"/>
      <c r="HI162" s="499"/>
      <c r="HJ162" s="499"/>
      <c r="HK162" s="499"/>
      <c r="HL162" s="499"/>
      <c r="HM162" s="499"/>
      <c r="HN162" s="499"/>
      <c r="HO162" s="499"/>
      <c r="HP162" s="499"/>
      <c r="HQ162" s="499"/>
      <c r="HR162" s="499"/>
      <c r="HS162" s="499"/>
      <c r="HT162" s="499"/>
      <c r="HU162" s="499"/>
      <c r="HV162" s="499"/>
      <c r="HW162" s="499"/>
      <c r="HX162" s="499"/>
      <c r="HY162" s="499"/>
      <c r="HZ162" s="499"/>
      <c r="IA162" s="499"/>
      <c r="IB162" s="499"/>
      <c r="IC162" s="499"/>
      <c r="ID162" s="499"/>
      <c r="IE162" s="499"/>
      <c r="IF162" s="499"/>
      <c r="IG162" s="499"/>
      <c r="IH162" s="499"/>
      <c r="II162" s="499"/>
      <c r="IJ162" s="499"/>
      <c r="IK162" s="499"/>
      <c r="IL162" s="499"/>
      <c r="IM162" s="499"/>
      <c r="IN162" s="499"/>
      <c r="IO162" s="499"/>
      <c r="IP162" s="499"/>
    </row>
    <row r="163" spans="1:250" s="500" customFormat="1" ht="15.75" customHeight="1">
      <c r="A163" s="501"/>
      <c r="B163" s="502"/>
      <c r="C163" s="503"/>
      <c r="D163" s="504"/>
      <c r="E163" s="505"/>
      <c r="F163" s="505"/>
      <c r="G163" s="505"/>
      <c r="H163" s="505"/>
      <c r="I163" s="505"/>
      <c r="J163" s="505"/>
      <c r="K163" s="503"/>
      <c r="L163" s="503"/>
      <c r="M163" s="506"/>
      <c r="N163" s="506"/>
      <c r="O163" s="506"/>
      <c r="P163" s="507"/>
      <c r="Q163" s="615"/>
      <c r="R163" s="497"/>
      <c r="S163" s="497"/>
      <c r="T163" s="497"/>
      <c r="U163" s="497"/>
      <c r="V163" s="497"/>
      <c r="W163" s="497"/>
      <c r="X163" s="497"/>
      <c r="Y163" s="497"/>
      <c r="Z163" s="497"/>
      <c r="AA163" s="497"/>
      <c r="AB163" s="498"/>
      <c r="AC163" s="498"/>
      <c r="AD163" s="498"/>
      <c r="AE163" s="498"/>
      <c r="AF163" s="498"/>
      <c r="AG163" s="498"/>
      <c r="AH163" s="498"/>
      <c r="AI163" s="498"/>
      <c r="AJ163" s="498"/>
      <c r="AK163" s="498"/>
      <c r="AL163" s="498"/>
      <c r="AM163" s="498"/>
      <c r="AN163" s="498"/>
      <c r="AO163" s="498"/>
      <c r="AP163" s="498"/>
      <c r="AQ163" s="499"/>
      <c r="AR163" s="499"/>
      <c r="AS163" s="499"/>
      <c r="AT163" s="499"/>
      <c r="AU163" s="499"/>
      <c r="AV163" s="499"/>
      <c r="AW163" s="499"/>
      <c r="AX163" s="499"/>
      <c r="AY163" s="499"/>
      <c r="AZ163" s="499"/>
      <c r="BA163" s="499"/>
      <c r="BB163" s="499"/>
      <c r="BC163" s="499"/>
      <c r="BD163" s="499"/>
      <c r="BE163" s="499"/>
      <c r="BF163" s="499"/>
      <c r="BG163" s="499"/>
      <c r="BH163" s="499"/>
      <c r="BI163" s="499"/>
      <c r="BJ163" s="499"/>
      <c r="BK163" s="499"/>
      <c r="BL163" s="499"/>
      <c r="BM163" s="499"/>
      <c r="BN163" s="499"/>
      <c r="BO163" s="499"/>
      <c r="BP163" s="499"/>
      <c r="BQ163" s="499"/>
      <c r="BR163" s="499"/>
      <c r="BS163" s="499"/>
      <c r="BT163" s="499"/>
      <c r="BU163" s="499"/>
      <c r="BV163" s="499"/>
      <c r="BW163" s="499"/>
      <c r="BX163" s="499"/>
      <c r="BY163" s="499"/>
      <c r="BZ163" s="499"/>
      <c r="CA163" s="499"/>
      <c r="CB163" s="499"/>
      <c r="CC163" s="499"/>
      <c r="CD163" s="499"/>
      <c r="CE163" s="499"/>
      <c r="CF163" s="499"/>
      <c r="CG163" s="499"/>
      <c r="CH163" s="499"/>
      <c r="CI163" s="499"/>
      <c r="CJ163" s="499"/>
      <c r="CK163" s="499"/>
      <c r="CL163" s="499"/>
      <c r="CM163" s="499"/>
      <c r="CN163" s="499"/>
      <c r="CO163" s="499"/>
      <c r="CP163" s="499"/>
      <c r="CQ163" s="499"/>
      <c r="CR163" s="499"/>
      <c r="CS163" s="499"/>
      <c r="CT163" s="499"/>
      <c r="CU163" s="499"/>
      <c r="CV163" s="499"/>
      <c r="CW163" s="499"/>
      <c r="CX163" s="499"/>
      <c r="CY163" s="499"/>
      <c r="CZ163" s="499"/>
      <c r="DA163" s="499"/>
      <c r="DB163" s="499"/>
      <c r="DC163" s="499"/>
      <c r="DD163" s="499"/>
      <c r="DE163" s="499"/>
      <c r="DF163" s="499"/>
      <c r="DG163" s="499"/>
      <c r="DH163" s="499"/>
      <c r="DI163" s="499"/>
      <c r="DJ163" s="499"/>
      <c r="DK163" s="499"/>
      <c r="DL163" s="499"/>
      <c r="DM163" s="499"/>
      <c r="DN163" s="499"/>
      <c r="DO163" s="499"/>
      <c r="DP163" s="499"/>
      <c r="DQ163" s="499"/>
      <c r="DR163" s="499"/>
      <c r="DS163" s="499"/>
      <c r="DT163" s="499"/>
      <c r="DU163" s="499"/>
      <c r="DV163" s="499"/>
      <c r="DW163" s="499"/>
      <c r="DX163" s="499"/>
      <c r="DY163" s="499"/>
      <c r="DZ163" s="499"/>
      <c r="EA163" s="499"/>
      <c r="EB163" s="499"/>
      <c r="EC163" s="499"/>
      <c r="ED163" s="499"/>
      <c r="EE163" s="499"/>
      <c r="EF163" s="499"/>
      <c r="EG163" s="499"/>
      <c r="EH163" s="499"/>
      <c r="EI163" s="499"/>
      <c r="EJ163" s="499"/>
      <c r="EK163" s="499"/>
      <c r="EL163" s="499"/>
      <c r="EM163" s="499"/>
      <c r="EN163" s="499"/>
      <c r="EO163" s="499"/>
      <c r="EP163" s="499"/>
      <c r="EQ163" s="499"/>
      <c r="ER163" s="499"/>
      <c r="ES163" s="499"/>
      <c r="ET163" s="499"/>
      <c r="EU163" s="499"/>
      <c r="EV163" s="499"/>
      <c r="EW163" s="499"/>
      <c r="EX163" s="499"/>
      <c r="EY163" s="499"/>
      <c r="EZ163" s="499"/>
      <c r="FA163" s="499"/>
      <c r="FB163" s="499"/>
      <c r="FC163" s="499"/>
      <c r="FD163" s="499"/>
      <c r="FE163" s="499"/>
      <c r="FF163" s="499"/>
      <c r="FG163" s="499"/>
      <c r="FH163" s="499"/>
      <c r="FI163" s="499"/>
      <c r="FJ163" s="499"/>
      <c r="FK163" s="499"/>
      <c r="FL163" s="499"/>
      <c r="FM163" s="499"/>
      <c r="FN163" s="499"/>
      <c r="FO163" s="499"/>
      <c r="FP163" s="499"/>
      <c r="FQ163" s="499"/>
      <c r="FR163" s="499"/>
      <c r="FS163" s="499"/>
      <c r="FT163" s="499"/>
      <c r="FU163" s="499"/>
      <c r="FV163" s="499"/>
      <c r="FW163" s="499"/>
      <c r="FX163" s="499"/>
      <c r="FY163" s="499"/>
      <c r="FZ163" s="499"/>
      <c r="GA163" s="499"/>
      <c r="GB163" s="499"/>
      <c r="GC163" s="499"/>
      <c r="GD163" s="499"/>
      <c r="GE163" s="499"/>
      <c r="GF163" s="499"/>
      <c r="GG163" s="499"/>
      <c r="GH163" s="499"/>
      <c r="GI163" s="499"/>
      <c r="GJ163" s="499"/>
      <c r="GK163" s="499"/>
      <c r="GL163" s="499"/>
      <c r="GM163" s="499"/>
      <c r="GN163" s="499"/>
      <c r="GO163" s="499"/>
      <c r="GP163" s="499"/>
      <c r="GQ163" s="499"/>
      <c r="GR163" s="499"/>
      <c r="GS163" s="499"/>
      <c r="GT163" s="499"/>
      <c r="GU163" s="499"/>
      <c r="GV163" s="499"/>
      <c r="GW163" s="499"/>
      <c r="GX163" s="499"/>
      <c r="GY163" s="499"/>
      <c r="GZ163" s="499"/>
      <c r="HA163" s="499"/>
      <c r="HB163" s="499"/>
      <c r="HC163" s="499"/>
      <c r="HD163" s="499"/>
      <c r="HE163" s="499"/>
      <c r="HF163" s="499"/>
      <c r="HG163" s="499"/>
      <c r="HH163" s="499"/>
      <c r="HI163" s="499"/>
      <c r="HJ163" s="499"/>
      <c r="HK163" s="499"/>
      <c r="HL163" s="499"/>
      <c r="HM163" s="499"/>
      <c r="HN163" s="499"/>
      <c r="HO163" s="499"/>
      <c r="HP163" s="499"/>
      <c r="HQ163" s="499"/>
      <c r="HR163" s="499"/>
      <c r="HS163" s="499"/>
      <c r="HT163" s="499"/>
      <c r="HU163" s="499"/>
      <c r="HV163" s="499"/>
      <c r="HW163" s="499"/>
      <c r="HX163" s="499"/>
      <c r="HY163" s="499"/>
      <c r="HZ163" s="499"/>
      <c r="IA163" s="499"/>
      <c r="IB163" s="499"/>
      <c r="IC163" s="499"/>
      <c r="ID163" s="499"/>
      <c r="IE163" s="499"/>
      <c r="IF163" s="499"/>
      <c r="IG163" s="499"/>
      <c r="IH163" s="499"/>
      <c r="II163" s="499"/>
      <c r="IJ163" s="499"/>
      <c r="IK163" s="499"/>
      <c r="IL163" s="499"/>
      <c r="IM163" s="499"/>
      <c r="IN163" s="499"/>
      <c r="IO163" s="499"/>
      <c r="IP163" s="499"/>
    </row>
    <row r="164" spans="1:250" ht="17.25" customHeight="1">
      <c r="A164" s="268"/>
      <c r="B164" s="262" t="s">
        <v>145</v>
      </c>
      <c r="C164" s="263"/>
      <c r="D164" s="495"/>
      <c r="E164" s="264"/>
      <c r="F164" s="264"/>
      <c r="G164" s="264"/>
      <c r="H164" s="260"/>
      <c r="I164" s="260"/>
      <c r="J164" s="260"/>
      <c r="K164" s="259"/>
      <c r="L164" s="259"/>
      <c r="M164" s="261"/>
      <c r="N164" s="261"/>
      <c r="O164" s="261"/>
      <c r="P164" s="254"/>
      <c r="Q164" s="614"/>
      <c r="R164" s="255"/>
      <c r="S164" s="255"/>
      <c r="T164" s="255"/>
      <c r="U164" s="255"/>
      <c r="V164" s="255"/>
      <c r="W164" s="255"/>
      <c r="X164" s="255"/>
      <c r="Y164" s="255"/>
      <c r="Z164" s="255"/>
      <c r="AA164" s="255"/>
      <c r="AB164" s="266"/>
      <c r="AC164" s="266"/>
      <c r="AD164" s="266"/>
      <c r="AE164" s="266"/>
      <c r="AF164" s="266"/>
      <c r="AG164" s="266"/>
      <c r="AH164" s="266"/>
      <c r="AI164" s="266"/>
      <c r="AJ164" s="266"/>
      <c r="AK164" s="266"/>
      <c r="AL164" s="266"/>
      <c r="AM164" s="266"/>
      <c r="AN164" s="266"/>
      <c r="AO164" s="266"/>
      <c r="AP164" s="266"/>
      <c r="AQ164" s="267"/>
      <c r="AR164" s="267"/>
      <c r="AS164" s="267"/>
      <c r="AT164" s="267"/>
      <c r="AU164" s="267"/>
      <c r="AV164" s="267"/>
      <c r="AW164" s="267"/>
      <c r="AX164" s="267"/>
      <c r="AY164" s="267"/>
      <c r="AZ164" s="267"/>
      <c r="BA164" s="267"/>
      <c r="BB164" s="267"/>
      <c r="BC164" s="267"/>
      <c r="BD164" s="267"/>
      <c r="BE164" s="267"/>
      <c r="BF164" s="267"/>
      <c r="BG164" s="267"/>
      <c r="BH164" s="267"/>
      <c r="BI164" s="267"/>
      <c r="BJ164" s="267"/>
      <c r="BK164" s="267"/>
      <c r="BL164" s="267"/>
      <c r="BM164" s="267"/>
      <c r="BN164" s="267"/>
      <c r="BO164" s="267"/>
      <c r="BP164" s="267"/>
      <c r="BQ164" s="267"/>
      <c r="BR164" s="267"/>
      <c r="BS164" s="267"/>
      <c r="BT164" s="267"/>
      <c r="BU164" s="267"/>
      <c r="BV164" s="267"/>
      <c r="BW164" s="267"/>
      <c r="BX164" s="267"/>
      <c r="BY164" s="267"/>
      <c r="BZ164" s="267"/>
      <c r="CA164" s="267"/>
      <c r="CB164" s="267"/>
      <c r="CC164" s="267"/>
      <c r="CD164" s="267"/>
      <c r="CE164" s="267"/>
      <c r="CF164" s="267"/>
      <c r="CG164" s="267"/>
      <c r="CH164" s="267"/>
      <c r="CI164" s="267"/>
      <c r="CJ164" s="267"/>
      <c r="CK164" s="267"/>
      <c r="CL164" s="267"/>
      <c r="CM164" s="267"/>
      <c r="CN164" s="267"/>
      <c r="CO164" s="267"/>
      <c r="CP164" s="267"/>
      <c r="CQ164" s="267"/>
      <c r="CR164" s="267"/>
      <c r="CS164" s="267"/>
      <c r="CT164" s="267"/>
      <c r="CU164" s="267"/>
      <c r="CV164" s="267"/>
      <c r="CW164" s="267"/>
      <c r="CX164" s="267"/>
      <c r="CY164" s="267"/>
      <c r="CZ164" s="267"/>
      <c r="DA164" s="267"/>
      <c r="DB164" s="267"/>
      <c r="DC164" s="267"/>
      <c r="DD164" s="267"/>
      <c r="DE164" s="267"/>
      <c r="DF164" s="267"/>
      <c r="DG164" s="267"/>
      <c r="DH164" s="267"/>
      <c r="DI164" s="267"/>
      <c r="DJ164" s="267"/>
      <c r="DK164" s="267"/>
      <c r="DL164" s="267"/>
      <c r="DM164" s="267"/>
      <c r="DN164" s="267"/>
      <c r="DO164" s="267"/>
      <c r="DP164" s="267"/>
      <c r="DQ164" s="267"/>
      <c r="DR164" s="267"/>
      <c r="DS164" s="267"/>
      <c r="DT164" s="267"/>
      <c r="DU164" s="267"/>
      <c r="DV164" s="267"/>
      <c r="DW164" s="267"/>
      <c r="DX164" s="267"/>
      <c r="DY164" s="267"/>
      <c r="DZ164" s="267"/>
      <c r="EA164" s="267"/>
      <c r="EB164" s="267"/>
      <c r="EC164" s="267"/>
      <c r="ED164" s="267"/>
      <c r="EE164" s="267"/>
      <c r="EF164" s="267"/>
      <c r="EG164" s="267"/>
      <c r="EH164" s="267"/>
      <c r="EI164" s="267"/>
      <c r="EJ164" s="267"/>
      <c r="EK164" s="267"/>
      <c r="EL164" s="267"/>
      <c r="EM164" s="267"/>
      <c r="EN164" s="267"/>
      <c r="EO164" s="267"/>
      <c r="EP164" s="267"/>
      <c r="EQ164" s="267"/>
      <c r="ER164" s="267"/>
      <c r="ES164" s="267"/>
      <c r="ET164" s="267"/>
      <c r="EU164" s="267"/>
      <c r="EV164" s="267"/>
      <c r="EW164" s="267"/>
      <c r="EX164" s="267"/>
      <c r="EY164" s="267"/>
      <c r="EZ164" s="267"/>
      <c r="FA164" s="267"/>
      <c r="FB164" s="267"/>
      <c r="FC164" s="267"/>
      <c r="FD164" s="267"/>
      <c r="FE164" s="267"/>
      <c r="FF164" s="267"/>
      <c r="FG164" s="267"/>
      <c r="FH164" s="267"/>
      <c r="FI164" s="267"/>
      <c r="FJ164" s="267"/>
      <c r="FK164" s="267"/>
      <c r="FL164" s="267"/>
      <c r="FM164" s="267"/>
      <c r="FN164" s="267"/>
      <c r="FO164" s="267"/>
      <c r="FP164" s="267"/>
      <c r="FQ164" s="267"/>
      <c r="FR164" s="267"/>
      <c r="FS164" s="267"/>
      <c r="FT164" s="267"/>
      <c r="FU164" s="267"/>
      <c r="FV164" s="267"/>
      <c r="FW164" s="267"/>
      <c r="FX164" s="267"/>
      <c r="FY164" s="267"/>
      <c r="FZ164" s="267"/>
      <c r="GA164" s="267"/>
      <c r="GB164" s="267"/>
      <c r="GC164" s="267"/>
      <c r="GD164" s="267"/>
      <c r="GE164" s="267"/>
      <c r="GF164" s="267"/>
      <c r="GG164" s="267"/>
      <c r="GH164" s="267"/>
      <c r="GI164" s="267"/>
      <c r="GJ164" s="267"/>
      <c r="GK164" s="267"/>
      <c r="GL164" s="267"/>
      <c r="GM164" s="267"/>
      <c r="GN164" s="267"/>
      <c r="GO164" s="267"/>
      <c r="GP164" s="267"/>
      <c r="GQ164" s="267"/>
      <c r="GR164" s="267"/>
      <c r="GS164" s="267"/>
      <c r="GT164" s="267"/>
      <c r="GU164" s="267"/>
      <c r="GV164" s="267"/>
      <c r="GW164" s="267"/>
      <c r="GX164" s="267"/>
      <c r="GY164" s="267"/>
      <c r="GZ164" s="267"/>
      <c r="HA164" s="267"/>
      <c r="HB164" s="267"/>
      <c r="HC164" s="267"/>
      <c r="HD164" s="267"/>
      <c r="HE164" s="267"/>
      <c r="HF164" s="267"/>
      <c r="HG164" s="267"/>
      <c r="HH164" s="267"/>
      <c r="HI164" s="267"/>
      <c r="HJ164" s="267"/>
      <c r="HK164" s="267"/>
      <c r="HL164" s="267"/>
      <c r="HM164" s="267"/>
      <c r="HN164" s="267"/>
      <c r="HO164" s="267"/>
      <c r="HP164" s="267"/>
      <c r="HQ164" s="267"/>
      <c r="HR164" s="267"/>
      <c r="HS164" s="267"/>
      <c r="HT164" s="267"/>
      <c r="HU164" s="267"/>
      <c r="HV164" s="267"/>
      <c r="HW164" s="267"/>
      <c r="HX164" s="267"/>
      <c r="HY164" s="267"/>
      <c r="HZ164" s="267"/>
      <c r="IA164" s="267"/>
      <c r="IB164" s="267"/>
      <c r="IC164" s="267"/>
      <c r="ID164" s="267"/>
      <c r="IE164" s="267"/>
      <c r="IF164" s="267"/>
      <c r="IG164" s="267"/>
      <c r="IH164" s="267"/>
      <c r="II164" s="267"/>
      <c r="IJ164" s="267"/>
      <c r="IK164" s="267"/>
      <c r="IL164" s="267"/>
      <c r="IM164" s="267"/>
      <c r="IN164" s="267"/>
      <c r="IO164" s="267"/>
      <c r="IP164" s="267"/>
    </row>
    <row r="165" spans="1:250" ht="16.5" customHeight="1">
      <c r="A165" s="268"/>
      <c r="B165" s="262" t="s">
        <v>146</v>
      </c>
      <c r="C165" s="263"/>
      <c r="D165" s="495"/>
      <c r="E165" s="264"/>
      <c r="F165" s="264"/>
      <c r="G165" s="264"/>
      <c r="H165" s="260"/>
      <c r="I165" s="260"/>
      <c r="J165" s="260"/>
      <c r="K165" s="259"/>
      <c r="L165" s="259"/>
      <c r="M165" s="261"/>
      <c r="N165" s="261"/>
      <c r="O165" s="261"/>
      <c r="P165" s="254"/>
      <c r="Q165" s="614"/>
      <c r="R165" s="255"/>
      <c r="S165" s="255"/>
      <c r="T165" s="255"/>
      <c r="U165" s="255"/>
      <c r="V165" s="255"/>
      <c r="W165" s="255"/>
      <c r="X165" s="255"/>
      <c r="Y165" s="255"/>
      <c r="Z165" s="255"/>
      <c r="AA165" s="255"/>
      <c r="AB165" s="266"/>
      <c r="AC165" s="266"/>
      <c r="AD165" s="266"/>
      <c r="AE165" s="266"/>
      <c r="AF165" s="266"/>
      <c r="AG165" s="266"/>
      <c r="AH165" s="266"/>
      <c r="AI165" s="266"/>
      <c r="AJ165" s="266"/>
      <c r="AK165" s="266"/>
      <c r="AL165" s="266"/>
      <c r="AM165" s="266"/>
      <c r="AN165" s="266"/>
      <c r="AO165" s="266"/>
      <c r="AP165" s="266"/>
      <c r="AQ165" s="267"/>
      <c r="AR165" s="267"/>
      <c r="AS165" s="267"/>
      <c r="AT165" s="267"/>
      <c r="AU165" s="267"/>
      <c r="AV165" s="267"/>
      <c r="AW165" s="267"/>
      <c r="AX165" s="267"/>
      <c r="AY165" s="267"/>
      <c r="AZ165" s="267"/>
      <c r="BA165" s="267"/>
      <c r="BB165" s="267"/>
      <c r="BC165" s="267"/>
      <c r="BD165" s="267"/>
      <c r="BE165" s="267"/>
      <c r="BF165" s="267"/>
      <c r="BG165" s="267"/>
      <c r="BH165" s="267"/>
      <c r="BI165" s="267"/>
      <c r="BJ165" s="267"/>
      <c r="BK165" s="267"/>
      <c r="BL165" s="267"/>
      <c r="BM165" s="267"/>
      <c r="BN165" s="267"/>
      <c r="BO165" s="267"/>
      <c r="BP165" s="267"/>
      <c r="BQ165" s="267"/>
      <c r="BR165" s="267"/>
      <c r="BS165" s="267"/>
      <c r="BT165" s="267"/>
      <c r="BU165" s="267"/>
      <c r="BV165" s="267"/>
      <c r="BW165" s="267"/>
      <c r="BX165" s="267"/>
      <c r="BY165" s="267"/>
      <c r="BZ165" s="267"/>
      <c r="CA165" s="267"/>
      <c r="CB165" s="267"/>
      <c r="CC165" s="267"/>
      <c r="CD165" s="267"/>
      <c r="CE165" s="267"/>
      <c r="CF165" s="267"/>
      <c r="CG165" s="267"/>
      <c r="CH165" s="267"/>
      <c r="CI165" s="267"/>
      <c r="CJ165" s="267"/>
      <c r="CK165" s="267"/>
      <c r="CL165" s="267"/>
      <c r="CM165" s="267"/>
      <c r="CN165" s="267"/>
      <c r="CO165" s="267"/>
      <c r="CP165" s="267"/>
      <c r="CQ165" s="267"/>
      <c r="CR165" s="267"/>
      <c r="CS165" s="267"/>
      <c r="CT165" s="267"/>
      <c r="CU165" s="267"/>
      <c r="CV165" s="267"/>
      <c r="CW165" s="267"/>
      <c r="CX165" s="267"/>
      <c r="CY165" s="267"/>
      <c r="CZ165" s="267"/>
      <c r="DA165" s="267"/>
      <c r="DB165" s="267"/>
      <c r="DC165" s="267"/>
      <c r="DD165" s="267"/>
      <c r="DE165" s="267"/>
      <c r="DF165" s="267"/>
      <c r="DG165" s="267"/>
      <c r="DH165" s="267"/>
      <c r="DI165" s="267"/>
      <c r="DJ165" s="267"/>
      <c r="DK165" s="267"/>
      <c r="DL165" s="267"/>
      <c r="DM165" s="267"/>
      <c r="DN165" s="267"/>
      <c r="DO165" s="267"/>
      <c r="DP165" s="267"/>
      <c r="DQ165" s="267"/>
      <c r="DR165" s="267"/>
      <c r="DS165" s="267"/>
      <c r="DT165" s="267"/>
      <c r="DU165" s="267"/>
      <c r="DV165" s="267"/>
      <c r="DW165" s="267"/>
      <c r="DX165" s="267"/>
      <c r="DY165" s="267"/>
      <c r="DZ165" s="267"/>
      <c r="EA165" s="267"/>
      <c r="EB165" s="267"/>
      <c r="EC165" s="267"/>
      <c r="ED165" s="267"/>
      <c r="EE165" s="267"/>
      <c r="EF165" s="267"/>
      <c r="EG165" s="267"/>
      <c r="EH165" s="267"/>
      <c r="EI165" s="267"/>
      <c r="EJ165" s="267"/>
      <c r="EK165" s="267"/>
      <c r="EL165" s="267"/>
      <c r="EM165" s="267"/>
      <c r="EN165" s="267"/>
      <c r="EO165" s="267"/>
      <c r="EP165" s="267"/>
      <c r="EQ165" s="267"/>
      <c r="ER165" s="267"/>
      <c r="ES165" s="267"/>
      <c r="ET165" s="267"/>
      <c r="EU165" s="267"/>
      <c r="EV165" s="267"/>
      <c r="EW165" s="267"/>
      <c r="EX165" s="267"/>
      <c r="EY165" s="267"/>
      <c r="EZ165" s="267"/>
      <c r="FA165" s="267"/>
      <c r="FB165" s="267"/>
      <c r="FC165" s="267"/>
      <c r="FD165" s="267"/>
      <c r="FE165" s="267"/>
      <c r="FF165" s="267"/>
      <c r="FG165" s="267"/>
      <c r="FH165" s="267"/>
      <c r="FI165" s="267"/>
      <c r="FJ165" s="267"/>
      <c r="FK165" s="267"/>
      <c r="FL165" s="267"/>
      <c r="FM165" s="267"/>
      <c r="FN165" s="267"/>
      <c r="FO165" s="267"/>
      <c r="FP165" s="267"/>
      <c r="FQ165" s="267"/>
      <c r="FR165" s="267"/>
      <c r="FS165" s="267"/>
      <c r="FT165" s="267"/>
      <c r="FU165" s="267"/>
      <c r="FV165" s="267"/>
      <c r="FW165" s="267"/>
      <c r="FX165" s="267"/>
      <c r="FY165" s="267"/>
      <c r="FZ165" s="267"/>
      <c r="GA165" s="267"/>
      <c r="GB165" s="267"/>
      <c r="GC165" s="267"/>
      <c r="GD165" s="267"/>
      <c r="GE165" s="267"/>
      <c r="GF165" s="267"/>
      <c r="GG165" s="267"/>
      <c r="GH165" s="267"/>
      <c r="GI165" s="267"/>
      <c r="GJ165" s="267"/>
      <c r="GK165" s="267"/>
      <c r="GL165" s="267"/>
      <c r="GM165" s="267"/>
      <c r="GN165" s="267"/>
      <c r="GO165" s="267"/>
      <c r="GP165" s="267"/>
      <c r="GQ165" s="267"/>
      <c r="GR165" s="267"/>
      <c r="GS165" s="267"/>
      <c r="GT165" s="267"/>
      <c r="GU165" s="267"/>
      <c r="GV165" s="267"/>
      <c r="GW165" s="267"/>
      <c r="GX165" s="267"/>
      <c r="GY165" s="267"/>
      <c r="GZ165" s="267"/>
      <c r="HA165" s="267"/>
      <c r="HB165" s="267"/>
      <c r="HC165" s="267"/>
      <c r="HD165" s="267"/>
      <c r="HE165" s="267"/>
      <c r="HF165" s="267"/>
      <c r="HG165" s="267"/>
      <c r="HH165" s="267"/>
      <c r="HI165" s="267"/>
      <c r="HJ165" s="267"/>
      <c r="HK165" s="267"/>
      <c r="HL165" s="267"/>
      <c r="HM165" s="267"/>
      <c r="HN165" s="267"/>
      <c r="HO165" s="267"/>
      <c r="HP165" s="267"/>
      <c r="HQ165" s="267"/>
      <c r="HR165" s="267"/>
      <c r="HS165" s="267"/>
      <c r="HT165" s="267"/>
      <c r="HU165" s="267"/>
      <c r="HV165" s="267"/>
      <c r="HW165" s="267"/>
      <c r="HX165" s="267"/>
      <c r="HY165" s="267"/>
      <c r="HZ165" s="267"/>
      <c r="IA165" s="267"/>
      <c r="IB165" s="267"/>
      <c r="IC165" s="267"/>
      <c r="ID165" s="267"/>
      <c r="IE165" s="267"/>
      <c r="IF165" s="267"/>
      <c r="IG165" s="267"/>
      <c r="IH165" s="267"/>
      <c r="II165" s="267"/>
      <c r="IJ165" s="267"/>
      <c r="IK165" s="267"/>
      <c r="IL165" s="267"/>
      <c r="IM165" s="267"/>
      <c r="IN165" s="267"/>
      <c r="IO165" s="267"/>
      <c r="IP165" s="267"/>
    </row>
    <row r="166" spans="1:250" ht="12" customHeight="1">
      <c r="A166" s="268"/>
      <c r="B166" s="258"/>
      <c r="C166" s="259"/>
      <c r="D166" s="494"/>
      <c r="E166" s="260"/>
      <c r="F166" s="260"/>
      <c r="G166" s="260"/>
      <c r="H166" s="260"/>
      <c r="I166" s="260"/>
      <c r="J166" s="260"/>
      <c r="K166" s="259"/>
      <c r="L166" s="259"/>
      <c r="M166" s="261"/>
      <c r="N166" s="261"/>
      <c r="O166" s="261"/>
      <c r="P166" s="254"/>
      <c r="Q166" s="614"/>
      <c r="R166" s="255"/>
      <c r="S166" s="255"/>
      <c r="T166" s="255"/>
      <c r="U166" s="255"/>
      <c r="V166" s="255"/>
      <c r="W166" s="255"/>
      <c r="X166" s="255"/>
      <c r="Y166" s="255"/>
      <c r="Z166" s="255"/>
      <c r="AA166" s="255"/>
      <c r="AB166" s="266"/>
      <c r="AC166" s="266"/>
      <c r="AD166" s="266"/>
      <c r="AE166" s="266"/>
      <c r="AF166" s="266"/>
      <c r="AG166" s="266"/>
      <c r="AH166" s="266"/>
      <c r="AI166" s="266"/>
      <c r="AJ166" s="266"/>
      <c r="AK166" s="266"/>
      <c r="AL166" s="266"/>
      <c r="AM166" s="266"/>
      <c r="AN166" s="266"/>
      <c r="AO166" s="266"/>
      <c r="AP166" s="266"/>
      <c r="AQ166" s="267"/>
      <c r="AR166" s="267"/>
      <c r="AS166" s="267"/>
      <c r="AT166" s="267"/>
      <c r="AU166" s="267"/>
      <c r="AV166" s="267"/>
      <c r="AW166" s="267"/>
      <c r="AX166" s="267"/>
      <c r="AY166" s="267"/>
      <c r="AZ166" s="267"/>
      <c r="BA166" s="267"/>
      <c r="BB166" s="267"/>
      <c r="BC166" s="267"/>
      <c r="BD166" s="267"/>
      <c r="BE166" s="267"/>
      <c r="BF166" s="267"/>
      <c r="BG166" s="267"/>
      <c r="BH166" s="267"/>
      <c r="BI166" s="267"/>
      <c r="BJ166" s="267"/>
      <c r="BK166" s="267"/>
      <c r="BL166" s="267"/>
      <c r="BM166" s="267"/>
      <c r="BN166" s="267"/>
      <c r="BO166" s="267"/>
      <c r="BP166" s="267"/>
      <c r="BQ166" s="267"/>
      <c r="BR166" s="267"/>
      <c r="BS166" s="267"/>
      <c r="BT166" s="267"/>
      <c r="BU166" s="267"/>
      <c r="BV166" s="267"/>
      <c r="BW166" s="267"/>
      <c r="BX166" s="267"/>
      <c r="BY166" s="267"/>
      <c r="BZ166" s="267"/>
      <c r="CA166" s="267"/>
      <c r="CB166" s="267"/>
      <c r="CC166" s="267"/>
      <c r="CD166" s="267"/>
      <c r="CE166" s="267"/>
      <c r="CF166" s="267"/>
      <c r="CG166" s="267"/>
      <c r="CH166" s="267"/>
      <c r="CI166" s="267"/>
      <c r="CJ166" s="267"/>
      <c r="CK166" s="267"/>
      <c r="CL166" s="267"/>
      <c r="CM166" s="267"/>
      <c r="CN166" s="267"/>
      <c r="CO166" s="267"/>
      <c r="CP166" s="267"/>
      <c r="CQ166" s="267"/>
      <c r="CR166" s="267"/>
      <c r="CS166" s="267"/>
      <c r="CT166" s="267"/>
      <c r="CU166" s="267"/>
      <c r="CV166" s="267"/>
      <c r="CW166" s="267"/>
      <c r="CX166" s="267"/>
      <c r="CY166" s="267"/>
      <c r="CZ166" s="267"/>
      <c r="DA166" s="267"/>
      <c r="DB166" s="267"/>
      <c r="DC166" s="267"/>
      <c r="DD166" s="267"/>
      <c r="DE166" s="267"/>
      <c r="DF166" s="267"/>
      <c r="DG166" s="267"/>
      <c r="DH166" s="267"/>
      <c r="DI166" s="267"/>
      <c r="DJ166" s="267"/>
      <c r="DK166" s="267"/>
      <c r="DL166" s="267"/>
      <c r="DM166" s="267"/>
      <c r="DN166" s="267"/>
      <c r="DO166" s="267"/>
      <c r="DP166" s="267"/>
      <c r="DQ166" s="267"/>
      <c r="DR166" s="267"/>
      <c r="DS166" s="267"/>
      <c r="DT166" s="267"/>
      <c r="DU166" s="267"/>
      <c r="DV166" s="267"/>
      <c r="DW166" s="267"/>
      <c r="DX166" s="267"/>
      <c r="DY166" s="267"/>
      <c r="DZ166" s="267"/>
      <c r="EA166" s="267"/>
      <c r="EB166" s="267"/>
      <c r="EC166" s="267"/>
      <c r="ED166" s="267"/>
      <c r="EE166" s="267"/>
      <c r="EF166" s="267"/>
      <c r="EG166" s="267"/>
      <c r="EH166" s="267"/>
      <c r="EI166" s="267"/>
      <c r="EJ166" s="267"/>
      <c r="EK166" s="267"/>
      <c r="EL166" s="267"/>
      <c r="EM166" s="267"/>
      <c r="EN166" s="267"/>
      <c r="EO166" s="267"/>
      <c r="EP166" s="267"/>
      <c r="EQ166" s="267"/>
      <c r="ER166" s="267"/>
      <c r="ES166" s="267"/>
      <c r="ET166" s="267"/>
      <c r="EU166" s="267"/>
      <c r="EV166" s="267"/>
      <c r="EW166" s="267"/>
      <c r="EX166" s="267"/>
      <c r="EY166" s="267"/>
      <c r="EZ166" s="267"/>
      <c r="FA166" s="267"/>
      <c r="FB166" s="267"/>
      <c r="FC166" s="267"/>
      <c r="FD166" s="267"/>
      <c r="FE166" s="267"/>
      <c r="FF166" s="267"/>
      <c r="FG166" s="267"/>
      <c r="FH166" s="267"/>
      <c r="FI166" s="267"/>
      <c r="FJ166" s="267"/>
      <c r="FK166" s="267"/>
      <c r="FL166" s="267"/>
      <c r="FM166" s="267"/>
      <c r="FN166" s="267"/>
      <c r="FO166" s="267"/>
      <c r="FP166" s="267"/>
      <c r="FQ166" s="267"/>
      <c r="FR166" s="267"/>
      <c r="FS166" s="267"/>
      <c r="FT166" s="267"/>
      <c r="FU166" s="267"/>
      <c r="FV166" s="267"/>
      <c r="FW166" s="267"/>
      <c r="FX166" s="267"/>
      <c r="FY166" s="267"/>
      <c r="FZ166" s="267"/>
      <c r="GA166" s="267"/>
      <c r="GB166" s="267"/>
      <c r="GC166" s="267"/>
      <c r="GD166" s="267"/>
      <c r="GE166" s="267"/>
      <c r="GF166" s="267"/>
      <c r="GG166" s="267"/>
      <c r="GH166" s="267"/>
      <c r="GI166" s="267"/>
      <c r="GJ166" s="267"/>
      <c r="GK166" s="267"/>
      <c r="GL166" s="267"/>
      <c r="GM166" s="267"/>
      <c r="GN166" s="267"/>
      <c r="GO166" s="267"/>
      <c r="GP166" s="267"/>
      <c r="GQ166" s="267"/>
      <c r="GR166" s="267"/>
      <c r="GS166" s="267"/>
      <c r="GT166" s="267"/>
      <c r="GU166" s="267"/>
      <c r="GV166" s="267"/>
      <c r="GW166" s="267"/>
      <c r="GX166" s="267"/>
      <c r="GY166" s="267"/>
      <c r="GZ166" s="267"/>
      <c r="HA166" s="267"/>
      <c r="HB166" s="267"/>
      <c r="HC166" s="267"/>
      <c r="HD166" s="267"/>
      <c r="HE166" s="267"/>
      <c r="HF166" s="267"/>
      <c r="HG166" s="267"/>
      <c r="HH166" s="267"/>
      <c r="HI166" s="267"/>
      <c r="HJ166" s="267"/>
      <c r="HK166" s="267"/>
      <c r="HL166" s="267"/>
      <c r="HM166" s="267"/>
      <c r="HN166" s="267"/>
      <c r="HO166" s="267"/>
      <c r="HP166" s="267"/>
      <c r="HQ166" s="267"/>
      <c r="HR166" s="267"/>
      <c r="HS166" s="267"/>
      <c r="HT166" s="267"/>
      <c r="HU166" s="267"/>
      <c r="HV166" s="267"/>
      <c r="HW166" s="267"/>
      <c r="HX166" s="267"/>
      <c r="HY166" s="267"/>
      <c r="HZ166" s="267"/>
      <c r="IA166" s="267"/>
      <c r="IB166" s="267"/>
      <c r="IC166" s="267"/>
      <c r="ID166" s="267"/>
      <c r="IE166" s="267"/>
      <c r="IF166" s="267"/>
      <c r="IG166" s="267"/>
      <c r="IH166" s="267"/>
      <c r="II166" s="267"/>
      <c r="IJ166" s="267"/>
      <c r="IK166" s="267"/>
      <c r="IL166" s="267"/>
      <c r="IM166" s="267"/>
      <c r="IN166" s="267"/>
      <c r="IO166" s="267"/>
      <c r="IP166" s="267"/>
    </row>
    <row r="167" spans="1:250" ht="15">
      <c r="A167" s="268"/>
      <c r="B167" s="130"/>
      <c r="C167" s="3"/>
      <c r="D167" s="109"/>
      <c r="E167" s="25"/>
      <c r="F167" s="25"/>
      <c r="G167" s="25"/>
      <c r="H167" s="25"/>
      <c r="I167" s="25"/>
      <c r="J167" s="25"/>
      <c r="K167" s="3"/>
      <c r="L167" s="3"/>
      <c r="M167" s="55"/>
      <c r="N167" s="55"/>
      <c r="O167" s="55"/>
      <c r="P167" s="254"/>
      <c r="Q167" s="614"/>
      <c r="R167" s="255"/>
      <c r="S167" s="255"/>
      <c r="T167" s="255"/>
      <c r="U167" s="255"/>
      <c r="V167" s="255"/>
      <c r="W167" s="255"/>
      <c r="X167" s="255"/>
      <c r="Y167" s="255"/>
      <c r="Z167" s="255"/>
      <c r="AA167" s="255"/>
      <c r="AB167" s="266"/>
      <c r="AC167" s="266"/>
      <c r="AD167" s="266"/>
      <c r="AE167" s="266"/>
      <c r="AF167" s="266"/>
      <c r="AG167" s="266"/>
      <c r="AH167" s="266"/>
      <c r="AI167" s="266"/>
      <c r="AJ167" s="266"/>
      <c r="AK167" s="266"/>
      <c r="AL167" s="266"/>
      <c r="AM167" s="266"/>
      <c r="AN167" s="266"/>
      <c r="AO167" s="266"/>
      <c r="AP167" s="266"/>
      <c r="AQ167" s="267"/>
      <c r="AR167" s="267"/>
      <c r="AS167" s="267"/>
      <c r="AT167" s="267"/>
      <c r="AU167" s="267"/>
      <c r="AV167" s="267"/>
      <c r="AW167" s="267"/>
      <c r="AX167" s="267"/>
      <c r="AY167" s="267"/>
      <c r="AZ167" s="267"/>
      <c r="BA167" s="267"/>
      <c r="BB167" s="267"/>
      <c r="BC167" s="267"/>
      <c r="BD167" s="267"/>
      <c r="BE167" s="267"/>
      <c r="BF167" s="267"/>
      <c r="BG167" s="267"/>
      <c r="BH167" s="267"/>
      <c r="BI167" s="267"/>
      <c r="BJ167" s="267"/>
      <c r="BK167" s="267"/>
      <c r="BL167" s="267"/>
      <c r="BM167" s="267"/>
      <c r="BN167" s="267"/>
      <c r="BO167" s="267"/>
      <c r="BP167" s="267"/>
      <c r="BQ167" s="267"/>
      <c r="BR167" s="267"/>
      <c r="BS167" s="267"/>
      <c r="BT167" s="267"/>
      <c r="BU167" s="267"/>
      <c r="BV167" s="267"/>
      <c r="BW167" s="267"/>
      <c r="BX167" s="267"/>
      <c r="BY167" s="267"/>
      <c r="BZ167" s="267"/>
      <c r="CA167" s="267"/>
      <c r="CB167" s="267"/>
      <c r="CC167" s="267"/>
      <c r="CD167" s="267"/>
      <c r="CE167" s="267"/>
      <c r="CF167" s="267"/>
      <c r="CG167" s="267"/>
      <c r="CH167" s="267"/>
      <c r="CI167" s="267"/>
      <c r="CJ167" s="267"/>
      <c r="CK167" s="267"/>
      <c r="CL167" s="267"/>
      <c r="CM167" s="267"/>
      <c r="CN167" s="267"/>
      <c r="CO167" s="267"/>
      <c r="CP167" s="267"/>
      <c r="CQ167" s="267"/>
      <c r="CR167" s="267"/>
      <c r="CS167" s="267"/>
      <c r="CT167" s="267"/>
      <c r="CU167" s="267"/>
      <c r="CV167" s="267"/>
      <c r="CW167" s="267"/>
      <c r="CX167" s="267"/>
      <c r="CY167" s="267"/>
      <c r="CZ167" s="267"/>
      <c r="DA167" s="267"/>
      <c r="DB167" s="267"/>
      <c r="DC167" s="267"/>
      <c r="DD167" s="267"/>
      <c r="DE167" s="267"/>
      <c r="DF167" s="267"/>
      <c r="DG167" s="267"/>
      <c r="DH167" s="267"/>
      <c r="DI167" s="267"/>
      <c r="DJ167" s="267"/>
      <c r="DK167" s="267"/>
      <c r="DL167" s="267"/>
      <c r="DM167" s="267"/>
      <c r="DN167" s="267"/>
      <c r="DO167" s="267"/>
      <c r="DP167" s="267"/>
      <c r="DQ167" s="267"/>
      <c r="DR167" s="267"/>
      <c r="DS167" s="267"/>
      <c r="DT167" s="267"/>
      <c r="DU167" s="267"/>
      <c r="DV167" s="267"/>
      <c r="DW167" s="267"/>
      <c r="DX167" s="267"/>
      <c r="DY167" s="267"/>
      <c r="DZ167" s="267"/>
      <c r="EA167" s="267"/>
      <c r="EB167" s="267"/>
      <c r="EC167" s="267"/>
      <c r="ED167" s="267"/>
      <c r="EE167" s="267"/>
      <c r="EF167" s="267"/>
      <c r="EG167" s="267"/>
      <c r="EH167" s="267"/>
      <c r="EI167" s="267"/>
      <c r="EJ167" s="267"/>
      <c r="EK167" s="267"/>
      <c r="EL167" s="267"/>
      <c r="EM167" s="267"/>
      <c r="EN167" s="267"/>
      <c r="EO167" s="267"/>
      <c r="EP167" s="267"/>
      <c r="EQ167" s="267"/>
      <c r="ER167" s="267"/>
      <c r="ES167" s="267"/>
      <c r="ET167" s="267"/>
      <c r="EU167" s="267"/>
      <c r="EV167" s="267"/>
      <c r="EW167" s="267"/>
      <c r="EX167" s="267"/>
      <c r="EY167" s="267"/>
      <c r="EZ167" s="267"/>
      <c r="FA167" s="267"/>
      <c r="FB167" s="267"/>
      <c r="FC167" s="267"/>
      <c r="FD167" s="267"/>
      <c r="FE167" s="267"/>
      <c r="FF167" s="267"/>
      <c r="FG167" s="267"/>
      <c r="FH167" s="267"/>
      <c r="FI167" s="267"/>
      <c r="FJ167" s="267"/>
      <c r="FK167" s="267"/>
      <c r="FL167" s="267"/>
      <c r="FM167" s="267"/>
      <c r="FN167" s="267"/>
      <c r="FO167" s="267"/>
      <c r="FP167" s="267"/>
      <c r="FQ167" s="267"/>
      <c r="FR167" s="267"/>
      <c r="FS167" s="267"/>
      <c r="FT167" s="267"/>
      <c r="FU167" s="267"/>
      <c r="FV167" s="267"/>
      <c r="FW167" s="267"/>
      <c r="FX167" s="267"/>
      <c r="FY167" s="267"/>
      <c r="FZ167" s="267"/>
      <c r="GA167" s="267"/>
      <c r="GB167" s="267"/>
      <c r="GC167" s="267"/>
      <c r="GD167" s="267"/>
      <c r="GE167" s="267"/>
      <c r="GF167" s="267"/>
      <c r="GG167" s="267"/>
      <c r="GH167" s="267"/>
      <c r="GI167" s="267"/>
      <c r="GJ167" s="267"/>
      <c r="GK167" s="267"/>
      <c r="GL167" s="267"/>
      <c r="GM167" s="267"/>
      <c r="GN167" s="267"/>
      <c r="GO167" s="267"/>
      <c r="GP167" s="267"/>
      <c r="GQ167" s="267"/>
      <c r="GR167" s="267"/>
      <c r="GS167" s="267"/>
      <c r="GT167" s="267"/>
      <c r="GU167" s="267"/>
      <c r="GV167" s="267"/>
      <c r="GW167" s="267"/>
      <c r="GX167" s="267"/>
      <c r="GY167" s="267"/>
      <c r="GZ167" s="267"/>
      <c r="HA167" s="267"/>
      <c r="HB167" s="267"/>
      <c r="HC167" s="267"/>
      <c r="HD167" s="267"/>
      <c r="HE167" s="267"/>
      <c r="HF167" s="267"/>
      <c r="HG167" s="267"/>
      <c r="HH167" s="267"/>
      <c r="HI167" s="267"/>
      <c r="HJ167" s="267"/>
      <c r="HK167" s="267"/>
      <c r="HL167" s="267"/>
      <c r="HM167" s="267"/>
      <c r="HN167" s="267"/>
      <c r="HO167" s="267"/>
      <c r="HP167" s="267"/>
      <c r="HQ167" s="267"/>
      <c r="HR167" s="267"/>
      <c r="HS167" s="267"/>
      <c r="HT167" s="267"/>
      <c r="HU167" s="267"/>
      <c r="HV167" s="267"/>
      <c r="HW167" s="267"/>
      <c r="HX167" s="267"/>
      <c r="HY167" s="267"/>
      <c r="HZ167" s="267"/>
      <c r="IA167" s="267"/>
      <c r="IB167" s="267"/>
      <c r="IC167" s="267"/>
      <c r="ID167" s="267"/>
      <c r="IE167" s="267"/>
      <c r="IF167" s="267"/>
      <c r="IG167" s="267"/>
      <c r="IH167" s="267"/>
      <c r="II167" s="267"/>
      <c r="IJ167" s="267"/>
      <c r="IK167" s="267"/>
      <c r="IL167" s="267"/>
      <c r="IM167" s="267"/>
      <c r="IN167" s="267"/>
      <c r="IO167" s="267"/>
      <c r="IP167" s="267"/>
    </row>
    <row r="168" spans="1:250" ht="16.5" customHeight="1">
      <c r="B168" s="772" t="s">
        <v>164</v>
      </c>
      <c r="C168" s="772"/>
      <c r="D168" s="772"/>
      <c r="E168" s="772"/>
      <c r="F168" s="772"/>
      <c r="G168" s="772"/>
      <c r="H168" s="772"/>
      <c r="I168" s="772"/>
      <c r="J168" s="772"/>
      <c r="K168" s="772"/>
      <c r="L168" s="772"/>
      <c r="M168" s="772"/>
      <c r="N168" s="772"/>
      <c r="O168" s="25"/>
      <c r="P168" s="3"/>
      <c r="R168" s="243"/>
      <c r="S168" s="243"/>
      <c r="T168" s="243"/>
      <c r="U168" s="243"/>
      <c r="V168" s="243"/>
      <c r="W168" s="243"/>
      <c r="X168" s="243"/>
      <c r="Y168" s="243"/>
      <c r="Z168" s="243"/>
      <c r="AA168" s="243"/>
      <c r="AB168" s="243"/>
      <c r="AC168" s="243"/>
      <c r="AD168" s="243"/>
      <c r="AE168" s="243"/>
      <c r="AF168" s="243"/>
      <c r="AG168" s="243"/>
      <c r="AH168" s="243"/>
      <c r="AI168" s="243"/>
      <c r="AJ168" s="243"/>
      <c r="AK168" s="243"/>
      <c r="AL168" s="243"/>
      <c r="AM168" s="243"/>
      <c r="AN168" s="243"/>
      <c r="AO168" s="243"/>
      <c r="AP168" s="24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</row>
    <row r="169" spans="1:250" ht="12.75" customHeight="1">
      <c r="B169" s="772" t="s">
        <v>9</v>
      </c>
      <c r="C169" s="772"/>
      <c r="D169" s="772"/>
      <c r="E169" s="772"/>
      <c r="F169" s="772"/>
      <c r="G169" s="772"/>
      <c r="H169" s="772"/>
      <c r="I169" s="772"/>
      <c r="J169" s="772"/>
      <c r="K169" s="772"/>
      <c r="L169" s="772"/>
      <c r="M169" s="772"/>
      <c r="N169" s="772"/>
      <c r="O169" s="25"/>
      <c r="P169" s="3"/>
      <c r="R169" s="243"/>
      <c r="S169" s="243"/>
      <c r="T169" s="243"/>
      <c r="U169" s="243"/>
      <c r="V169" s="243"/>
      <c r="W169" s="243"/>
      <c r="X169" s="243"/>
      <c r="Y169" s="243"/>
      <c r="Z169" s="243"/>
      <c r="AA169" s="243"/>
      <c r="AB169" s="243"/>
      <c r="AC169" s="243"/>
      <c r="AD169" s="243"/>
      <c r="AE169" s="243"/>
      <c r="AF169" s="243"/>
      <c r="AG169" s="243"/>
      <c r="AH169" s="243"/>
      <c r="AI169" s="243"/>
      <c r="AJ169" s="243"/>
      <c r="AK169" s="243"/>
      <c r="AL169" s="243"/>
      <c r="AM169" s="243"/>
      <c r="AN169" s="243"/>
      <c r="AO169" s="243"/>
      <c r="AP169" s="24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</row>
    <row r="170" spans="1:250" ht="12.75" customHeight="1">
      <c r="B170" s="48"/>
      <c r="C170" s="48"/>
      <c r="D170" s="303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25"/>
      <c r="P170" s="3"/>
      <c r="R170" s="243"/>
      <c r="S170" s="243"/>
      <c r="T170" s="243"/>
      <c r="U170" s="243"/>
      <c r="V170" s="243"/>
      <c r="W170" s="243"/>
      <c r="X170" s="243"/>
      <c r="Y170" s="243"/>
      <c r="Z170" s="243"/>
      <c r="AA170" s="243"/>
      <c r="AB170" s="243"/>
      <c r="AC170" s="243"/>
      <c r="AD170" s="243"/>
      <c r="AE170" s="243"/>
      <c r="AF170" s="243"/>
      <c r="AG170" s="243"/>
      <c r="AH170" s="243"/>
      <c r="AI170" s="243"/>
      <c r="AJ170" s="243"/>
      <c r="AK170" s="243"/>
      <c r="AL170" s="243"/>
      <c r="AM170" s="243"/>
      <c r="AN170" s="243"/>
      <c r="AO170" s="243"/>
      <c r="AP170" s="24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</row>
    <row r="171" spans="1:250" ht="20.25" customHeight="1">
      <c r="B171" s="769" t="s">
        <v>10</v>
      </c>
      <c r="C171" s="770"/>
      <c r="D171" s="770"/>
      <c r="E171" s="770"/>
      <c r="F171" s="770"/>
      <c r="G171" s="770"/>
      <c r="H171" s="770"/>
      <c r="I171" s="770"/>
      <c r="J171" s="770"/>
      <c r="K171" s="770"/>
      <c r="L171" s="770"/>
      <c r="M171" s="770"/>
      <c r="N171" s="770"/>
      <c r="O171" s="771"/>
      <c r="P171" s="3"/>
      <c r="R171" s="243"/>
      <c r="S171" s="243"/>
      <c r="T171" s="243"/>
      <c r="U171" s="243"/>
      <c r="V171" s="243"/>
      <c r="W171" s="243"/>
      <c r="X171" s="243"/>
      <c r="Y171" s="243"/>
      <c r="Z171" s="243"/>
      <c r="AA171" s="243"/>
      <c r="AB171" s="243"/>
      <c r="AC171" s="243"/>
      <c r="AD171" s="243"/>
      <c r="AE171" s="243"/>
      <c r="AF171" s="243"/>
      <c r="AG171" s="243"/>
      <c r="AH171" s="243"/>
      <c r="AI171" s="243"/>
      <c r="AJ171" s="243"/>
      <c r="AK171" s="243"/>
      <c r="AL171" s="243"/>
      <c r="AM171" s="243"/>
      <c r="AN171" s="243"/>
      <c r="AO171" s="243"/>
      <c r="AP171" s="24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</row>
    <row r="172" spans="1:250" ht="7.5" customHeight="1">
      <c r="B172" s="141"/>
      <c r="C172" s="141"/>
      <c r="D172" s="68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25"/>
      <c r="P172" s="3"/>
      <c r="R172" s="243"/>
      <c r="S172" s="243"/>
      <c r="T172" s="243"/>
      <c r="U172" s="243"/>
      <c r="V172" s="243"/>
      <c r="W172" s="243"/>
      <c r="X172" s="243"/>
      <c r="Y172" s="243"/>
      <c r="Z172" s="243"/>
      <c r="AA172" s="243"/>
      <c r="AB172" s="243"/>
      <c r="AC172" s="243"/>
      <c r="AD172" s="243"/>
      <c r="AE172" s="243"/>
      <c r="AF172" s="243"/>
      <c r="AG172" s="243"/>
      <c r="AH172" s="243"/>
      <c r="AI172" s="243"/>
      <c r="AJ172" s="243"/>
      <c r="AK172" s="243"/>
      <c r="AL172" s="243"/>
      <c r="AM172" s="243"/>
      <c r="AN172" s="243"/>
      <c r="AO172" s="243"/>
      <c r="AP172" s="24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</row>
    <row r="173" spans="1:250" ht="14.25" customHeight="1">
      <c r="B173" s="49" t="s">
        <v>11</v>
      </c>
      <c r="C173" s="2"/>
      <c r="D173" s="109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5"/>
      <c r="P173" s="3"/>
      <c r="R173" s="243"/>
      <c r="S173" s="243"/>
      <c r="T173" s="243"/>
      <c r="U173" s="243"/>
      <c r="V173" s="243"/>
      <c r="W173" s="243"/>
      <c r="X173" s="243"/>
      <c r="Y173" s="243"/>
      <c r="Z173" s="243"/>
      <c r="AA173" s="243"/>
      <c r="AB173" s="243"/>
      <c r="AC173" s="243"/>
      <c r="AD173" s="243"/>
      <c r="AE173" s="243"/>
      <c r="AF173" s="243"/>
      <c r="AG173" s="243"/>
      <c r="AH173" s="243"/>
      <c r="AI173" s="243"/>
      <c r="AJ173" s="243"/>
      <c r="AK173" s="243"/>
      <c r="AL173" s="243"/>
      <c r="AM173" s="243"/>
      <c r="AN173" s="243"/>
      <c r="AO173" s="243"/>
      <c r="AP173" s="24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</row>
    <row r="174" spans="1:250" ht="14.25" customHeight="1">
      <c r="B174" s="49" t="s">
        <v>156</v>
      </c>
      <c r="C174" s="2"/>
      <c r="D174" s="109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5"/>
      <c r="P174" s="3"/>
      <c r="R174" s="243"/>
      <c r="S174" s="243"/>
      <c r="T174" s="243"/>
      <c r="U174" s="243"/>
      <c r="V174" s="243"/>
      <c r="W174" s="243"/>
      <c r="X174" s="243"/>
      <c r="Y174" s="243"/>
      <c r="Z174" s="243"/>
      <c r="AA174" s="243"/>
      <c r="AB174" s="243"/>
      <c r="AC174" s="243"/>
      <c r="AD174" s="243"/>
      <c r="AE174" s="243"/>
      <c r="AF174" s="243"/>
      <c r="AG174" s="243"/>
      <c r="AH174" s="243"/>
      <c r="AI174" s="243"/>
      <c r="AJ174" s="243"/>
      <c r="AK174" s="243"/>
      <c r="AL174" s="243"/>
      <c r="AM174" s="243"/>
      <c r="AN174" s="243"/>
      <c r="AO174" s="243"/>
      <c r="AP174" s="24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</row>
    <row r="175" spans="1:250" ht="14.25" customHeight="1">
      <c r="B175" s="49" t="s">
        <v>288</v>
      </c>
      <c r="C175" s="2"/>
      <c r="D175" s="109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5"/>
      <c r="P175" s="3"/>
      <c r="R175" s="243"/>
      <c r="S175" s="243"/>
      <c r="T175" s="243"/>
      <c r="U175" s="243"/>
      <c r="V175" s="243"/>
      <c r="W175" s="243"/>
      <c r="X175" s="243"/>
      <c r="Y175" s="243"/>
      <c r="Z175" s="243"/>
      <c r="AA175" s="243"/>
      <c r="AB175" s="243"/>
      <c r="AC175" s="243"/>
      <c r="AD175" s="243"/>
      <c r="AE175" s="243"/>
      <c r="AF175" s="243"/>
      <c r="AG175" s="243"/>
      <c r="AH175" s="243"/>
      <c r="AI175" s="243"/>
      <c r="AJ175" s="243"/>
      <c r="AK175" s="243"/>
      <c r="AL175" s="243"/>
      <c r="AM175" s="243"/>
      <c r="AN175" s="243"/>
      <c r="AO175" s="243"/>
      <c r="AP175" s="24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</row>
    <row r="176" spans="1:250" ht="14.25" customHeight="1">
      <c r="B176" s="50" t="s">
        <v>12</v>
      </c>
      <c r="C176" s="2"/>
      <c r="D176" s="109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5"/>
      <c r="P176" s="3"/>
      <c r="R176" s="243"/>
      <c r="S176" s="243"/>
      <c r="T176" s="243"/>
      <c r="U176" s="243"/>
      <c r="V176" s="243"/>
      <c r="W176" s="243"/>
      <c r="X176" s="243"/>
      <c r="Y176" s="243"/>
      <c r="Z176" s="243"/>
      <c r="AA176" s="243"/>
      <c r="AB176" s="243"/>
      <c r="AC176" s="243"/>
      <c r="AD176" s="243"/>
      <c r="AE176" s="243"/>
      <c r="AF176" s="243"/>
      <c r="AG176" s="243"/>
      <c r="AH176" s="243"/>
      <c r="AI176" s="243"/>
      <c r="AJ176" s="243"/>
      <c r="AK176" s="243"/>
      <c r="AL176" s="243"/>
      <c r="AM176" s="243"/>
      <c r="AN176" s="243"/>
      <c r="AO176" s="243"/>
      <c r="AP176" s="24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</row>
    <row r="177" spans="1:250" ht="14.25" customHeight="1">
      <c r="B177" s="49" t="s">
        <v>289</v>
      </c>
      <c r="C177" s="2"/>
      <c r="D177" s="109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5"/>
      <c r="P177" s="3"/>
      <c r="R177" s="243"/>
      <c r="S177" s="243"/>
      <c r="T177" s="243"/>
      <c r="U177" s="243"/>
      <c r="V177" s="243"/>
      <c r="W177" s="243"/>
      <c r="X177" s="243"/>
      <c r="Y177" s="243"/>
      <c r="Z177" s="243"/>
      <c r="AA177" s="243"/>
      <c r="AB177" s="243"/>
      <c r="AC177" s="243"/>
      <c r="AD177" s="243"/>
      <c r="AE177" s="243"/>
      <c r="AF177" s="243"/>
      <c r="AG177" s="243"/>
      <c r="AH177" s="243"/>
      <c r="AI177" s="243"/>
      <c r="AJ177" s="243"/>
      <c r="AK177" s="243"/>
      <c r="AL177" s="243"/>
      <c r="AM177" s="243"/>
      <c r="AN177" s="243"/>
      <c r="AO177" s="243"/>
      <c r="AP177" s="24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</row>
    <row r="178" spans="1:250" s="2" customFormat="1" ht="14.25" customHeight="1">
      <c r="A178" s="324"/>
      <c r="B178" s="49" t="s">
        <v>290</v>
      </c>
      <c r="D178" s="109"/>
      <c r="P178" s="3"/>
      <c r="Q178" s="243"/>
      <c r="R178" s="243"/>
      <c r="S178" s="243"/>
      <c r="T178" s="243"/>
      <c r="U178" s="243"/>
      <c r="V178" s="243"/>
      <c r="W178" s="243"/>
      <c r="X178" s="243"/>
      <c r="Y178" s="243"/>
      <c r="Z178" s="243"/>
      <c r="AA178" s="243"/>
      <c r="AB178" s="243"/>
      <c r="AC178" s="243"/>
      <c r="AD178" s="243"/>
      <c r="AE178" s="243"/>
      <c r="AF178" s="243"/>
      <c r="AG178" s="243"/>
      <c r="AH178" s="243"/>
      <c r="AI178" s="243"/>
      <c r="AJ178" s="243"/>
      <c r="AK178" s="243"/>
      <c r="AL178" s="243"/>
      <c r="AM178" s="243"/>
      <c r="AN178" s="243"/>
      <c r="AO178" s="243"/>
      <c r="AP178" s="24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</row>
    <row r="179" spans="1:250" s="2" customFormat="1" ht="14.25" customHeight="1">
      <c r="A179" s="324"/>
      <c r="B179" s="49" t="s">
        <v>291</v>
      </c>
      <c r="D179" s="109"/>
      <c r="P179" s="3"/>
      <c r="Q179" s="243"/>
      <c r="R179" s="243"/>
      <c r="S179" s="243"/>
      <c r="T179" s="243"/>
      <c r="U179" s="243"/>
      <c r="V179" s="243"/>
      <c r="W179" s="243"/>
      <c r="X179" s="243"/>
      <c r="Y179" s="243"/>
      <c r="Z179" s="243"/>
      <c r="AA179" s="243"/>
      <c r="AB179" s="243"/>
      <c r="AC179" s="243"/>
      <c r="AD179" s="243"/>
      <c r="AE179" s="243"/>
      <c r="AF179" s="243"/>
      <c r="AG179" s="243"/>
      <c r="AH179" s="243"/>
      <c r="AI179" s="243"/>
      <c r="AJ179" s="243"/>
      <c r="AK179" s="243"/>
      <c r="AL179" s="243"/>
      <c r="AM179" s="243"/>
      <c r="AN179" s="243"/>
      <c r="AO179" s="243"/>
      <c r="AP179" s="24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</row>
    <row r="180" spans="1:250" s="2" customFormat="1" ht="14.25" customHeight="1">
      <c r="A180" s="324"/>
      <c r="B180" s="49" t="s">
        <v>292</v>
      </c>
      <c r="D180" s="109"/>
      <c r="P180" s="3"/>
      <c r="Q180" s="243"/>
      <c r="R180" s="243"/>
      <c r="S180" s="243"/>
      <c r="T180" s="243"/>
      <c r="U180" s="243"/>
      <c r="V180" s="243"/>
      <c r="W180" s="243"/>
      <c r="X180" s="243"/>
      <c r="Y180" s="243"/>
      <c r="Z180" s="243"/>
      <c r="AA180" s="243"/>
      <c r="AB180" s="243"/>
      <c r="AC180" s="243"/>
      <c r="AD180" s="243"/>
      <c r="AE180" s="243"/>
      <c r="AF180" s="243"/>
      <c r="AG180" s="243"/>
      <c r="AH180" s="243"/>
      <c r="AI180" s="243"/>
      <c r="AJ180" s="243"/>
      <c r="AK180" s="243"/>
      <c r="AL180" s="243"/>
      <c r="AM180" s="243"/>
      <c r="AN180" s="243"/>
      <c r="AO180" s="243"/>
      <c r="AP180" s="24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</row>
    <row r="181" spans="1:250" ht="14.25" customHeight="1">
      <c r="B181" s="49" t="s">
        <v>293</v>
      </c>
      <c r="C181" s="2"/>
      <c r="D181" s="109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5"/>
      <c r="P181" s="3"/>
      <c r="R181" s="243"/>
      <c r="S181" s="243"/>
      <c r="T181" s="243"/>
      <c r="U181" s="243"/>
      <c r="V181" s="243"/>
      <c r="W181" s="243"/>
      <c r="X181" s="243"/>
      <c r="Y181" s="243"/>
      <c r="Z181" s="243"/>
      <c r="AA181" s="243"/>
      <c r="AB181" s="243"/>
      <c r="AC181" s="243"/>
      <c r="AD181" s="243"/>
      <c r="AE181" s="243"/>
      <c r="AF181" s="243"/>
      <c r="AG181" s="243"/>
      <c r="AH181" s="243"/>
      <c r="AI181" s="243"/>
      <c r="AJ181" s="243"/>
      <c r="AK181" s="243"/>
      <c r="AL181" s="243"/>
      <c r="AM181" s="243"/>
      <c r="AN181" s="243"/>
      <c r="AO181" s="243"/>
      <c r="AP181" s="24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</row>
    <row r="182" spans="1:250" ht="14.25" customHeight="1">
      <c r="B182" s="49" t="s">
        <v>294</v>
      </c>
      <c r="C182" s="2"/>
      <c r="D182" s="109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5"/>
      <c r="P182" s="3"/>
      <c r="R182" s="243"/>
      <c r="S182" s="243"/>
      <c r="T182" s="243"/>
      <c r="U182" s="243"/>
      <c r="V182" s="243"/>
      <c r="W182" s="243"/>
      <c r="X182" s="243"/>
      <c r="Y182" s="243"/>
      <c r="Z182" s="243"/>
      <c r="AA182" s="243"/>
      <c r="AB182" s="243"/>
      <c r="AC182" s="243"/>
      <c r="AD182" s="243"/>
      <c r="AE182" s="243"/>
      <c r="AF182" s="243"/>
      <c r="AG182" s="243"/>
      <c r="AH182" s="243"/>
      <c r="AI182" s="243"/>
      <c r="AJ182" s="243"/>
      <c r="AK182" s="243"/>
      <c r="AL182" s="243"/>
      <c r="AM182" s="243"/>
      <c r="AN182" s="243"/>
      <c r="AO182" s="243"/>
      <c r="AP182" s="24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</row>
    <row r="183" spans="1:250" ht="14.25" customHeight="1">
      <c r="B183" s="49"/>
      <c r="C183" s="709"/>
      <c r="D183" s="109"/>
      <c r="E183" s="709"/>
      <c r="F183" s="709"/>
      <c r="G183" s="709"/>
      <c r="H183" s="709"/>
      <c r="I183" s="709"/>
      <c r="J183" s="709"/>
      <c r="K183" s="709"/>
      <c r="L183" s="709"/>
      <c r="M183" s="709"/>
      <c r="N183" s="709"/>
      <c r="O183" s="25"/>
      <c r="P183" s="3"/>
      <c r="R183" s="243"/>
      <c r="S183" s="243"/>
      <c r="T183" s="243"/>
      <c r="U183" s="243"/>
      <c r="V183" s="243"/>
      <c r="W183" s="243"/>
      <c r="X183" s="243"/>
      <c r="Y183" s="243"/>
      <c r="Z183" s="243"/>
      <c r="AA183" s="243"/>
      <c r="AB183" s="243"/>
      <c r="AC183" s="243"/>
      <c r="AD183" s="243"/>
      <c r="AE183" s="243"/>
      <c r="AF183" s="243"/>
      <c r="AG183" s="243"/>
      <c r="AH183" s="243"/>
      <c r="AI183" s="243"/>
      <c r="AJ183" s="243"/>
      <c r="AK183" s="243"/>
      <c r="AL183" s="243"/>
      <c r="AM183" s="243"/>
      <c r="AN183" s="243"/>
      <c r="AO183" s="243"/>
      <c r="AP183" s="24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</row>
    <row r="184" spans="1:250" s="176" customFormat="1" ht="19.5" customHeight="1">
      <c r="A184" s="716"/>
      <c r="B184" s="52" t="s">
        <v>13</v>
      </c>
      <c r="D184" s="717"/>
      <c r="P184" s="718"/>
      <c r="Q184" s="719"/>
      <c r="R184" s="719"/>
      <c r="S184" s="719"/>
      <c r="T184" s="719"/>
      <c r="U184" s="719"/>
      <c r="V184" s="719"/>
      <c r="W184" s="719"/>
      <c r="X184" s="719"/>
      <c r="Y184" s="719"/>
      <c r="Z184" s="719"/>
      <c r="AA184" s="719"/>
      <c r="AB184" s="719"/>
      <c r="AC184" s="719"/>
      <c r="AD184" s="719"/>
      <c r="AE184" s="719"/>
      <c r="AF184" s="719"/>
      <c r="AG184" s="719"/>
      <c r="AH184" s="719"/>
      <c r="AI184" s="719"/>
      <c r="AJ184" s="719"/>
      <c r="AK184" s="719"/>
      <c r="AL184" s="719"/>
      <c r="AM184" s="719"/>
      <c r="AN184" s="719"/>
      <c r="AO184" s="719"/>
      <c r="AP184" s="719"/>
      <c r="AQ184" s="718"/>
      <c r="AR184" s="718"/>
      <c r="AS184" s="718"/>
      <c r="AT184" s="718"/>
      <c r="AU184" s="718"/>
      <c r="AV184" s="718"/>
      <c r="AW184" s="718"/>
      <c r="AX184" s="718"/>
      <c r="AY184" s="718"/>
      <c r="AZ184" s="718"/>
      <c r="BA184" s="718"/>
      <c r="BB184" s="718"/>
      <c r="BC184" s="718"/>
      <c r="BD184" s="718"/>
      <c r="BE184" s="718"/>
      <c r="BF184" s="718"/>
      <c r="BG184" s="718"/>
      <c r="BH184" s="718"/>
      <c r="BI184" s="718"/>
      <c r="BJ184" s="718"/>
      <c r="BK184" s="718"/>
      <c r="BL184" s="718"/>
      <c r="BM184" s="718"/>
      <c r="BN184" s="718"/>
      <c r="BO184" s="718"/>
      <c r="BP184" s="718"/>
      <c r="BQ184" s="718"/>
      <c r="BR184" s="718"/>
      <c r="BS184" s="718"/>
      <c r="BT184" s="718"/>
      <c r="BU184" s="718"/>
      <c r="BV184" s="718"/>
      <c r="BW184" s="718"/>
      <c r="BX184" s="718"/>
      <c r="BY184" s="718"/>
      <c r="BZ184" s="718"/>
      <c r="CA184" s="718"/>
      <c r="CB184" s="718"/>
      <c r="CC184" s="718"/>
      <c r="CD184" s="718"/>
      <c r="CE184" s="718"/>
      <c r="CF184" s="718"/>
      <c r="CG184" s="718"/>
      <c r="CH184" s="718"/>
      <c r="CI184" s="718"/>
      <c r="CJ184" s="718"/>
      <c r="CK184" s="718"/>
      <c r="CL184" s="718"/>
      <c r="CM184" s="718"/>
      <c r="CN184" s="718"/>
      <c r="CO184" s="718"/>
      <c r="CP184" s="718"/>
      <c r="CQ184" s="718"/>
      <c r="CR184" s="718"/>
      <c r="CS184" s="718"/>
      <c r="CT184" s="718"/>
      <c r="CU184" s="718"/>
      <c r="CV184" s="718"/>
      <c r="CW184" s="718"/>
      <c r="CX184" s="718"/>
      <c r="CY184" s="718"/>
      <c r="CZ184" s="718"/>
      <c r="DA184" s="718"/>
      <c r="DB184" s="718"/>
      <c r="DC184" s="718"/>
      <c r="DD184" s="718"/>
      <c r="DE184" s="718"/>
      <c r="DF184" s="718"/>
      <c r="DG184" s="718"/>
      <c r="DH184" s="718"/>
      <c r="DI184" s="718"/>
      <c r="DJ184" s="718"/>
      <c r="DK184" s="718"/>
      <c r="DL184" s="718"/>
      <c r="DM184" s="718"/>
      <c r="DN184" s="718"/>
      <c r="DO184" s="718"/>
      <c r="DP184" s="718"/>
      <c r="DQ184" s="718"/>
      <c r="DR184" s="718"/>
      <c r="DS184" s="718"/>
      <c r="DT184" s="718"/>
      <c r="DU184" s="718"/>
      <c r="DV184" s="718"/>
      <c r="DW184" s="718"/>
      <c r="DX184" s="718"/>
      <c r="DY184" s="718"/>
      <c r="DZ184" s="718"/>
      <c r="EA184" s="718"/>
      <c r="EB184" s="718"/>
      <c r="EC184" s="718"/>
      <c r="ED184" s="718"/>
      <c r="EE184" s="718"/>
      <c r="EF184" s="718"/>
      <c r="EG184" s="718"/>
      <c r="EH184" s="718"/>
      <c r="EI184" s="718"/>
      <c r="EJ184" s="718"/>
      <c r="EK184" s="718"/>
      <c r="EL184" s="718"/>
      <c r="EM184" s="718"/>
      <c r="EN184" s="718"/>
      <c r="EO184" s="718"/>
      <c r="EP184" s="718"/>
      <c r="EQ184" s="718"/>
      <c r="ER184" s="718"/>
      <c r="ES184" s="718"/>
      <c r="ET184" s="718"/>
      <c r="EU184" s="718"/>
      <c r="EV184" s="718"/>
      <c r="EW184" s="718"/>
      <c r="EX184" s="718"/>
      <c r="EY184" s="718"/>
      <c r="EZ184" s="718"/>
      <c r="FA184" s="718"/>
      <c r="FB184" s="718"/>
      <c r="FC184" s="718"/>
      <c r="FD184" s="718"/>
      <c r="FE184" s="718"/>
      <c r="FF184" s="718"/>
      <c r="FG184" s="718"/>
      <c r="FH184" s="718"/>
      <c r="FI184" s="718"/>
      <c r="FJ184" s="718"/>
      <c r="FK184" s="718"/>
      <c r="FL184" s="718"/>
      <c r="FM184" s="718"/>
      <c r="FN184" s="718"/>
      <c r="FO184" s="718"/>
      <c r="FP184" s="718"/>
      <c r="FQ184" s="718"/>
      <c r="FR184" s="718"/>
      <c r="FS184" s="718"/>
      <c r="FT184" s="718"/>
      <c r="FU184" s="718"/>
      <c r="FV184" s="718"/>
      <c r="FW184" s="718"/>
      <c r="FX184" s="718"/>
      <c r="FY184" s="718"/>
      <c r="FZ184" s="718"/>
      <c r="GA184" s="718"/>
      <c r="GB184" s="718"/>
      <c r="GC184" s="718"/>
      <c r="GD184" s="718"/>
      <c r="GE184" s="718"/>
      <c r="GF184" s="718"/>
      <c r="GG184" s="718"/>
      <c r="GH184" s="718"/>
      <c r="GI184" s="718"/>
      <c r="GJ184" s="718"/>
      <c r="GK184" s="718"/>
      <c r="GL184" s="718"/>
      <c r="GM184" s="718"/>
      <c r="GN184" s="718"/>
      <c r="GO184" s="718"/>
      <c r="GP184" s="718"/>
      <c r="GQ184" s="718"/>
      <c r="GR184" s="718"/>
      <c r="GS184" s="718"/>
      <c r="GT184" s="718"/>
      <c r="GU184" s="718"/>
      <c r="GV184" s="718"/>
      <c r="GW184" s="718"/>
      <c r="GX184" s="718"/>
      <c r="GY184" s="718"/>
      <c r="GZ184" s="718"/>
      <c r="HA184" s="718"/>
      <c r="HB184" s="718"/>
      <c r="HC184" s="718"/>
      <c r="HD184" s="718"/>
      <c r="HE184" s="718"/>
      <c r="HF184" s="718"/>
      <c r="HG184" s="718"/>
      <c r="HH184" s="718"/>
      <c r="HI184" s="718"/>
      <c r="HJ184" s="718"/>
      <c r="HK184" s="718"/>
      <c r="HL184" s="718"/>
      <c r="HM184" s="718"/>
      <c r="HN184" s="718"/>
      <c r="HO184" s="718"/>
      <c r="HP184" s="718"/>
      <c r="HQ184" s="718"/>
      <c r="HR184" s="718"/>
      <c r="HS184" s="718"/>
      <c r="HT184" s="718"/>
      <c r="HU184" s="718"/>
      <c r="HV184" s="718"/>
      <c r="HW184" s="718"/>
      <c r="HX184" s="718"/>
      <c r="HY184" s="718"/>
      <c r="HZ184" s="718"/>
      <c r="IA184" s="718"/>
      <c r="IB184" s="718"/>
      <c r="IC184" s="718"/>
      <c r="ID184" s="718"/>
      <c r="IE184" s="718"/>
      <c r="IF184" s="718"/>
      <c r="IG184" s="718"/>
      <c r="IH184" s="718"/>
      <c r="II184" s="718"/>
      <c r="IJ184" s="718"/>
      <c r="IK184" s="718"/>
      <c r="IL184" s="718"/>
      <c r="IM184" s="718"/>
      <c r="IN184" s="718"/>
      <c r="IO184" s="718"/>
      <c r="IP184" s="718"/>
    </row>
    <row r="185" spans="1:250" ht="24.75" customHeight="1">
      <c r="B185" s="775" t="s">
        <v>367</v>
      </c>
      <c r="C185" s="775"/>
      <c r="D185" s="775"/>
      <c r="E185" s="775"/>
      <c r="F185" s="775"/>
      <c r="G185" s="775"/>
      <c r="H185" s="775"/>
      <c r="I185" s="775"/>
      <c r="J185" s="775"/>
      <c r="K185" s="775"/>
      <c r="L185" s="775"/>
      <c r="M185" s="775"/>
      <c r="N185" s="775"/>
      <c r="O185" s="775"/>
      <c r="P185" s="3"/>
      <c r="R185" s="243"/>
      <c r="S185" s="243"/>
      <c r="T185" s="243"/>
      <c r="U185" s="243"/>
      <c r="V185" s="243"/>
      <c r="W185" s="243"/>
      <c r="X185" s="243"/>
      <c r="Y185" s="243"/>
      <c r="Z185" s="243"/>
      <c r="AA185" s="243"/>
      <c r="AB185" s="243"/>
      <c r="AC185" s="243"/>
      <c r="AD185" s="243"/>
      <c r="AE185" s="243"/>
      <c r="AF185" s="243"/>
      <c r="AG185" s="243"/>
      <c r="AH185" s="243"/>
      <c r="AI185" s="243"/>
      <c r="AJ185" s="243"/>
      <c r="AK185" s="243"/>
      <c r="AL185" s="243"/>
      <c r="AM185" s="243"/>
      <c r="AN185" s="243"/>
      <c r="AO185" s="243"/>
      <c r="AP185" s="24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</row>
    <row r="186" spans="1:250" s="6" customFormat="1" ht="18" customHeight="1">
      <c r="A186" s="329"/>
      <c r="B186" s="710" t="s">
        <v>365</v>
      </c>
      <c r="D186" s="8"/>
      <c r="P186" s="162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  <c r="AA186" s="286"/>
      <c r="AB186" s="286"/>
      <c r="AC186" s="286"/>
      <c r="AD186" s="286"/>
      <c r="AE186" s="286"/>
      <c r="AF186" s="286"/>
      <c r="AG186" s="286"/>
      <c r="AH186" s="286"/>
      <c r="AI186" s="286"/>
      <c r="AJ186" s="286"/>
      <c r="AK186" s="286"/>
      <c r="AL186" s="286"/>
      <c r="AM186" s="286"/>
      <c r="AN186" s="286"/>
      <c r="AO186" s="286"/>
      <c r="AP186" s="286"/>
      <c r="AQ186" s="162"/>
      <c r="AR186" s="162"/>
      <c r="AS186" s="162"/>
      <c r="AT186" s="162"/>
      <c r="AU186" s="162"/>
      <c r="AV186" s="162"/>
      <c r="AW186" s="162"/>
      <c r="AX186" s="162"/>
      <c r="AY186" s="162"/>
      <c r="AZ186" s="162"/>
      <c r="BA186" s="162"/>
      <c r="BB186" s="162"/>
      <c r="BC186" s="162"/>
      <c r="BD186" s="162"/>
      <c r="BE186" s="162"/>
      <c r="BF186" s="162"/>
      <c r="BG186" s="162"/>
      <c r="BH186" s="162"/>
      <c r="BI186" s="162"/>
      <c r="BJ186" s="162"/>
      <c r="BK186" s="162"/>
      <c r="BL186" s="162"/>
      <c r="BM186" s="162"/>
      <c r="BN186" s="162"/>
      <c r="BO186" s="162"/>
      <c r="BP186" s="162"/>
      <c r="BQ186" s="162"/>
      <c r="BR186" s="162"/>
      <c r="BS186" s="162"/>
      <c r="BT186" s="162"/>
      <c r="BU186" s="162"/>
      <c r="BV186" s="162"/>
      <c r="BW186" s="162"/>
      <c r="BX186" s="162"/>
      <c r="BY186" s="162"/>
      <c r="BZ186" s="162"/>
      <c r="CA186" s="162"/>
      <c r="CB186" s="162"/>
      <c r="CC186" s="162"/>
      <c r="CD186" s="162"/>
      <c r="CE186" s="162"/>
      <c r="CF186" s="162"/>
      <c r="CG186" s="162"/>
      <c r="CH186" s="162"/>
      <c r="CI186" s="162"/>
      <c r="CJ186" s="162"/>
      <c r="CK186" s="162"/>
      <c r="CL186" s="162"/>
      <c r="CM186" s="162"/>
      <c r="CN186" s="162"/>
      <c r="CO186" s="162"/>
      <c r="CP186" s="162"/>
      <c r="CQ186" s="162"/>
      <c r="CR186" s="162"/>
      <c r="CS186" s="162"/>
      <c r="CT186" s="162"/>
      <c r="CU186" s="162"/>
      <c r="CV186" s="162"/>
      <c r="CW186" s="162"/>
      <c r="CX186" s="162"/>
      <c r="CY186" s="162"/>
      <c r="CZ186" s="162"/>
      <c r="DA186" s="162"/>
      <c r="DB186" s="162"/>
      <c r="DC186" s="162"/>
      <c r="DD186" s="162"/>
      <c r="DE186" s="162"/>
      <c r="DF186" s="162"/>
      <c r="DG186" s="162"/>
      <c r="DH186" s="162"/>
      <c r="DI186" s="162"/>
      <c r="DJ186" s="162"/>
      <c r="DK186" s="162"/>
      <c r="DL186" s="162"/>
      <c r="DM186" s="162"/>
      <c r="DN186" s="162"/>
      <c r="DO186" s="162"/>
      <c r="DP186" s="162"/>
      <c r="DQ186" s="162"/>
      <c r="DR186" s="162"/>
      <c r="DS186" s="162"/>
      <c r="DT186" s="162"/>
      <c r="DU186" s="162"/>
      <c r="DV186" s="162"/>
      <c r="DW186" s="162"/>
      <c r="DX186" s="162"/>
      <c r="DY186" s="162"/>
      <c r="DZ186" s="162"/>
      <c r="EA186" s="162"/>
      <c r="EB186" s="162"/>
      <c r="EC186" s="162"/>
      <c r="ED186" s="162"/>
      <c r="EE186" s="162"/>
      <c r="EF186" s="162"/>
      <c r="EG186" s="162"/>
      <c r="EH186" s="162"/>
      <c r="EI186" s="162"/>
      <c r="EJ186" s="162"/>
      <c r="EK186" s="162"/>
      <c r="EL186" s="162"/>
      <c r="EM186" s="162"/>
      <c r="EN186" s="162"/>
      <c r="EO186" s="162"/>
      <c r="EP186" s="162"/>
      <c r="EQ186" s="162"/>
      <c r="ER186" s="162"/>
      <c r="ES186" s="162"/>
      <c r="ET186" s="162"/>
      <c r="EU186" s="162"/>
      <c r="EV186" s="162"/>
      <c r="EW186" s="162"/>
      <c r="EX186" s="162"/>
      <c r="EY186" s="162"/>
      <c r="EZ186" s="162"/>
      <c r="FA186" s="162"/>
      <c r="FB186" s="162"/>
      <c r="FC186" s="162"/>
      <c r="FD186" s="162"/>
      <c r="FE186" s="162"/>
      <c r="FF186" s="162"/>
      <c r="FG186" s="162"/>
      <c r="FH186" s="162"/>
      <c r="FI186" s="162"/>
      <c r="FJ186" s="162"/>
      <c r="FK186" s="162"/>
      <c r="FL186" s="162"/>
      <c r="FM186" s="162"/>
      <c r="FN186" s="162"/>
      <c r="FO186" s="162"/>
      <c r="FP186" s="162"/>
      <c r="FQ186" s="162"/>
      <c r="FR186" s="162"/>
      <c r="FS186" s="162"/>
      <c r="FT186" s="162"/>
      <c r="FU186" s="162"/>
      <c r="FV186" s="162"/>
      <c r="FW186" s="162"/>
      <c r="FX186" s="162"/>
      <c r="FY186" s="162"/>
      <c r="FZ186" s="162"/>
      <c r="GA186" s="162"/>
      <c r="GB186" s="162"/>
      <c r="GC186" s="162"/>
      <c r="GD186" s="162"/>
      <c r="GE186" s="162"/>
      <c r="GF186" s="162"/>
      <c r="GG186" s="162"/>
      <c r="GH186" s="162"/>
      <c r="GI186" s="162"/>
      <c r="GJ186" s="162"/>
      <c r="GK186" s="162"/>
      <c r="GL186" s="162"/>
      <c r="GM186" s="162"/>
      <c r="GN186" s="162"/>
      <c r="GO186" s="162"/>
      <c r="GP186" s="162"/>
      <c r="GQ186" s="162"/>
      <c r="GR186" s="162"/>
      <c r="GS186" s="162"/>
      <c r="GT186" s="162"/>
      <c r="GU186" s="162"/>
      <c r="GV186" s="162"/>
      <c r="GW186" s="162"/>
      <c r="GX186" s="162"/>
      <c r="GY186" s="162"/>
      <c r="GZ186" s="162"/>
      <c r="HA186" s="162"/>
      <c r="HB186" s="162"/>
      <c r="HC186" s="162"/>
      <c r="HD186" s="162"/>
      <c r="HE186" s="162"/>
      <c r="HF186" s="162"/>
      <c r="HG186" s="162"/>
      <c r="HH186" s="162"/>
      <c r="HI186" s="162"/>
      <c r="HJ186" s="162"/>
      <c r="HK186" s="162"/>
      <c r="HL186" s="162"/>
      <c r="HM186" s="162"/>
      <c r="HN186" s="162"/>
      <c r="HO186" s="162"/>
      <c r="HP186" s="162"/>
      <c r="HQ186" s="162"/>
      <c r="HR186" s="162"/>
      <c r="HS186" s="162"/>
      <c r="HT186" s="162"/>
      <c r="HU186" s="162"/>
      <c r="HV186" s="162"/>
      <c r="HW186" s="162"/>
      <c r="HX186" s="162"/>
      <c r="HY186" s="162"/>
      <c r="HZ186" s="162"/>
      <c r="IA186" s="162"/>
      <c r="IB186" s="162"/>
      <c r="IC186" s="162"/>
      <c r="ID186" s="162"/>
      <c r="IE186" s="162"/>
      <c r="IF186" s="162"/>
      <c r="IG186" s="162"/>
      <c r="IH186" s="162"/>
      <c r="II186" s="162"/>
      <c r="IJ186" s="162"/>
      <c r="IK186" s="162"/>
      <c r="IL186" s="162"/>
      <c r="IM186" s="162"/>
      <c r="IN186" s="162"/>
      <c r="IO186" s="162"/>
      <c r="IP186" s="162"/>
    </row>
    <row r="187" spans="1:250" s="6" customFormat="1" ht="18" customHeight="1">
      <c r="A187" s="329"/>
      <c r="B187" s="52" t="s">
        <v>366</v>
      </c>
      <c r="D187" s="8"/>
      <c r="P187" s="162"/>
      <c r="Q187" s="286"/>
      <c r="R187" s="286"/>
      <c r="S187" s="286"/>
      <c r="T187" s="286"/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86"/>
      <c r="AI187" s="286"/>
      <c r="AJ187" s="286"/>
      <c r="AK187" s="286"/>
      <c r="AL187" s="286"/>
      <c r="AM187" s="286"/>
      <c r="AN187" s="286"/>
      <c r="AO187" s="286"/>
      <c r="AP187" s="286"/>
      <c r="AQ187" s="162"/>
      <c r="AR187" s="162"/>
      <c r="AS187" s="162"/>
      <c r="AT187" s="162"/>
      <c r="AU187" s="162"/>
      <c r="AV187" s="162"/>
      <c r="AW187" s="162"/>
      <c r="AX187" s="162"/>
      <c r="AY187" s="162"/>
      <c r="AZ187" s="162"/>
      <c r="BA187" s="162"/>
      <c r="BB187" s="162"/>
      <c r="BC187" s="162"/>
      <c r="BD187" s="162"/>
      <c r="BE187" s="162"/>
      <c r="BF187" s="162"/>
      <c r="BG187" s="162"/>
      <c r="BH187" s="162"/>
      <c r="BI187" s="162"/>
      <c r="BJ187" s="162"/>
      <c r="BK187" s="162"/>
      <c r="BL187" s="162"/>
      <c r="BM187" s="162"/>
      <c r="BN187" s="162"/>
      <c r="BO187" s="162"/>
      <c r="BP187" s="162"/>
      <c r="BQ187" s="162"/>
      <c r="BR187" s="162"/>
      <c r="BS187" s="162"/>
      <c r="BT187" s="162"/>
      <c r="BU187" s="162"/>
      <c r="BV187" s="162"/>
      <c r="BW187" s="162"/>
      <c r="BX187" s="162"/>
      <c r="BY187" s="162"/>
      <c r="BZ187" s="162"/>
      <c r="CA187" s="162"/>
      <c r="CB187" s="162"/>
      <c r="CC187" s="162"/>
      <c r="CD187" s="162"/>
      <c r="CE187" s="162"/>
      <c r="CF187" s="162"/>
      <c r="CG187" s="162"/>
      <c r="CH187" s="162"/>
      <c r="CI187" s="162"/>
      <c r="CJ187" s="162"/>
      <c r="CK187" s="162"/>
      <c r="CL187" s="162"/>
      <c r="CM187" s="162"/>
      <c r="CN187" s="162"/>
      <c r="CO187" s="162"/>
      <c r="CP187" s="162"/>
      <c r="CQ187" s="162"/>
      <c r="CR187" s="162"/>
      <c r="CS187" s="162"/>
      <c r="CT187" s="162"/>
      <c r="CU187" s="162"/>
      <c r="CV187" s="162"/>
      <c r="CW187" s="162"/>
      <c r="CX187" s="162"/>
      <c r="CY187" s="162"/>
      <c r="CZ187" s="162"/>
      <c r="DA187" s="162"/>
      <c r="DB187" s="162"/>
      <c r="DC187" s="162"/>
      <c r="DD187" s="162"/>
      <c r="DE187" s="162"/>
      <c r="DF187" s="162"/>
      <c r="DG187" s="162"/>
      <c r="DH187" s="162"/>
      <c r="DI187" s="162"/>
      <c r="DJ187" s="162"/>
      <c r="DK187" s="162"/>
      <c r="DL187" s="162"/>
      <c r="DM187" s="162"/>
      <c r="DN187" s="162"/>
      <c r="DO187" s="162"/>
      <c r="DP187" s="162"/>
      <c r="DQ187" s="162"/>
      <c r="DR187" s="162"/>
      <c r="DS187" s="162"/>
      <c r="DT187" s="162"/>
      <c r="DU187" s="162"/>
      <c r="DV187" s="162"/>
      <c r="DW187" s="162"/>
      <c r="DX187" s="162"/>
      <c r="DY187" s="162"/>
      <c r="DZ187" s="162"/>
      <c r="EA187" s="162"/>
      <c r="EB187" s="162"/>
      <c r="EC187" s="162"/>
      <c r="ED187" s="162"/>
      <c r="EE187" s="162"/>
      <c r="EF187" s="162"/>
      <c r="EG187" s="162"/>
      <c r="EH187" s="162"/>
      <c r="EI187" s="162"/>
      <c r="EJ187" s="162"/>
      <c r="EK187" s="162"/>
      <c r="EL187" s="162"/>
      <c r="EM187" s="162"/>
      <c r="EN187" s="162"/>
      <c r="EO187" s="162"/>
      <c r="EP187" s="162"/>
      <c r="EQ187" s="162"/>
      <c r="ER187" s="162"/>
      <c r="ES187" s="162"/>
      <c r="ET187" s="162"/>
      <c r="EU187" s="162"/>
      <c r="EV187" s="162"/>
      <c r="EW187" s="162"/>
      <c r="EX187" s="162"/>
      <c r="EY187" s="162"/>
      <c r="EZ187" s="162"/>
      <c r="FA187" s="162"/>
      <c r="FB187" s="162"/>
      <c r="FC187" s="162"/>
      <c r="FD187" s="162"/>
      <c r="FE187" s="162"/>
      <c r="FF187" s="162"/>
      <c r="FG187" s="162"/>
      <c r="FH187" s="162"/>
      <c r="FI187" s="162"/>
      <c r="FJ187" s="162"/>
      <c r="FK187" s="162"/>
      <c r="FL187" s="162"/>
      <c r="FM187" s="162"/>
      <c r="FN187" s="162"/>
      <c r="FO187" s="162"/>
      <c r="FP187" s="162"/>
      <c r="FQ187" s="162"/>
      <c r="FR187" s="162"/>
      <c r="FS187" s="162"/>
      <c r="FT187" s="162"/>
      <c r="FU187" s="162"/>
      <c r="FV187" s="162"/>
      <c r="FW187" s="162"/>
      <c r="FX187" s="162"/>
      <c r="FY187" s="162"/>
      <c r="FZ187" s="162"/>
      <c r="GA187" s="162"/>
      <c r="GB187" s="162"/>
      <c r="GC187" s="162"/>
      <c r="GD187" s="162"/>
      <c r="GE187" s="162"/>
      <c r="GF187" s="162"/>
      <c r="GG187" s="162"/>
      <c r="GH187" s="162"/>
      <c r="GI187" s="162"/>
      <c r="GJ187" s="162"/>
      <c r="GK187" s="162"/>
      <c r="GL187" s="162"/>
      <c r="GM187" s="162"/>
      <c r="GN187" s="162"/>
      <c r="GO187" s="162"/>
      <c r="GP187" s="162"/>
      <c r="GQ187" s="162"/>
      <c r="GR187" s="162"/>
      <c r="GS187" s="162"/>
      <c r="GT187" s="162"/>
      <c r="GU187" s="162"/>
      <c r="GV187" s="162"/>
      <c r="GW187" s="162"/>
      <c r="GX187" s="162"/>
      <c r="GY187" s="162"/>
      <c r="GZ187" s="162"/>
      <c r="HA187" s="162"/>
      <c r="HB187" s="162"/>
      <c r="HC187" s="162"/>
      <c r="HD187" s="162"/>
      <c r="HE187" s="162"/>
      <c r="HF187" s="162"/>
      <c r="HG187" s="162"/>
      <c r="HH187" s="162"/>
      <c r="HI187" s="162"/>
      <c r="HJ187" s="162"/>
      <c r="HK187" s="162"/>
      <c r="HL187" s="162"/>
      <c r="HM187" s="162"/>
      <c r="HN187" s="162"/>
      <c r="HO187" s="162"/>
      <c r="HP187" s="162"/>
      <c r="HQ187" s="162"/>
      <c r="HR187" s="162"/>
      <c r="HS187" s="162"/>
      <c r="HT187" s="162"/>
      <c r="HU187" s="162"/>
      <c r="HV187" s="162"/>
      <c r="HW187" s="162"/>
      <c r="HX187" s="162"/>
      <c r="HY187" s="162"/>
      <c r="HZ187" s="162"/>
      <c r="IA187" s="162"/>
      <c r="IB187" s="162"/>
      <c r="IC187" s="162"/>
      <c r="ID187" s="162"/>
      <c r="IE187" s="162"/>
      <c r="IF187" s="162"/>
      <c r="IG187" s="162"/>
      <c r="IH187" s="162"/>
      <c r="II187" s="162"/>
      <c r="IJ187" s="162"/>
      <c r="IK187" s="162"/>
      <c r="IL187" s="162"/>
      <c r="IM187" s="162"/>
      <c r="IN187" s="162"/>
      <c r="IO187" s="162"/>
      <c r="IP187" s="162"/>
    </row>
    <row r="188" spans="1:250" ht="4.5" customHeight="1">
      <c r="A188" s="330"/>
      <c r="B188" s="56"/>
      <c r="C188" s="52"/>
      <c r="D188" s="496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616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  <c r="BV188" s="52"/>
      <c r="BW188" s="52"/>
      <c r="BX188" s="52"/>
      <c r="BY188" s="52"/>
      <c r="BZ188" s="52"/>
      <c r="CA188" s="52"/>
      <c r="CB188" s="52"/>
      <c r="CC188" s="52"/>
      <c r="CD188" s="52"/>
      <c r="CE188" s="52"/>
      <c r="CF188" s="52"/>
      <c r="CG188" s="52"/>
      <c r="CH188" s="52"/>
      <c r="CI188" s="52"/>
      <c r="CJ188" s="52"/>
      <c r="CK188" s="52"/>
      <c r="CL188" s="52"/>
      <c r="CM188" s="52"/>
      <c r="CN188" s="52"/>
      <c r="CO188" s="52"/>
      <c r="CP188" s="52"/>
      <c r="CQ188" s="52"/>
      <c r="CR188" s="52"/>
      <c r="CS188" s="52"/>
      <c r="CT188" s="52"/>
      <c r="CU188" s="52"/>
      <c r="CV188" s="52"/>
      <c r="CW188" s="52"/>
      <c r="CX188" s="52"/>
      <c r="CY188" s="52"/>
      <c r="CZ188" s="52"/>
      <c r="DA188" s="52"/>
      <c r="DB188" s="52"/>
      <c r="DC188" s="52"/>
      <c r="DD188" s="52"/>
      <c r="DE188" s="52"/>
      <c r="DF188" s="52"/>
      <c r="DG188" s="52"/>
      <c r="DH188" s="52"/>
      <c r="DI188" s="52"/>
      <c r="DJ188" s="52"/>
      <c r="DK188" s="52"/>
      <c r="DL188" s="52"/>
      <c r="DM188" s="52"/>
      <c r="DN188" s="52"/>
      <c r="DO188" s="52"/>
      <c r="DP188" s="52"/>
      <c r="DQ188" s="52"/>
      <c r="DR188" s="52"/>
      <c r="DS188" s="52"/>
      <c r="DT188" s="52"/>
      <c r="DU188" s="52"/>
      <c r="DV188" s="52"/>
      <c r="DW188" s="52"/>
      <c r="DX188" s="52"/>
      <c r="DY188" s="52"/>
      <c r="DZ188" s="52"/>
      <c r="EA188" s="52"/>
      <c r="EB188" s="52"/>
      <c r="EC188" s="52"/>
      <c r="ED188" s="52"/>
      <c r="EE188" s="52"/>
      <c r="EF188" s="52"/>
      <c r="EG188" s="52"/>
      <c r="EH188" s="52"/>
      <c r="EI188" s="52"/>
      <c r="EJ188" s="52"/>
      <c r="EK188" s="52"/>
      <c r="EL188" s="52"/>
      <c r="EM188" s="52"/>
      <c r="EN188" s="52"/>
      <c r="EO188" s="52"/>
      <c r="EP188" s="52"/>
      <c r="EQ188" s="52"/>
      <c r="ER188" s="52"/>
      <c r="ES188" s="52"/>
      <c r="ET188" s="52"/>
      <c r="EU188" s="52"/>
      <c r="EV188" s="52"/>
      <c r="EW188" s="52"/>
      <c r="EX188" s="52"/>
      <c r="EY188" s="52"/>
      <c r="EZ188" s="52"/>
      <c r="FA188" s="52"/>
      <c r="FB188" s="52"/>
      <c r="FC188" s="52"/>
      <c r="FD188" s="52"/>
      <c r="FE188" s="52"/>
      <c r="FF188" s="52"/>
      <c r="FG188" s="52"/>
      <c r="FH188" s="52"/>
      <c r="FI188" s="52"/>
      <c r="FJ188" s="52"/>
      <c r="FK188" s="52"/>
      <c r="FL188" s="52"/>
      <c r="FM188" s="52"/>
      <c r="FN188" s="52"/>
      <c r="FO188" s="52"/>
      <c r="FP188" s="52"/>
      <c r="FQ188" s="52"/>
      <c r="FR188" s="52"/>
      <c r="FS188" s="52"/>
      <c r="FT188" s="52"/>
      <c r="FU188" s="52"/>
      <c r="FV188" s="52"/>
      <c r="FW188" s="52"/>
      <c r="FX188" s="52"/>
      <c r="FY188" s="52"/>
      <c r="FZ188" s="52"/>
      <c r="GA188" s="52"/>
      <c r="GB188" s="52"/>
      <c r="GC188" s="52"/>
      <c r="GD188" s="52"/>
      <c r="GE188" s="52"/>
      <c r="GF188" s="52"/>
      <c r="GG188" s="52"/>
      <c r="GH188" s="52"/>
      <c r="GI188" s="52"/>
      <c r="GJ188" s="52"/>
      <c r="GK188" s="52"/>
      <c r="GL188" s="52"/>
      <c r="GM188" s="52"/>
      <c r="GN188" s="52"/>
      <c r="GO188" s="52"/>
      <c r="GP188" s="52"/>
      <c r="GQ188" s="52"/>
      <c r="GR188" s="52"/>
      <c r="GS188" s="52"/>
      <c r="GT188" s="52"/>
      <c r="GU188" s="52"/>
      <c r="GV188" s="52"/>
      <c r="GW188" s="52"/>
      <c r="GX188" s="52"/>
      <c r="GY188" s="52"/>
      <c r="GZ188" s="52"/>
      <c r="HA188" s="52"/>
      <c r="HB188" s="52"/>
      <c r="HC188" s="52"/>
      <c r="HD188" s="52"/>
      <c r="HE188" s="52"/>
      <c r="HF188" s="52"/>
      <c r="HG188" s="52"/>
      <c r="HH188" s="52"/>
      <c r="HI188" s="52"/>
      <c r="HJ188" s="52"/>
      <c r="HK188" s="52"/>
      <c r="HL188" s="52"/>
      <c r="HM188" s="52"/>
      <c r="HN188" s="52"/>
      <c r="HO188" s="52"/>
      <c r="HP188" s="52"/>
      <c r="HQ188" s="52"/>
      <c r="HR188" s="52"/>
      <c r="HS188" s="52"/>
      <c r="HT188" s="52"/>
      <c r="HU188" s="52"/>
      <c r="HV188" s="52"/>
      <c r="HW188" s="52"/>
      <c r="HX188" s="52"/>
      <c r="HY188" s="52"/>
      <c r="HZ188" s="52"/>
      <c r="IA188" s="52"/>
      <c r="IB188" s="52"/>
      <c r="IC188" s="52"/>
      <c r="ID188" s="52"/>
      <c r="IE188" s="52"/>
      <c r="IF188" s="52"/>
      <c r="IG188" s="52"/>
      <c r="IH188" s="52"/>
      <c r="II188" s="52"/>
      <c r="IJ188" s="52"/>
      <c r="IK188" s="52"/>
      <c r="IL188" s="52"/>
      <c r="IM188" s="52"/>
      <c r="IN188" s="52"/>
      <c r="IO188" s="52"/>
      <c r="IP188" s="52"/>
    </row>
    <row r="189" spans="1:250" ht="12.75">
      <c r="B189" s="52" t="s">
        <v>14</v>
      </c>
      <c r="C189" s="2"/>
      <c r="D189" s="109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5"/>
      <c r="P189" s="3"/>
      <c r="R189" s="243"/>
      <c r="S189" s="243"/>
      <c r="T189" s="243"/>
      <c r="U189" s="243"/>
      <c r="V189" s="243"/>
      <c r="W189" s="243"/>
      <c r="X189" s="243"/>
      <c r="Y189" s="243"/>
      <c r="Z189" s="243"/>
      <c r="AA189" s="243"/>
      <c r="AB189" s="243"/>
      <c r="AC189" s="243"/>
      <c r="AD189" s="243"/>
      <c r="AE189" s="243"/>
      <c r="AF189" s="243"/>
      <c r="AG189" s="243"/>
      <c r="AH189" s="243"/>
      <c r="AI189" s="243"/>
      <c r="AJ189" s="243"/>
      <c r="AK189" s="243"/>
      <c r="AL189" s="243"/>
      <c r="AM189" s="243"/>
      <c r="AN189" s="243"/>
      <c r="AO189" s="243"/>
      <c r="AP189" s="24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</row>
    <row r="190" spans="1:250" ht="18" customHeight="1">
      <c r="B190" s="773" t="s">
        <v>1</v>
      </c>
      <c r="C190" s="773" t="s">
        <v>7</v>
      </c>
      <c r="D190" s="774" t="s">
        <v>8</v>
      </c>
      <c r="E190" s="774"/>
      <c r="F190" s="774"/>
      <c r="G190" s="774"/>
      <c r="H190" s="774"/>
      <c r="I190" s="774"/>
      <c r="J190" s="774"/>
      <c r="K190" s="774"/>
      <c r="L190" s="768" t="s">
        <v>171</v>
      </c>
      <c r="M190" s="768" t="s">
        <v>3</v>
      </c>
      <c r="N190" s="773" t="s">
        <v>4</v>
      </c>
      <c r="O190" s="773" t="s">
        <v>2</v>
      </c>
    </row>
    <row r="191" spans="1:250" ht="18" customHeight="1">
      <c r="B191" s="773"/>
      <c r="C191" s="773"/>
      <c r="D191" s="774"/>
      <c r="E191" s="774"/>
      <c r="F191" s="774"/>
      <c r="G191" s="774"/>
      <c r="H191" s="774"/>
      <c r="I191" s="774"/>
      <c r="J191" s="774"/>
      <c r="K191" s="774"/>
      <c r="L191" s="768"/>
      <c r="M191" s="768"/>
      <c r="N191" s="773"/>
      <c r="O191" s="773"/>
    </row>
    <row r="192" spans="1:250" ht="18" customHeight="1">
      <c r="B192" s="149">
        <v>1</v>
      </c>
      <c r="C192" s="164">
        <v>1</v>
      </c>
      <c r="D192" s="760" t="s">
        <v>16</v>
      </c>
      <c r="E192" s="761"/>
      <c r="F192" s="761"/>
      <c r="G192" s="761"/>
      <c r="H192" s="761"/>
      <c r="I192" s="761"/>
      <c r="J192" s="761"/>
      <c r="K192" s="762"/>
      <c r="L192" s="265"/>
      <c r="M192" s="204">
        <v>500</v>
      </c>
      <c r="N192" s="228">
        <f>IF(C192=0,0,C192*M192)</f>
        <v>500</v>
      </c>
      <c r="O192" s="53"/>
    </row>
    <row r="193" spans="2:15" ht="18" customHeight="1">
      <c r="B193" s="149" t="s">
        <v>17</v>
      </c>
      <c r="C193" s="164">
        <v>2</v>
      </c>
      <c r="D193" s="760" t="s">
        <v>18</v>
      </c>
      <c r="E193" s="761"/>
      <c r="F193" s="761"/>
      <c r="G193" s="761"/>
      <c r="H193" s="761"/>
      <c r="I193" s="761"/>
      <c r="J193" s="761"/>
      <c r="K193" s="762"/>
      <c r="L193" s="265"/>
      <c r="M193" s="204">
        <v>46</v>
      </c>
      <c r="N193" s="228">
        <f>IF(C193=0,0,C193*M193)</f>
        <v>92</v>
      </c>
      <c r="O193" s="53"/>
    </row>
    <row r="194" spans="2:15" ht="18" customHeight="1">
      <c r="B194" s="149" t="s">
        <v>19</v>
      </c>
      <c r="C194" s="164">
        <v>2</v>
      </c>
      <c r="D194" s="760" t="s">
        <v>20</v>
      </c>
      <c r="E194" s="761"/>
      <c r="F194" s="761"/>
      <c r="G194" s="761"/>
      <c r="H194" s="761"/>
      <c r="I194" s="761"/>
      <c r="J194" s="761"/>
      <c r="K194" s="762"/>
      <c r="L194" s="265"/>
      <c r="M194" s="204">
        <v>46</v>
      </c>
      <c r="N194" s="228">
        <f>IF(C194=0,0,C194*M194)</f>
        <v>92</v>
      </c>
      <c r="O194" s="53"/>
    </row>
    <row r="195" spans="2:15" ht="18" customHeight="1">
      <c r="B195" s="149">
        <v>2</v>
      </c>
      <c r="C195" s="164">
        <v>1</v>
      </c>
      <c r="D195" s="760" t="s">
        <v>21</v>
      </c>
      <c r="E195" s="761"/>
      <c r="F195" s="761"/>
      <c r="G195" s="761"/>
      <c r="H195" s="761"/>
      <c r="I195" s="761"/>
      <c r="J195" s="761"/>
      <c r="K195" s="762"/>
      <c r="L195" s="265"/>
      <c r="M195" s="204">
        <v>1100</v>
      </c>
      <c r="N195" s="228">
        <f>IF(C195=0,0,C195*M195)</f>
        <v>1100</v>
      </c>
      <c r="O195" s="53"/>
    </row>
    <row r="196" spans="2:15" ht="18.75" customHeight="1">
      <c r="B196" s="149" t="s">
        <v>73</v>
      </c>
      <c r="C196" s="164">
        <v>1</v>
      </c>
      <c r="D196" s="760" t="s">
        <v>22</v>
      </c>
      <c r="E196" s="761"/>
      <c r="F196" s="761"/>
      <c r="G196" s="761"/>
      <c r="H196" s="761"/>
      <c r="I196" s="761"/>
      <c r="J196" s="761"/>
      <c r="K196" s="762"/>
      <c r="L196" s="265"/>
      <c r="M196" s="204">
        <v>50</v>
      </c>
      <c r="N196" s="228">
        <f>IF(C196=0,0,C196*M196)</f>
        <v>50</v>
      </c>
      <c r="O196" s="53"/>
    </row>
    <row r="197" spans="2:15" ht="19.5" customHeight="1">
      <c r="B197" s="763"/>
      <c r="C197" s="764"/>
      <c r="D197" s="764"/>
      <c r="E197" s="764"/>
      <c r="F197" s="764"/>
      <c r="G197" s="764"/>
      <c r="H197" s="764"/>
      <c r="I197" s="764"/>
      <c r="J197" s="764"/>
      <c r="K197" s="764"/>
      <c r="L197" s="764"/>
      <c r="M197" s="54" t="s">
        <v>5</v>
      </c>
      <c r="N197" s="223">
        <f>SUM(N192:O196)</f>
        <v>1834</v>
      </c>
      <c r="O197" s="53"/>
    </row>
    <row r="198" spans="2:15" ht="21" customHeight="1">
      <c r="B198" s="777" t="str">
        <f>B118</f>
        <v xml:space="preserve">- JUSTIFIQUE EM ANEXO A UTILIDADE DE CADA MATERIAL SOLICITADO PARA O DESENVOLVIMENTO DO PROJETO DE PESQUISA PROPOSTO.  </v>
      </c>
      <c r="C198" s="778"/>
      <c r="D198" s="778"/>
      <c r="E198" s="778"/>
      <c r="F198" s="778"/>
      <c r="G198" s="778"/>
      <c r="H198" s="778"/>
      <c r="I198" s="778"/>
      <c r="J198" s="778"/>
      <c r="K198" s="778"/>
      <c r="L198" s="778"/>
      <c r="M198" s="778"/>
      <c r="N198" s="778"/>
      <c r="O198" s="779"/>
    </row>
    <row r="199" spans="2:15" ht="13.5" customHeight="1">
      <c r="B199" s="25"/>
      <c r="C199" s="25"/>
      <c r="D199" s="109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</row>
    <row r="200" spans="2:15" ht="21" hidden="1" customHeight="1">
      <c r="B200" s="25"/>
      <c r="C200" s="3"/>
      <c r="D200" s="109"/>
      <c r="E200" s="25"/>
      <c r="F200" s="25"/>
      <c r="G200" s="25"/>
      <c r="H200" s="25"/>
      <c r="I200" s="25"/>
      <c r="J200" s="25"/>
      <c r="K200" s="3"/>
      <c r="L200" s="3"/>
      <c r="M200" s="3"/>
      <c r="N200" s="25"/>
      <c r="O200" s="25"/>
    </row>
    <row r="201" spans="2:15" ht="21" hidden="1" customHeight="1">
      <c r="B201" s="25"/>
      <c r="C201" s="3"/>
      <c r="D201" s="109"/>
      <c r="E201" s="25"/>
      <c r="F201" s="25"/>
      <c r="G201" s="25"/>
      <c r="H201" s="25"/>
      <c r="I201" s="25"/>
      <c r="J201" s="25"/>
      <c r="K201" s="3"/>
      <c r="L201" s="3"/>
      <c r="M201" s="3"/>
      <c r="N201" s="25"/>
      <c r="O201" s="25"/>
    </row>
    <row r="202" spans="2:15" ht="21" hidden="1" customHeight="1">
      <c r="B202" s="25"/>
      <c r="C202" s="3"/>
      <c r="D202" s="109"/>
      <c r="E202" s="25"/>
      <c r="F202" s="25"/>
      <c r="G202" s="25"/>
      <c r="H202" s="25"/>
      <c r="I202" s="25"/>
      <c r="J202" s="25"/>
      <c r="K202" s="3"/>
      <c r="L202" s="3"/>
      <c r="M202" s="3"/>
      <c r="N202" s="25"/>
      <c r="O202" s="25"/>
    </row>
    <row r="203" spans="2:15" ht="21" hidden="1" customHeight="1">
      <c r="B203" s="25"/>
      <c r="C203" s="3"/>
      <c r="D203" s="109"/>
      <c r="E203" s="25"/>
      <c r="F203" s="25"/>
      <c r="G203" s="25"/>
      <c r="H203" s="25"/>
      <c r="I203" s="25"/>
      <c r="J203" s="25"/>
      <c r="K203" s="3"/>
      <c r="L203" s="3"/>
      <c r="M203" s="3"/>
      <c r="N203" s="25"/>
      <c r="O203" s="25"/>
    </row>
    <row r="204" spans="2:15" ht="21" hidden="1" customHeight="1">
      <c r="B204" s="25"/>
      <c r="C204" s="3"/>
      <c r="D204" s="109"/>
      <c r="E204" s="25"/>
      <c r="F204" s="25"/>
      <c r="G204" s="25"/>
      <c r="H204" s="25"/>
      <c r="I204" s="25"/>
      <c r="J204" s="25"/>
      <c r="K204" s="3"/>
      <c r="L204" s="3"/>
      <c r="M204" s="3"/>
      <c r="N204" s="25"/>
      <c r="O204" s="25"/>
    </row>
    <row r="205" spans="2:15" ht="21" hidden="1" customHeight="1">
      <c r="B205" s="25"/>
      <c r="C205" s="3"/>
      <c r="D205" s="109"/>
      <c r="E205" s="25"/>
      <c r="F205" s="25"/>
      <c r="G205" s="25"/>
      <c r="H205" s="25"/>
      <c r="I205" s="25"/>
      <c r="J205" s="25"/>
      <c r="K205" s="3"/>
      <c r="L205" s="3"/>
      <c r="M205" s="3"/>
      <c r="N205" s="25"/>
      <c r="O205" s="25"/>
    </row>
    <row r="206" spans="2:15" ht="21" hidden="1" customHeight="1">
      <c r="B206" s="25"/>
      <c r="C206" s="3"/>
      <c r="D206" s="109"/>
      <c r="E206" s="25"/>
      <c r="F206" s="25"/>
      <c r="G206" s="25"/>
      <c r="H206" s="25"/>
      <c r="I206" s="25"/>
      <c r="J206" s="25"/>
      <c r="K206" s="3"/>
      <c r="L206" s="3"/>
      <c r="M206" s="3"/>
      <c r="N206" s="25"/>
      <c r="O206" s="25"/>
    </row>
    <row r="207" spans="2:15" ht="21" hidden="1" customHeight="1">
      <c r="C207" s="3"/>
      <c r="D207" s="109"/>
      <c r="E207" s="25"/>
      <c r="F207" s="25"/>
      <c r="G207" s="25"/>
      <c r="H207" s="25"/>
      <c r="I207" s="25"/>
      <c r="J207" s="25"/>
      <c r="K207" s="3"/>
      <c r="L207" s="3"/>
      <c r="M207" s="3"/>
      <c r="N207" s="25"/>
      <c r="O207" s="25"/>
    </row>
    <row r="208" spans="2:15" ht="21" hidden="1" customHeight="1">
      <c r="B208" s="25"/>
      <c r="C208" s="3"/>
      <c r="D208" s="109"/>
      <c r="E208" s="25"/>
      <c r="F208" s="25"/>
      <c r="G208" s="25"/>
      <c r="H208" s="25"/>
      <c r="I208" s="25"/>
      <c r="J208" s="25"/>
      <c r="K208" s="3"/>
      <c r="L208" s="3"/>
      <c r="M208" s="3"/>
      <c r="N208" s="25"/>
      <c r="O208" s="25"/>
    </row>
    <row r="209" spans="2:15" ht="21" hidden="1" customHeight="1">
      <c r="B209" s="25"/>
      <c r="C209" s="3"/>
      <c r="D209" s="109"/>
      <c r="E209" s="25"/>
      <c r="F209" s="25"/>
      <c r="G209" s="25"/>
      <c r="H209" s="25"/>
      <c r="I209" s="25"/>
      <c r="J209" s="25"/>
      <c r="K209" s="3"/>
      <c r="L209" s="3"/>
      <c r="M209" s="3"/>
      <c r="N209" s="25"/>
      <c r="O209" s="25"/>
    </row>
    <row r="210" spans="2:15" ht="21" hidden="1" customHeight="1">
      <c r="B210" s="25"/>
      <c r="C210" s="3"/>
      <c r="D210" s="109"/>
      <c r="E210" s="25"/>
      <c r="F210" s="25"/>
      <c r="G210" s="25"/>
      <c r="H210" s="25"/>
      <c r="I210" s="25"/>
      <c r="J210" s="25"/>
      <c r="K210" s="3"/>
      <c r="L210" s="3"/>
      <c r="M210" s="3"/>
      <c r="N210" s="25"/>
      <c r="O210" s="25"/>
    </row>
    <row r="211" spans="2:15" ht="21" hidden="1" customHeight="1">
      <c r="B211" s="25"/>
      <c r="C211" s="3"/>
      <c r="D211" s="109"/>
      <c r="E211" s="25"/>
      <c r="F211" s="25"/>
      <c r="G211" s="25"/>
      <c r="H211" s="25"/>
      <c r="I211" s="25"/>
      <c r="J211" s="25"/>
      <c r="K211" s="3"/>
      <c r="L211" s="3"/>
      <c r="M211" s="3"/>
      <c r="N211" s="25"/>
      <c r="O211" s="25"/>
    </row>
    <row r="212" spans="2:15" ht="21" hidden="1" customHeight="1">
      <c r="B212" s="25"/>
      <c r="C212" s="3"/>
      <c r="D212" s="109"/>
      <c r="E212" s="25"/>
      <c r="F212" s="25"/>
      <c r="G212" s="25"/>
      <c r="H212" s="25"/>
      <c r="I212" s="25"/>
      <c r="J212" s="25"/>
      <c r="K212" s="3"/>
      <c r="L212" s="3"/>
      <c r="M212" s="3"/>
      <c r="N212" s="25"/>
      <c r="O212" s="25"/>
    </row>
    <row r="213" spans="2:15" ht="21" hidden="1" customHeight="1">
      <c r="B213" s="25"/>
      <c r="C213" s="3"/>
      <c r="D213" s="109"/>
      <c r="E213" s="25"/>
      <c r="F213" s="25"/>
      <c r="G213" s="25"/>
      <c r="H213" s="25"/>
      <c r="I213" s="25"/>
      <c r="J213" s="25"/>
      <c r="K213" s="3"/>
      <c r="L213" s="3"/>
      <c r="M213" s="3"/>
      <c r="N213" s="25"/>
      <c r="O213" s="25"/>
    </row>
    <row r="214" spans="2:15" ht="21" hidden="1" customHeight="1">
      <c r="B214" s="25"/>
      <c r="C214" s="3"/>
      <c r="D214" s="109"/>
      <c r="E214" s="25"/>
      <c r="F214" s="25"/>
      <c r="G214" s="25"/>
      <c r="H214" s="25"/>
      <c r="I214" s="25"/>
      <c r="J214" s="25"/>
      <c r="K214" s="3"/>
      <c r="L214" s="3"/>
      <c r="M214" s="3"/>
      <c r="N214" s="25"/>
      <c r="O214" s="25"/>
    </row>
    <row r="215" spans="2:15" ht="21" hidden="1" customHeight="1">
      <c r="B215" s="25"/>
      <c r="C215" s="3"/>
      <c r="D215" s="109"/>
      <c r="E215" s="25"/>
      <c r="F215" s="25"/>
      <c r="G215" s="25"/>
      <c r="H215" s="25"/>
      <c r="I215" s="25"/>
      <c r="J215" s="25"/>
      <c r="K215" s="3"/>
      <c r="L215" s="3"/>
      <c r="M215" s="3"/>
      <c r="N215" s="25"/>
      <c r="O215" s="25"/>
    </row>
    <row r="216" spans="2:15" ht="21" hidden="1" customHeight="1">
      <c r="B216" s="25"/>
      <c r="C216" s="3"/>
      <c r="D216" s="109"/>
      <c r="E216" s="25"/>
      <c r="F216" s="25"/>
      <c r="G216" s="25"/>
      <c r="H216" s="25"/>
      <c r="I216" s="25"/>
      <c r="J216" s="25"/>
      <c r="K216" s="3"/>
      <c r="L216" s="3"/>
      <c r="M216" s="3"/>
      <c r="N216" s="25"/>
      <c r="O216" s="25"/>
    </row>
    <row r="217" spans="2:15" ht="21" hidden="1" customHeight="1">
      <c r="B217" s="25"/>
      <c r="C217" s="3"/>
      <c r="D217" s="109"/>
      <c r="E217" s="25"/>
      <c r="F217" s="25"/>
      <c r="G217" s="25"/>
      <c r="H217" s="25"/>
      <c r="I217" s="25"/>
      <c r="J217" s="25"/>
      <c r="K217" s="3"/>
      <c r="L217" s="3"/>
      <c r="M217" s="3"/>
      <c r="N217" s="25"/>
      <c r="O217" s="25"/>
    </row>
    <row r="218" spans="2:15" ht="21" hidden="1" customHeight="1">
      <c r="B218" s="25"/>
      <c r="C218" s="3"/>
      <c r="D218" s="109"/>
      <c r="E218" s="25"/>
      <c r="F218" s="25"/>
      <c r="G218" s="25"/>
      <c r="H218" s="25"/>
      <c r="I218" s="25"/>
      <c r="J218" s="25"/>
      <c r="K218" s="3"/>
      <c r="L218" s="3"/>
      <c r="M218" s="3"/>
      <c r="N218" s="25"/>
      <c r="O218" s="25"/>
    </row>
    <row r="219" spans="2:15" ht="21" hidden="1" customHeight="1">
      <c r="C219" s="3"/>
      <c r="D219" s="109"/>
      <c r="E219" s="25"/>
      <c r="F219" s="25"/>
      <c r="G219" s="25"/>
      <c r="H219" s="25"/>
      <c r="I219" s="25"/>
      <c r="J219" s="25"/>
      <c r="K219" s="3"/>
      <c r="L219" s="3"/>
      <c r="M219" s="3"/>
      <c r="N219" s="25"/>
      <c r="O219" s="25"/>
    </row>
    <row r="220" spans="2:15" ht="12.75" hidden="1"/>
    <row r="221" spans="2:15" ht="12.75" hidden="1"/>
    <row r="222" spans="2:15" ht="12.75" hidden="1" customHeight="1"/>
    <row r="223" spans="2:15" ht="12.75" hidden="1" customHeight="1"/>
    <row r="224" spans="2:15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customHeight="1"/>
    <row r="280" ht="12.75" customHeight="1"/>
  </sheetData>
  <sheetProtection algorithmName="SHA-512" hashValue="6bVBohE+PLZQRR/JORgL/L5d0B4MXN9sDEAu6zQKQzDg+uygm0N12aq9k3xZN/2RLVoSKApuggoSZT60DVveKQ==" saltValue="kiVt+goH8GbvUiJ5QzYxSw==" spinCount="100000" sheet="1" objects="1" scenarios="1"/>
  <mergeCells count="135">
    <mergeCell ref="D45:K45"/>
    <mergeCell ref="D46:K46"/>
    <mergeCell ref="D47:K47"/>
    <mergeCell ref="H1:I1"/>
    <mergeCell ref="D19:K19"/>
    <mergeCell ref="D30:K30"/>
    <mergeCell ref="D21:K21"/>
    <mergeCell ref="D24:K24"/>
    <mergeCell ref="D41:K41"/>
    <mergeCell ref="D42:K42"/>
    <mergeCell ref="D34:K34"/>
    <mergeCell ref="D35:K35"/>
    <mergeCell ref="D40:K40"/>
    <mergeCell ref="D38:K38"/>
    <mergeCell ref="D39:K39"/>
    <mergeCell ref="D29:K29"/>
    <mergeCell ref="D20:K20"/>
    <mergeCell ref="D36:K36"/>
    <mergeCell ref="D37:K37"/>
    <mergeCell ref="D32:K32"/>
    <mergeCell ref="D31:K31"/>
    <mergeCell ref="D33:K33"/>
    <mergeCell ref="D43:K43"/>
    <mergeCell ref="D44:K44"/>
    <mergeCell ref="N3:O3"/>
    <mergeCell ref="D26:K26"/>
    <mergeCell ref="D27:K27"/>
    <mergeCell ref="D28:K28"/>
    <mergeCell ref="L17:L18"/>
    <mergeCell ref="M17:M18"/>
    <mergeCell ref="B17:B18"/>
    <mergeCell ref="C17:C18"/>
    <mergeCell ref="O17:O18"/>
    <mergeCell ref="B7:G7"/>
    <mergeCell ref="M7:O9"/>
    <mergeCell ref="D23:K23"/>
    <mergeCell ref="F11:O11"/>
    <mergeCell ref="D13:F13"/>
    <mergeCell ref="D15:F15"/>
    <mergeCell ref="D17:K18"/>
    <mergeCell ref="N17:N18"/>
    <mergeCell ref="B13:C13"/>
    <mergeCell ref="B15:C15"/>
    <mergeCell ref="D22:K22"/>
    <mergeCell ref="D25:K25"/>
    <mergeCell ref="B198:O198"/>
    <mergeCell ref="M68:M69"/>
    <mergeCell ref="N68:N69"/>
    <mergeCell ref="O68:O69"/>
    <mergeCell ref="B65:O65"/>
    <mergeCell ref="D52:K52"/>
    <mergeCell ref="L68:L69"/>
    <mergeCell ref="D68:K69"/>
    <mergeCell ref="D50:K50"/>
    <mergeCell ref="D62:K62"/>
    <mergeCell ref="D60:K60"/>
    <mergeCell ref="D61:K61"/>
    <mergeCell ref="D59:K59"/>
    <mergeCell ref="D58:K58"/>
    <mergeCell ref="D56:K56"/>
    <mergeCell ref="D57:K57"/>
    <mergeCell ref="D71:K71"/>
    <mergeCell ref="D54:K54"/>
    <mergeCell ref="D55:K55"/>
    <mergeCell ref="D63:K63"/>
    <mergeCell ref="D93:K93"/>
    <mergeCell ref="D78:K78"/>
    <mergeCell ref="D92:K92"/>
    <mergeCell ref="C68:C69"/>
    <mergeCell ref="B68:B69"/>
    <mergeCell ref="D106:K106"/>
    <mergeCell ref="D107:K107"/>
    <mergeCell ref="D108:K108"/>
    <mergeCell ref="D94:K94"/>
    <mergeCell ref="D96:K96"/>
    <mergeCell ref="D95:K95"/>
    <mergeCell ref="D49:K49"/>
    <mergeCell ref="D91:K91"/>
    <mergeCell ref="D86:K86"/>
    <mergeCell ref="D85:K85"/>
    <mergeCell ref="D79:K79"/>
    <mergeCell ref="D80:K80"/>
    <mergeCell ref="D72:K72"/>
    <mergeCell ref="D83:K83"/>
    <mergeCell ref="D105:K105"/>
    <mergeCell ref="D73:K73"/>
    <mergeCell ref="D89:K89"/>
    <mergeCell ref="D88:K88"/>
    <mergeCell ref="D87:K87"/>
    <mergeCell ref="D90:K90"/>
    <mergeCell ref="D77:K77"/>
    <mergeCell ref="D74:K74"/>
    <mergeCell ref="B197:L197"/>
    <mergeCell ref="D195:K195"/>
    <mergeCell ref="D196:K196"/>
    <mergeCell ref="B118:O118"/>
    <mergeCell ref="D111:K111"/>
    <mergeCell ref="D97:K97"/>
    <mergeCell ref="D98:K98"/>
    <mergeCell ref="D192:K192"/>
    <mergeCell ref="L190:L191"/>
    <mergeCell ref="D194:K194"/>
    <mergeCell ref="B171:O171"/>
    <mergeCell ref="B168:N168"/>
    <mergeCell ref="B169:N169"/>
    <mergeCell ref="D116:K116"/>
    <mergeCell ref="D109:K109"/>
    <mergeCell ref="N190:N191"/>
    <mergeCell ref="M190:M191"/>
    <mergeCell ref="D190:K191"/>
    <mergeCell ref="O190:O191"/>
    <mergeCell ref="B190:B191"/>
    <mergeCell ref="C190:C191"/>
    <mergeCell ref="B185:O185"/>
    <mergeCell ref="D110:K110"/>
    <mergeCell ref="D112:K112"/>
    <mergeCell ref="D113:K113"/>
    <mergeCell ref="D114:K114"/>
    <mergeCell ref="D115:K115"/>
    <mergeCell ref="D104:K104"/>
    <mergeCell ref="D193:K193"/>
    <mergeCell ref="D48:K48"/>
    <mergeCell ref="D82:K82"/>
    <mergeCell ref="D81:K81"/>
    <mergeCell ref="D51:K51"/>
    <mergeCell ref="D99:K99"/>
    <mergeCell ref="D100:K100"/>
    <mergeCell ref="D101:K101"/>
    <mergeCell ref="D102:K102"/>
    <mergeCell ref="D103:K103"/>
    <mergeCell ref="D75:K75"/>
    <mergeCell ref="D84:K84"/>
    <mergeCell ref="D76:K76"/>
    <mergeCell ref="D53:K53"/>
    <mergeCell ref="D70:K70"/>
  </mergeCells>
  <phoneticPr fontId="0" type="noConversion"/>
  <conditionalFormatting sqref="N64">
    <cfRule type="cellIs" dxfId="96" priority="17" stopIfTrue="1" operator="equal">
      <formula>"INDIQUE A MOEDA"</formula>
    </cfRule>
  </conditionalFormatting>
  <conditionalFormatting sqref="M70:M116 M19:M63">
    <cfRule type="cellIs" dxfId="95" priority="16" stopIfTrue="1" operator="equal">
      <formula>0</formula>
    </cfRule>
  </conditionalFormatting>
  <conditionalFormatting sqref="N192:N196">
    <cfRule type="cellIs" dxfId="94" priority="15" stopIfTrue="1" operator="equal">
      <formula>0</formula>
    </cfRule>
  </conditionalFormatting>
  <conditionalFormatting sqref="B192:B196">
    <cfRule type="cellIs" dxfId="93" priority="14" stopIfTrue="1" operator="equal">
      <formula>0</formula>
    </cfRule>
  </conditionalFormatting>
  <conditionalFormatting sqref="N197">
    <cfRule type="cellIs" dxfId="92" priority="13" stopIfTrue="1" operator="equal">
      <formula>0</formula>
    </cfRule>
  </conditionalFormatting>
  <conditionalFormatting sqref="N70:N116 N19:N63 D15">
    <cfRule type="cellIs" dxfId="91" priority="12" stopIfTrue="1" operator="equal">
      <formula>""</formula>
    </cfRule>
  </conditionalFormatting>
  <conditionalFormatting sqref="B70:L116 L19:L54 C41:L49 E22:K54 D13 E19:K19 B19:D63 C51:L63 C33:L39 F11:O11">
    <cfRule type="cellIs" dxfId="90" priority="11" stopIfTrue="1" operator="equal">
      <formula>""</formula>
    </cfRule>
  </conditionalFormatting>
  <conditionalFormatting sqref="N4">
    <cfRule type="cellIs" dxfId="89" priority="3" operator="equal">
      <formula>"CLIQUE AQUI E SELECIONE A MODALIDADE DO AUXÍLIO SOLICITADO"</formula>
    </cfRule>
  </conditionalFormatting>
  <conditionalFormatting sqref="B7 H7:L7">
    <cfRule type="expression" dxfId="88" priority="1">
      <formula>B7:L7="CLIQUE AQUI E SELECIONE A MODALIDADE DO AUXÍLIO SOLICITADO"</formula>
    </cfRule>
  </conditionalFormatting>
  <dataValidations xWindow="677" yWindow="566" count="9">
    <dataValidation allowBlank="1" showInputMessage="1" showErrorMessage="1" promptTitle="ATENÇÃO" prompt="Faça a correlação entre o item solicitado e o orçamento apresentado." sqref="L192:L196 L70:L116 L19:L63"/>
    <dataValidation type="decimal" allowBlank="1" showInputMessage="1" showErrorMessage="1" errorTitle="ATENÇÃO!" error="Esse campo só aceita NÚMEROS." sqref="M192:M196">
      <formula1>0.1</formula1>
      <formula2>9999999.99999999</formula2>
    </dataValidation>
    <dataValidation type="decimal" allowBlank="1" showInputMessage="1" showErrorMessage="1" errorTitle="ATENÇÃO!" error="Esse campo só aceita NÚMEROS." sqref="M70:M116 M19:M63">
      <formula1>0.1</formula1>
      <formula2>99999999999.9999</formula2>
    </dataValidation>
    <dataValidation type="whole" allowBlank="1" showInputMessage="1" showErrorMessage="1" errorTitle="ATENÇÃO" error="ESTE CAMPO SÓ ACEITAS NÚMEROS INTEIROS" sqref="C192:C196 C70:C116 C19:C63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2:D196"/>
    <dataValidation allowBlank="1" showErrorMessage="1" sqref="D70:K116 D19:K63 G13:O15 E11:P11"/>
    <dataValidation allowBlank="1" showInputMessage="1" showErrorMessage="1" promptTitle="ATENÇÃO!" prompt="PREENCHIMENTO OBRIGATÓRIO SE O PROJETO ENVOLVER A_x000a_A AQUISIÇÃO DE RADIOISÓTOPOS OU RADIOATIVOS." sqref="K12:L12"/>
    <dataValidation allowBlank="1" showInputMessage="1" showErrorMessage="1" promptTitle="EXEMPLO:" prompt="99/99999-9 - (SE FOR PEDIDO INICIAL, NÃO É NECESSÁRIO PREENCHER ESTE CAMPO)." sqref="D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6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190</xdr:row>
                    <xdr:rowOff>219075</xdr:rowOff>
                  </from>
                  <to>
                    <xdr:col>1</xdr:col>
                    <xdr:colOff>0</xdr:colOff>
                    <xdr:row>191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0</xdr:rowOff>
                  </from>
                  <to>
                    <xdr:col>1</xdr:col>
                    <xdr:colOff>0</xdr:colOff>
                    <xdr:row>194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0</xdr:rowOff>
                  </from>
                  <to>
                    <xdr:col>1</xdr:col>
                    <xdr:colOff>0</xdr:colOff>
                    <xdr:row>194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190</xdr:row>
                    <xdr:rowOff>219075</xdr:rowOff>
                  </from>
                  <to>
                    <xdr:col>1</xdr:col>
                    <xdr:colOff>0</xdr:colOff>
                    <xdr:row>191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0</xdr:rowOff>
                  </from>
                  <to>
                    <xdr:col>1</xdr:col>
                    <xdr:colOff>0</xdr:colOff>
                    <xdr:row>194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0</xdr:rowOff>
                  </from>
                  <to>
                    <xdr:col>1</xdr:col>
                    <xdr:colOff>0</xdr:colOff>
                    <xdr:row>194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0</xdr:rowOff>
                  </from>
                  <to>
                    <xdr:col>1</xdr:col>
                    <xdr:colOff>0</xdr:colOff>
                    <xdr:row>194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0</xdr:rowOff>
                  </from>
                  <to>
                    <xdr:col>1</xdr:col>
                    <xdr:colOff>0</xdr:colOff>
                    <xdr:row>194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228600</xdr:rowOff>
                  </from>
                  <to>
                    <xdr:col>1</xdr:col>
                    <xdr:colOff>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219075</xdr:rowOff>
                  </from>
                  <to>
                    <xdr:col>1</xdr:col>
                    <xdr:colOff>0</xdr:colOff>
                    <xdr:row>117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219075</xdr:rowOff>
                  </from>
                  <to>
                    <xdr:col>1</xdr:col>
                    <xdr:colOff>0</xdr:colOff>
                    <xdr:row>117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3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4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5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6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2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3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4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P196"/>
  <sheetViews>
    <sheetView showGridLines="0" showRowColHeaders="0" zoomScaleNormal="100" workbookViewId="0">
      <selection activeCell="C22" sqref="C22"/>
    </sheetView>
  </sheetViews>
  <sheetFormatPr defaultColWidth="0" defaultRowHeight="0" customHeight="1" zeroHeight="1"/>
  <cols>
    <col min="1" max="1" width="2.140625" style="323" customWidth="1"/>
    <col min="2" max="2" width="5.7109375" style="25" customWidth="1"/>
    <col min="3" max="3" width="6.85546875" style="3" customWidth="1"/>
    <col min="4" max="4" width="6" style="3" customWidth="1"/>
    <col min="5" max="5" width="7.140625" style="25" customWidth="1"/>
    <col min="6" max="6" width="9.28515625" style="25" customWidth="1"/>
    <col min="7" max="7" width="6.42578125" style="25" customWidth="1"/>
    <col min="8" max="8" width="7" style="25" customWidth="1"/>
    <col min="9" max="9" width="10" style="25" bestFit="1" customWidth="1"/>
    <col min="10" max="10" width="3" style="25" customWidth="1"/>
    <col min="11" max="11" width="11.140625" style="25" customWidth="1"/>
    <col min="12" max="12" width="14.140625" style="3" customWidth="1"/>
    <col min="13" max="13" width="9.85546875" style="3" customWidth="1"/>
    <col min="14" max="14" width="12.85546875" style="25" customWidth="1"/>
    <col min="15" max="15" width="8" style="25" customWidth="1"/>
    <col min="16" max="16" width="6.85546875" style="25" customWidth="1"/>
    <col min="17" max="17" width="5.7109375" style="25" customWidth="1"/>
    <col min="18" max="18" width="6.28515625" style="25" bestFit="1" customWidth="1"/>
    <col min="19" max="19" width="7.42578125" style="25" bestFit="1" customWidth="1"/>
    <col min="20" max="20" width="10.7109375" style="25" customWidth="1"/>
    <col min="21" max="21" width="2.5703125" style="25" customWidth="1"/>
    <col min="22" max="22" width="8.42578125" style="25" hidden="1" customWidth="1"/>
    <col min="23" max="23" width="9.5703125" style="174" hidden="1" customWidth="1"/>
    <col min="24" max="24" width="9.5703125" style="25" hidden="1" customWidth="1"/>
    <col min="25" max="16384" width="9.140625" style="25" hidden="1"/>
  </cols>
  <sheetData>
    <row r="1" spans="1:34" s="37" customFormat="1" ht="31.5" customHeight="1">
      <c r="A1" s="490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14"/>
      <c r="W1" s="178"/>
    </row>
    <row r="2" spans="1:34" s="37" customFormat="1" ht="12.75" customHeight="1">
      <c r="A2" s="425"/>
      <c r="B2" s="57"/>
      <c r="C2" s="74"/>
      <c r="D2" s="74"/>
      <c r="E2" s="57"/>
      <c r="F2" s="57"/>
      <c r="G2" s="57"/>
      <c r="H2" s="57"/>
      <c r="I2" s="57"/>
      <c r="J2" s="57"/>
      <c r="K2" s="57"/>
      <c r="L2" s="57"/>
      <c r="M2" s="74"/>
      <c r="N2" s="74"/>
      <c r="O2" s="57"/>
      <c r="P2" s="57"/>
      <c r="Q2" s="57"/>
      <c r="R2" s="57"/>
      <c r="S2" s="57"/>
      <c r="T2" s="57"/>
      <c r="U2" s="414"/>
      <c r="W2" s="178"/>
    </row>
    <row r="3" spans="1:34" s="37" customFormat="1" ht="12.75" customHeight="1">
      <c r="A3" s="425"/>
      <c r="B3" s="57"/>
      <c r="C3" s="74"/>
      <c r="D3" s="74"/>
      <c r="E3" s="57"/>
      <c r="F3" s="57"/>
      <c r="G3" s="57"/>
      <c r="H3" s="57"/>
      <c r="I3" s="57"/>
      <c r="J3" s="57"/>
      <c r="K3" s="57"/>
      <c r="P3" s="57"/>
      <c r="Q3" s="57"/>
      <c r="U3" s="414"/>
      <c r="W3" s="178"/>
    </row>
    <row r="4" spans="1:34" s="37" customFormat="1" ht="12.75" customHeight="1">
      <c r="A4" s="425"/>
      <c r="B4" s="57"/>
      <c r="C4" s="74"/>
      <c r="D4" s="74"/>
      <c r="E4" s="57"/>
      <c r="F4" s="57"/>
      <c r="G4" s="57"/>
      <c r="H4" s="57"/>
      <c r="I4" s="57"/>
      <c r="J4" s="57"/>
      <c r="K4" s="57"/>
      <c r="L4" s="57"/>
      <c r="M4" s="74"/>
      <c r="N4" s="790" t="s">
        <v>389</v>
      </c>
      <c r="O4" s="791"/>
      <c r="P4" s="791"/>
      <c r="Q4" s="791"/>
      <c r="R4" s="791"/>
      <c r="S4" s="791"/>
      <c r="T4" s="792"/>
      <c r="U4" s="414"/>
      <c r="W4" s="178"/>
    </row>
    <row r="5" spans="1:34" s="37" customFormat="1" ht="12.75" customHeight="1">
      <c r="A5" s="425"/>
      <c r="B5" s="57"/>
      <c r="C5" s="74"/>
      <c r="D5" s="74"/>
      <c r="E5" s="57"/>
      <c r="F5" s="57"/>
      <c r="G5" s="57"/>
      <c r="H5" s="57"/>
      <c r="I5" s="57"/>
      <c r="J5" s="57"/>
      <c r="K5" s="57"/>
      <c r="L5" s="57"/>
      <c r="M5" s="74"/>
      <c r="N5" s="793"/>
      <c r="O5" s="794"/>
      <c r="P5" s="794"/>
      <c r="Q5" s="794"/>
      <c r="R5" s="794"/>
      <c r="S5" s="794"/>
      <c r="T5" s="795"/>
      <c r="U5" s="414"/>
      <c r="W5" s="178"/>
    </row>
    <row r="6" spans="1:34" s="2" customFormat="1" ht="19.5" customHeight="1">
      <c r="A6" s="424"/>
      <c r="B6" s="752" t="s">
        <v>240</v>
      </c>
      <c r="C6" s="752"/>
      <c r="D6" s="752"/>
      <c r="E6" s="752"/>
      <c r="F6" s="752"/>
      <c r="G6" s="752"/>
      <c r="H6" s="752"/>
      <c r="I6" s="752"/>
      <c r="J6" s="752"/>
      <c r="K6" s="752"/>
      <c r="L6" s="752"/>
      <c r="M6" s="752"/>
      <c r="N6" s="796"/>
      <c r="O6" s="797"/>
      <c r="P6" s="797"/>
      <c r="Q6" s="797"/>
      <c r="R6" s="797"/>
      <c r="S6" s="797"/>
      <c r="T6" s="798"/>
      <c r="U6" s="254"/>
      <c r="W6" s="175"/>
    </row>
    <row r="7" spans="1:34" s="2" customFormat="1" ht="3.75" customHeight="1">
      <c r="A7" s="424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U7" s="254"/>
      <c r="W7" s="175"/>
    </row>
    <row r="8" spans="1:34" s="2" customFormat="1" ht="19.5" customHeight="1">
      <c r="A8" s="426"/>
      <c r="B8" s="5" t="s">
        <v>147</v>
      </c>
      <c r="C8" s="7"/>
      <c r="D8" s="7"/>
      <c r="E8" s="7"/>
      <c r="F8" s="36"/>
      <c r="G8" s="799"/>
      <c r="H8" s="799"/>
      <c r="I8" s="799"/>
      <c r="J8" s="799"/>
      <c r="K8" s="799"/>
      <c r="L8" s="799"/>
      <c r="M8" s="799"/>
      <c r="N8" s="799"/>
      <c r="O8" s="799"/>
      <c r="P8" s="799"/>
      <c r="Q8" s="799"/>
      <c r="R8" s="799"/>
      <c r="S8" s="799"/>
      <c r="T8" s="799"/>
      <c r="U8" s="411"/>
      <c r="W8" s="175"/>
    </row>
    <row r="9" spans="1:34" s="2" customFormat="1" ht="9" customHeight="1">
      <c r="A9" s="321"/>
      <c r="B9" s="5"/>
      <c r="C9" s="7"/>
      <c r="D9" s="7"/>
      <c r="E9" s="36"/>
      <c r="F9" s="36"/>
      <c r="G9" s="36"/>
      <c r="H9" s="36"/>
      <c r="I9" s="36"/>
      <c r="J9" s="36"/>
      <c r="K9" s="36"/>
      <c r="L9" s="35"/>
      <c r="M9" s="35"/>
      <c r="N9" s="35"/>
      <c r="O9" s="35"/>
      <c r="P9" s="35"/>
      <c r="Q9" s="35"/>
      <c r="R9" s="189"/>
      <c r="S9" s="189"/>
      <c r="T9" s="189"/>
      <c r="U9" s="254"/>
      <c r="W9" s="175"/>
    </row>
    <row r="10" spans="1:34" s="2" customFormat="1" ht="19.5" customHeight="1">
      <c r="A10" s="321"/>
      <c r="B10" s="5" t="s">
        <v>0</v>
      </c>
      <c r="C10" s="7"/>
      <c r="D10" s="7"/>
      <c r="E10" s="800"/>
      <c r="F10" s="800"/>
      <c r="G10" s="800"/>
      <c r="H10" s="36"/>
      <c r="J10" s="36"/>
      <c r="K10" s="36"/>
      <c r="L10" s="35"/>
      <c r="M10" s="35"/>
      <c r="N10" s="35"/>
      <c r="O10" s="35"/>
      <c r="P10" s="35"/>
      <c r="Q10" s="35"/>
      <c r="R10" s="189"/>
      <c r="S10" s="189"/>
      <c r="T10" s="189"/>
      <c r="U10" s="254"/>
      <c r="W10" s="175"/>
    </row>
    <row r="11" spans="1:34" s="2" customFormat="1" ht="5.25" customHeight="1">
      <c r="A11" s="321"/>
      <c r="B11" s="5"/>
      <c r="C11" s="7"/>
      <c r="D11" s="7"/>
      <c r="E11" s="36"/>
      <c r="F11" s="36"/>
      <c r="G11" s="36"/>
      <c r="H11" s="36"/>
      <c r="I11" s="36"/>
      <c r="J11" s="36"/>
      <c r="K11" s="36"/>
      <c r="L11" s="35"/>
      <c r="M11" s="35"/>
      <c r="N11" s="35"/>
      <c r="O11" s="35"/>
      <c r="P11" s="35"/>
      <c r="Q11" s="35"/>
      <c r="R11" s="189"/>
      <c r="S11" s="189"/>
      <c r="T11" s="189"/>
      <c r="U11" s="254"/>
      <c r="W11" s="175"/>
    </row>
    <row r="12" spans="1:34" s="44" customFormat="1" ht="14.25" customHeight="1">
      <c r="A12" s="427"/>
      <c r="B12" s="82" t="s">
        <v>166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308"/>
      <c r="U12" s="415"/>
      <c r="W12" s="167"/>
    </row>
    <row r="13" spans="1:34" s="44" customFormat="1" ht="3.75" customHeight="1">
      <c r="A13" s="427"/>
      <c r="B13" s="311"/>
      <c r="C13" s="83"/>
      <c r="D13" s="310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308"/>
      <c r="U13" s="416"/>
      <c r="W13" s="167"/>
    </row>
    <row r="14" spans="1:34" s="93" customFormat="1" ht="17.25" customHeight="1">
      <c r="A14" s="428"/>
      <c r="B14" s="870" t="s">
        <v>130</v>
      </c>
      <c r="C14" s="871"/>
      <c r="D14" s="312" t="s">
        <v>31</v>
      </c>
      <c r="E14" s="86" t="s">
        <v>32</v>
      </c>
      <c r="F14" s="234">
        <v>1</v>
      </c>
      <c r="G14" s="119"/>
      <c r="I14" s="870" t="s">
        <v>134</v>
      </c>
      <c r="J14" s="871"/>
      <c r="K14" s="91"/>
      <c r="L14" s="86" t="s">
        <v>32</v>
      </c>
      <c r="M14" s="90"/>
      <c r="N14" s="875"/>
      <c r="O14" s="870" t="s">
        <v>131</v>
      </c>
      <c r="P14" s="871"/>
      <c r="Q14" s="91"/>
      <c r="R14" s="86" t="s">
        <v>32</v>
      </c>
      <c r="S14" s="880"/>
      <c r="T14" s="881"/>
      <c r="U14" s="417"/>
      <c r="W14" s="583"/>
    </row>
    <row r="15" spans="1:34" s="43" customFormat="1" ht="6.75" customHeight="1">
      <c r="A15" s="322"/>
      <c r="B15" s="137"/>
      <c r="C15" s="137"/>
      <c r="D15" s="137"/>
      <c r="E15" s="137"/>
      <c r="F15" s="137"/>
      <c r="G15" s="137"/>
      <c r="H15" s="93"/>
      <c r="I15" s="137"/>
      <c r="J15" s="137"/>
      <c r="K15" s="137"/>
      <c r="L15" s="137"/>
      <c r="M15" s="137"/>
      <c r="N15" s="875"/>
      <c r="P15" s="137"/>
      <c r="Q15" s="2"/>
      <c r="R15" s="5"/>
      <c r="S15" s="137"/>
      <c r="T15" s="309"/>
      <c r="U15" s="41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</row>
    <row r="16" spans="1:34" s="43" customFormat="1" ht="17.25" customHeight="1">
      <c r="A16" s="322"/>
      <c r="B16" s="870" t="s">
        <v>132</v>
      </c>
      <c r="C16" s="871"/>
      <c r="D16" s="91"/>
      <c r="E16" s="86" t="s">
        <v>32</v>
      </c>
      <c r="F16" s="90"/>
      <c r="G16" s="137"/>
      <c r="H16" s="93"/>
      <c r="I16" s="870" t="s">
        <v>133</v>
      </c>
      <c r="J16" s="871"/>
      <c r="K16" s="91"/>
      <c r="L16" s="86" t="s">
        <v>32</v>
      </c>
      <c r="M16" s="90"/>
      <c r="N16" s="875"/>
      <c r="O16" s="870" t="s">
        <v>167</v>
      </c>
      <c r="P16" s="871"/>
      <c r="Q16" s="91"/>
      <c r="R16" s="86" t="s">
        <v>32</v>
      </c>
      <c r="S16" s="880"/>
      <c r="T16" s="881"/>
      <c r="U16" s="41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</row>
    <row r="17" spans="1:26" s="168" customFormat="1" ht="8.25" customHeight="1">
      <c r="A17" s="322"/>
      <c r="T17" s="309"/>
      <c r="U17" s="418"/>
    </row>
    <row r="18" spans="1:26" s="40" customFormat="1" ht="19.5" customHeight="1">
      <c r="A18" s="322"/>
      <c r="B18" s="872" t="s">
        <v>139</v>
      </c>
      <c r="C18" s="873"/>
      <c r="D18" s="874" t="str">
        <f>IF(SUM(Q22:S61,Q68:S114)=0,"",SUM(Q22:S61,Q68:S114))</f>
        <v/>
      </c>
      <c r="E18" s="874"/>
      <c r="F18" s="874"/>
      <c r="G18" s="874"/>
      <c r="H18" s="874"/>
      <c r="J18" s="39"/>
      <c r="U18" s="419"/>
    </row>
    <row r="19" spans="1:26" s="40" customFormat="1" ht="3.75" customHeight="1">
      <c r="A19" s="322"/>
      <c r="B19" s="183"/>
      <c r="C19" s="184"/>
      <c r="D19" s="18"/>
      <c r="E19" s="1"/>
      <c r="F19" s="1"/>
      <c r="G19" s="1"/>
      <c r="H19" s="1"/>
      <c r="I19" s="1"/>
      <c r="J19" s="1"/>
      <c r="K19" s="1"/>
      <c r="L19" s="18"/>
      <c r="M19" s="18"/>
      <c r="N19" s="18"/>
      <c r="O19" s="18"/>
      <c r="P19" s="18"/>
      <c r="Q19" s="18"/>
      <c r="R19" s="200"/>
      <c r="S19" s="200"/>
      <c r="T19" s="201"/>
      <c r="U19" s="420"/>
      <c r="V19" s="39"/>
      <c r="W19" s="39"/>
      <c r="X19" s="39"/>
      <c r="Y19" s="39"/>
      <c r="Z19" s="39"/>
    </row>
    <row r="20" spans="1:26" s="43" customFormat="1" ht="12.75" customHeight="1">
      <c r="A20" s="321"/>
      <c r="B20" s="825" t="s">
        <v>1</v>
      </c>
      <c r="C20" s="868" t="s">
        <v>7</v>
      </c>
      <c r="D20" s="883" t="s">
        <v>8</v>
      </c>
      <c r="E20" s="884"/>
      <c r="F20" s="884"/>
      <c r="G20" s="884"/>
      <c r="H20" s="884"/>
      <c r="I20" s="884"/>
      <c r="J20" s="884"/>
      <c r="K20" s="885"/>
      <c r="L20" s="832" t="s">
        <v>171</v>
      </c>
      <c r="M20" s="783" t="s">
        <v>76</v>
      </c>
      <c r="N20" s="832" t="s">
        <v>3</v>
      </c>
      <c r="O20" s="876" t="s">
        <v>172</v>
      </c>
      <c r="P20" s="877"/>
      <c r="Q20" s="876" t="s">
        <v>173</v>
      </c>
      <c r="R20" s="889"/>
      <c r="S20" s="877"/>
      <c r="T20" s="830" t="s">
        <v>2</v>
      </c>
      <c r="U20" s="421"/>
      <c r="W20" s="168"/>
    </row>
    <row r="21" spans="1:26" s="42" customFormat="1" ht="20.25" customHeight="1" thickBot="1">
      <c r="A21" s="331"/>
      <c r="B21" s="826"/>
      <c r="C21" s="869"/>
      <c r="D21" s="886"/>
      <c r="E21" s="887"/>
      <c r="F21" s="887"/>
      <c r="G21" s="887"/>
      <c r="H21" s="887"/>
      <c r="I21" s="887"/>
      <c r="J21" s="887"/>
      <c r="K21" s="888"/>
      <c r="L21" s="833"/>
      <c r="M21" s="882"/>
      <c r="N21" s="882"/>
      <c r="O21" s="878"/>
      <c r="P21" s="879"/>
      <c r="Q21" s="890"/>
      <c r="R21" s="891"/>
      <c r="S21" s="892"/>
      <c r="T21" s="831"/>
      <c r="U21" s="422"/>
      <c r="V21" s="100"/>
      <c r="W21" s="101"/>
    </row>
    <row r="22" spans="1:26" s="43" customFormat="1" ht="23.1" customHeight="1">
      <c r="A22" s="321"/>
      <c r="B22" s="345"/>
      <c r="C22" s="102"/>
      <c r="D22" s="854"/>
      <c r="E22" s="855"/>
      <c r="F22" s="855"/>
      <c r="G22" s="855"/>
      <c r="H22" s="855"/>
      <c r="I22" s="855"/>
      <c r="J22" s="855"/>
      <c r="K22" s="855"/>
      <c r="L22" s="269"/>
      <c r="M22" s="314"/>
      <c r="N22" s="315"/>
      <c r="O22" s="827" t="str">
        <f>IF(C22*N22=0,"",C22*N22)</f>
        <v/>
      </c>
      <c r="P22" s="828"/>
      <c r="Q22" s="824" t="str">
        <f>IF(ISERROR(INDEX($W$22:$W$27,MATCH(M22,$V$22:$V$27,0))*O22),"",INDEX($W$22:$W$27,MATCH(M22,$V$22:$V$27,0))*O22)</f>
        <v/>
      </c>
      <c r="R22" s="824"/>
      <c r="S22" s="824"/>
      <c r="T22" s="515"/>
      <c r="U22" s="270"/>
      <c r="V22" s="577" t="str">
        <f>D14</f>
        <v>USD</v>
      </c>
      <c r="W22" s="578">
        <f>F14</f>
        <v>1</v>
      </c>
    </row>
    <row r="23" spans="1:26" s="43" customFormat="1" ht="23.1" customHeight="1">
      <c r="A23" s="429"/>
      <c r="B23" s="344"/>
      <c r="C23" s="102"/>
      <c r="D23" s="821"/>
      <c r="E23" s="822"/>
      <c r="F23" s="822"/>
      <c r="G23" s="822"/>
      <c r="H23" s="822"/>
      <c r="I23" s="822"/>
      <c r="J23" s="822"/>
      <c r="K23" s="822"/>
      <c r="L23" s="269"/>
      <c r="M23" s="314"/>
      <c r="N23" s="148"/>
      <c r="O23" s="827" t="str">
        <f t="shared" ref="O23:O61" si="0">IF(C23*N23=0,"",C23*N23)</f>
        <v/>
      </c>
      <c r="P23" s="828"/>
      <c r="Q23" s="824" t="str">
        <f t="shared" ref="Q23:Q61" si="1">IF(ISERROR(INDEX($W$22:$W$27,MATCH(M23,$V$22:$V$27,0))*O23),"",INDEX($W$22:$W$27,MATCH(M23,$V$22:$V$27,0))*O23)</f>
        <v/>
      </c>
      <c r="R23" s="824"/>
      <c r="S23" s="824"/>
      <c r="T23" s="140"/>
      <c r="U23" s="270"/>
      <c r="V23" s="577" t="str">
        <f>IF(K14=0,"",K14)</f>
        <v/>
      </c>
      <c r="W23" s="578">
        <f>M14</f>
        <v>0</v>
      </c>
    </row>
    <row r="24" spans="1:26" s="43" customFormat="1" ht="23.1" customHeight="1">
      <c r="A24" s="429"/>
      <c r="B24" s="344"/>
      <c r="C24" s="102"/>
      <c r="D24" s="821"/>
      <c r="E24" s="822"/>
      <c r="F24" s="822"/>
      <c r="G24" s="822"/>
      <c r="H24" s="822"/>
      <c r="I24" s="822"/>
      <c r="J24" s="822"/>
      <c r="K24" s="822"/>
      <c r="L24" s="269"/>
      <c r="M24" s="314"/>
      <c r="N24" s="148"/>
      <c r="O24" s="827" t="str">
        <f t="shared" si="0"/>
        <v/>
      </c>
      <c r="P24" s="828"/>
      <c r="Q24" s="824" t="str">
        <f t="shared" si="1"/>
        <v/>
      </c>
      <c r="R24" s="824"/>
      <c r="S24" s="824"/>
      <c r="T24" s="140"/>
      <c r="U24" s="270"/>
      <c r="V24" s="577" t="str">
        <f>IF(Q14=0,"",Q14)</f>
        <v/>
      </c>
      <c r="W24" s="578">
        <f>S14</f>
        <v>0</v>
      </c>
    </row>
    <row r="25" spans="1:26" s="43" customFormat="1" ht="23.1" customHeight="1">
      <c r="A25" s="429"/>
      <c r="B25" s="344"/>
      <c r="C25" s="102"/>
      <c r="D25" s="821"/>
      <c r="E25" s="822"/>
      <c r="F25" s="822"/>
      <c r="G25" s="822"/>
      <c r="H25" s="822"/>
      <c r="I25" s="822"/>
      <c r="J25" s="822"/>
      <c r="K25" s="822"/>
      <c r="L25" s="269"/>
      <c r="M25" s="314"/>
      <c r="N25" s="148"/>
      <c r="O25" s="827" t="str">
        <f t="shared" si="0"/>
        <v/>
      </c>
      <c r="P25" s="828"/>
      <c r="Q25" s="824" t="str">
        <f t="shared" si="1"/>
        <v/>
      </c>
      <c r="R25" s="824"/>
      <c r="S25" s="824"/>
      <c r="T25" s="140"/>
      <c r="U25" s="270"/>
      <c r="V25" s="577" t="str">
        <f>IF(D16=0,"",D16)</f>
        <v/>
      </c>
      <c r="W25" s="578">
        <f>F16</f>
        <v>0</v>
      </c>
    </row>
    <row r="26" spans="1:26" s="43" customFormat="1" ht="23.1" customHeight="1">
      <c r="A26" s="429"/>
      <c r="B26" s="344"/>
      <c r="C26" s="102"/>
      <c r="D26" s="854"/>
      <c r="E26" s="855"/>
      <c r="F26" s="855"/>
      <c r="G26" s="855"/>
      <c r="H26" s="855"/>
      <c r="I26" s="855"/>
      <c r="J26" s="855"/>
      <c r="K26" s="855"/>
      <c r="L26" s="269"/>
      <c r="M26" s="314"/>
      <c r="N26" s="148"/>
      <c r="O26" s="827" t="str">
        <f t="shared" si="0"/>
        <v/>
      </c>
      <c r="P26" s="828"/>
      <c r="Q26" s="824" t="str">
        <f t="shared" si="1"/>
        <v/>
      </c>
      <c r="R26" s="824"/>
      <c r="S26" s="824"/>
      <c r="T26" s="140"/>
      <c r="U26" s="270"/>
      <c r="V26" s="577" t="str">
        <f>IF(K16=0,"",K16)</f>
        <v/>
      </c>
      <c r="W26" s="578">
        <f>M16</f>
        <v>0</v>
      </c>
    </row>
    <row r="27" spans="1:26" s="43" customFormat="1" ht="23.1" customHeight="1">
      <c r="A27" s="429"/>
      <c r="B27" s="344"/>
      <c r="C27" s="102"/>
      <c r="D27" s="821"/>
      <c r="E27" s="822"/>
      <c r="F27" s="822"/>
      <c r="G27" s="822"/>
      <c r="H27" s="822"/>
      <c r="I27" s="822"/>
      <c r="J27" s="822"/>
      <c r="K27" s="822"/>
      <c r="L27" s="269"/>
      <c r="M27" s="314"/>
      <c r="N27" s="148"/>
      <c r="O27" s="827" t="str">
        <f t="shared" si="0"/>
        <v/>
      </c>
      <c r="P27" s="828"/>
      <c r="Q27" s="824" t="str">
        <f t="shared" si="1"/>
        <v/>
      </c>
      <c r="R27" s="824"/>
      <c r="S27" s="824"/>
      <c r="T27" s="140"/>
      <c r="U27" s="270"/>
      <c r="V27" s="577" t="str">
        <f>IF(Q16=0,"", Q16)</f>
        <v/>
      </c>
      <c r="W27" s="578">
        <f>S16</f>
        <v>0</v>
      </c>
    </row>
    <row r="28" spans="1:26" s="43" customFormat="1" ht="23.1" customHeight="1">
      <c r="A28" s="429"/>
      <c r="B28" s="344"/>
      <c r="C28" s="102"/>
      <c r="D28" s="821"/>
      <c r="E28" s="822"/>
      <c r="F28" s="822"/>
      <c r="G28" s="822"/>
      <c r="H28" s="822"/>
      <c r="I28" s="822"/>
      <c r="J28" s="822"/>
      <c r="K28" s="822"/>
      <c r="L28" s="269"/>
      <c r="M28" s="314"/>
      <c r="N28" s="148"/>
      <c r="O28" s="827" t="str">
        <f t="shared" si="0"/>
        <v/>
      </c>
      <c r="P28" s="828"/>
      <c r="Q28" s="824" t="str">
        <f t="shared" si="1"/>
        <v/>
      </c>
      <c r="R28" s="824"/>
      <c r="S28" s="824"/>
      <c r="T28" s="140"/>
      <c r="U28" s="270"/>
      <c r="W28" s="168"/>
    </row>
    <row r="29" spans="1:26" s="43" customFormat="1" ht="23.1" customHeight="1">
      <c r="A29" s="429"/>
      <c r="B29" s="344"/>
      <c r="C29" s="102"/>
      <c r="D29" s="821"/>
      <c r="E29" s="822"/>
      <c r="F29" s="822"/>
      <c r="G29" s="822"/>
      <c r="H29" s="822"/>
      <c r="I29" s="822"/>
      <c r="J29" s="822"/>
      <c r="K29" s="822"/>
      <c r="L29" s="269"/>
      <c r="M29" s="314"/>
      <c r="N29" s="148"/>
      <c r="O29" s="827" t="str">
        <f t="shared" si="0"/>
        <v/>
      </c>
      <c r="P29" s="828"/>
      <c r="Q29" s="824" t="str">
        <f t="shared" si="1"/>
        <v/>
      </c>
      <c r="R29" s="824"/>
      <c r="S29" s="824"/>
      <c r="T29" s="140"/>
      <c r="U29" s="270"/>
      <c r="W29" s="168"/>
    </row>
    <row r="30" spans="1:26" s="43" customFormat="1" ht="23.1" customHeight="1">
      <c r="A30" s="429"/>
      <c r="B30" s="344"/>
      <c r="C30" s="102"/>
      <c r="D30" s="821"/>
      <c r="E30" s="822"/>
      <c r="F30" s="822"/>
      <c r="G30" s="822"/>
      <c r="H30" s="822"/>
      <c r="I30" s="822"/>
      <c r="J30" s="822"/>
      <c r="K30" s="822"/>
      <c r="L30" s="269"/>
      <c r="M30" s="314"/>
      <c r="N30" s="148"/>
      <c r="O30" s="827" t="str">
        <f t="shared" si="0"/>
        <v/>
      </c>
      <c r="P30" s="828"/>
      <c r="Q30" s="824" t="str">
        <f t="shared" si="1"/>
        <v/>
      </c>
      <c r="R30" s="824"/>
      <c r="S30" s="824"/>
      <c r="T30" s="140"/>
      <c r="U30" s="270"/>
      <c r="W30" s="168"/>
    </row>
    <row r="31" spans="1:26" s="43" customFormat="1" ht="23.1" customHeight="1">
      <c r="A31" s="429"/>
      <c r="B31" s="344"/>
      <c r="C31" s="102"/>
      <c r="D31" s="821"/>
      <c r="E31" s="822"/>
      <c r="F31" s="822"/>
      <c r="G31" s="822"/>
      <c r="H31" s="822"/>
      <c r="I31" s="822"/>
      <c r="J31" s="822"/>
      <c r="K31" s="822"/>
      <c r="L31" s="269"/>
      <c r="M31" s="314"/>
      <c r="N31" s="148"/>
      <c r="O31" s="827" t="str">
        <f t="shared" si="0"/>
        <v/>
      </c>
      <c r="P31" s="828"/>
      <c r="Q31" s="824" t="str">
        <f t="shared" si="1"/>
        <v/>
      </c>
      <c r="R31" s="824"/>
      <c r="S31" s="824"/>
      <c r="T31" s="140"/>
      <c r="U31" s="270"/>
      <c r="W31" s="168"/>
    </row>
    <row r="32" spans="1:26" s="43" customFormat="1" ht="23.1" customHeight="1">
      <c r="A32" s="429"/>
      <c r="B32" s="344"/>
      <c r="C32" s="102"/>
      <c r="D32" s="821"/>
      <c r="E32" s="822"/>
      <c r="F32" s="822"/>
      <c r="G32" s="822"/>
      <c r="H32" s="822"/>
      <c r="I32" s="822"/>
      <c r="J32" s="822"/>
      <c r="K32" s="822"/>
      <c r="L32" s="269"/>
      <c r="M32" s="314"/>
      <c r="N32" s="148"/>
      <c r="O32" s="827" t="str">
        <f t="shared" si="0"/>
        <v/>
      </c>
      <c r="P32" s="828"/>
      <c r="Q32" s="824" t="str">
        <f t="shared" si="1"/>
        <v/>
      </c>
      <c r="R32" s="824"/>
      <c r="S32" s="824"/>
      <c r="T32" s="140"/>
      <c r="U32" s="270"/>
      <c r="W32" s="168"/>
    </row>
    <row r="33" spans="1:23" s="43" customFormat="1" ht="23.1" customHeight="1">
      <c r="A33" s="429"/>
      <c r="B33" s="344"/>
      <c r="C33" s="102"/>
      <c r="D33" s="821"/>
      <c r="E33" s="822"/>
      <c r="F33" s="822"/>
      <c r="G33" s="822"/>
      <c r="H33" s="822"/>
      <c r="I33" s="822"/>
      <c r="J33" s="822"/>
      <c r="K33" s="822"/>
      <c r="L33" s="269"/>
      <c r="M33" s="314"/>
      <c r="N33" s="148"/>
      <c r="O33" s="827" t="str">
        <f t="shared" si="0"/>
        <v/>
      </c>
      <c r="P33" s="828"/>
      <c r="Q33" s="824" t="str">
        <f t="shared" si="1"/>
        <v/>
      </c>
      <c r="R33" s="824"/>
      <c r="S33" s="824"/>
      <c r="T33" s="140"/>
      <c r="U33" s="270"/>
      <c r="W33" s="168"/>
    </row>
    <row r="34" spans="1:23" s="43" customFormat="1" ht="23.1" customHeight="1">
      <c r="A34" s="429"/>
      <c r="B34" s="344"/>
      <c r="C34" s="102"/>
      <c r="D34" s="821"/>
      <c r="E34" s="822"/>
      <c r="F34" s="822"/>
      <c r="G34" s="822"/>
      <c r="H34" s="822"/>
      <c r="I34" s="822"/>
      <c r="J34" s="822"/>
      <c r="K34" s="822"/>
      <c r="L34" s="269"/>
      <c r="M34" s="314"/>
      <c r="N34" s="148"/>
      <c r="O34" s="827" t="str">
        <f t="shared" si="0"/>
        <v/>
      </c>
      <c r="P34" s="828"/>
      <c r="Q34" s="824" t="str">
        <f t="shared" si="1"/>
        <v/>
      </c>
      <c r="R34" s="824"/>
      <c r="S34" s="824"/>
      <c r="T34" s="140"/>
      <c r="U34" s="270"/>
      <c r="W34" s="168"/>
    </row>
    <row r="35" spans="1:23" s="43" customFormat="1" ht="23.1" customHeight="1">
      <c r="A35" s="429"/>
      <c r="B35" s="344"/>
      <c r="C35" s="102"/>
      <c r="D35" s="821"/>
      <c r="E35" s="822"/>
      <c r="F35" s="822"/>
      <c r="G35" s="822"/>
      <c r="H35" s="822"/>
      <c r="I35" s="822"/>
      <c r="J35" s="822"/>
      <c r="K35" s="822"/>
      <c r="L35" s="269"/>
      <c r="M35" s="314"/>
      <c r="N35" s="148"/>
      <c r="O35" s="827" t="str">
        <f t="shared" si="0"/>
        <v/>
      </c>
      <c r="P35" s="828"/>
      <c r="Q35" s="824" t="str">
        <f t="shared" si="1"/>
        <v/>
      </c>
      <c r="R35" s="824"/>
      <c r="S35" s="824"/>
      <c r="T35" s="140"/>
      <c r="U35" s="270"/>
      <c r="W35" s="168"/>
    </row>
    <row r="36" spans="1:23" s="43" customFormat="1" ht="23.1" customHeight="1">
      <c r="A36" s="429"/>
      <c r="B36" s="344"/>
      <c r="C36" s="102"/>
      <c r="D36" s="821"/>
      <c r="E36" s="822"/>
      <c r="F36" s="822"/>
      <c r="G36" s="822"/>
      <c r="H36" s="822"/>
      <c r="I36" s="822"/>
      <c r="J36" s="822"/>
      <c r="K36" s="822"/>
      <c r="L36" s="269"/>
      <c r="M36" s="314"/>
      <c r="N36" s="148"/>
      <c r="O36" s="827" t="str">
        <f t="shared" si="0"/>
        <v/>
      </c>
      <c r="P36" s="828"/>
      <c r="Q36" s="824" t="str">
        <f t="shared" si="1"/>
        <v/>
      </c>
      <c r="R36" s="824"/>
      <c r="S36" s="824"/>
      <c r="T36" s="140"/>
      <c r="U36" s="270"/>
      <c r="W36" s="168"/>
    </row>
    <row r="37" spans="1:23" s="43" customFormat="1" ht="23.1" customHeight="1">
      <c r="A37" s="429"/>
      <c r="B37" s="344"/>
      <c r="C37" s="102"/>
      <c r="D37" s="821"/>
      <c r="E37" s="822"/>
      <c r="F37" s="822"/>
      <c r="G37" s="822"/>
      <c r="H37" s="822"/>
      <c r="I37" s="822"/>
      <c r="J37" s="822"/>
      <c r="K37" s="822"/>
      <c r="L37" s="269"/>
      <c r="M37" s="314"/>
      <c r="N37" s="148"/>
      <c r="O37" s="827" t="str">
        <f t="shared" si="0"/>
        <v/>
      </c>
      <c r="P37" s="828"/>
      <c r="Q37" s="824" t="str">
        <f t="shared" si="1"/>
        <v/>
      </c>
      <c r="R37" s="824"/>
      <c r="S37" s="824"/>
      <c r="T37" s="140"/>
      <c r="U37" s="270"/>
      <c r="W37" s="168"/>
    </row>
    <row r="38" spans="1:23" s="43" customFormat="1" ht="23.1" customHeight="1">
      <c r="A38" s="429"/>
      <c r="B38" s="344"/>
      <c r="C38" s="102"/>
      <c r="D38" s="821"/>
      <c r="E38" s="822"/>
      <c r="F38" s="822"/>
      <c r="G38" s="822"/>
      <c r="H38" s="822"/>
      <c r="I38" s="822"/>
      <c r="J38" s="822"/>
      <c r="K38" s="822"/>
      <c r="L38" s="269"/>
      <c r="M38" s="314"/>
      <c r="N38" s="148"/>
      <c r="O38" s="827" t="str">
        <f t="shared" si="0"/>
        <v/>
      </c>
      <c r="P38" s="828"/>
      <c r="Q38" s="824" t="str">
        <f t="shared" si="1"/>
        <v/>
      </c>
      <c r="R38" s="824"/>
      <c r="S38" s="824"/>
      <c r="T38" s="140"/>
      <c r="U38" s="270"/>
      <c r="W38" s="168"/>
    </row>
    <row r="39" spans="1:23" s="43" customFormat="1" ht="23.1" customHeight="1">
      <c r="A39" s="429"/>
      <c r="B39" s="344"/>
      <c r="C39" s="102"/>
      <c r="D39" s="821"/>
      <c r="E39" s="822"/>
      <c r="F39" s="822"/>
      <c r="G39" s="822"/>
      <c r="H39" s="822"/>
      <c r="I39" s="822"/>
      <c r="J39" s="822"/>
      <c r="K39" s="822"/>
      <c r="L39" s="269"/>
      <c r="M39" s="314"/>
      <c r="N39" s="148"/>
      <c r="O39" s="827" t="str">
        <f t="shared" si="0"/>
        <v/>
      </c>
      <c r="P39" s="828"/>
      <c r="Q39" s="824" t="str">
        <f t="shared" si="1"/>
        <v/>
      </c>
      <c r="R39" s="824"/>
      <c r="S39" s="824"/>
      <c r="T39" s="140"/>
      <c r="U39" s="270"/>
      <c r="W39" s="168"/>
    </row>
    <row r="40" spans="1:23" s="43" customFormat="1" ht="23.1" customHeight="1">
      <c r="A40" s="429"/>
      <c r="B40" s="344"/>
      <c r="C40" s="102"/>
      <c r="D40" s="821"/>
      <c r="E40" s="822"/>
      <c r="F40" s="822"/>
      <c r="G40" s="822"/>
      <c r="H40" s="822"/>
      <c r="I40" s="822"/>
      <c r="J40" s="822"/>
      <c r="K40" s="822"/>
      <c r="L40" s="269"/>
      <c r="M40" s="314"/>
      <c r="N40" s="148"/>
      <c r="O40" s="827" t="str">
        <f t="shared" si="0"/>
        <v/>
      </c>
      <c r="P40" s="828"/>
      <c r="Q40" s="824" t="str">
        <f t="shared" si="1"/>
        <v/>
      </c>
      <c r="R40" s="824"/>
      <c r="S40" s="824"/>
      <c r="T40" s="140"/>
      <c r="U40" s="270"/>
      <c r="W40" s="168"/>
    </row>
    <row r="41" spans="1:23" s="43" customFormat="1" ht="23.1" customHeight="1">
      <c r="A41" s="429"/>
      <c r="B41" s="344"/>
      <c r="C41" s="102"/>
      <c r="D41" s="821"/>
      <c r="E41" s="822"/>
      <c r="F41" s="822"/>
      <c r="G41" s="822"/>
      <c r="H41" s="822"/>
      <c r="I41" s="822"/>
      <c r="J41" s="822"/>
      <c r="K41" s="822"/>
      <c r="L41" s="269"/>
      <c r="M41" s="314"/>
      <c r="N41" s="148"/>
      <c r="O41" s="827" t="str">
        <f t="shared" si="0"/>
        <v/>
      </c>
      <c r="P41" s="828"/>
      <c r="Q41" s="824" t="str">
        <f t="shared" si="1"/>
        <v/>
      </c>
      <c r="R41" s="824"/>
      <c r="S41" s="824"/>
      <c r="T41" s="140"/>
      <c r="U41" s="270"/>
      <c r="W41" s="168"/>
    </row>
    <row r="42" spans="1:23" s="43" customFormat="1" ht="23.1" customHeight="1">
      <c r="A42" s="429"/>
      <c r="B42" s="344"/>
      <c r="C42" s="102"/>
      <c r="D42" s="821"/>
      <c r="E42" s="822"/>
      <c r="F42" s="822"/>
      <c r="G42" s="822"/>
      <c r="H42" s="822"/>
      <c r="I42" s="822"/>
      <c r="J42" s="822"/>
      <c r="K42" s="822"/>
      <c r="L42" s="269"/>
      <c r="M42" s="314"/>
      <c r="N42" s="148"/>
      <c r="O42" s="827" t="str">
        <f t="shared" si="0"/>
        <v/>
      </c>
      <c r="P42" s="828"/>
      <c r="Q42" s="824" t="str">
        <f t="shared" si="1"/>
        <v/>
      </c>
      <c r="R42" s="824"/>
      <c r="S42" s="824"/>
      <c r="T42" s="140"/>
      <c r="U42" s="270"/>
      <c r="W42" s="168"/>
    </row>
    <row r="43" spans="1:23" s="43" customFormat="1" ht="23.1" customHeight="1">
      <c r="A43" s="429"/>
      <c r="B43" s="344"/>
      <c r="C43" s="102"/>
      <c r="D43" s="821"/>
      <c r="E43" s="822"/>
      <c r="F43" s="822"/>
      <c r="G43" s="822"/>
      <c r="H43" s="822"/>
      <c r="I43" s="822"/>
      <c r="J43" s="822"/>
      <c r="K43" s="822"/>
      <c r="L43" s="269"/>
      <c r="M43" s="314"/>
      <c r="N43" s="148"/>
      <c r="O43" s="827" t="str">
        <f t="shared" si="0"/>
        <v/>
      </c>
      <c r="P43" s="828"/>
      <c r="Q43" s="824" t="str">
        <f t="shared" si="1"/>
        <v/>
      </c>
      <c r="R43" s="824"/>
      <c r="S43" s="824"/>
      <c r="T43" s="140"/>
      <c r="U43" s="270"/>
      <c r="W43" s="168"/>
    </row>
    <row r="44" spans="1:23" s="43" customFormat="1" ht="23.1" customHeight="1">
      <c r="A44" s="429"/>
      <c r="B44" s="344"/>
      <c r="C44" s="102"/>
      <c r="D44" s="821"/>
      <c r="E44" s="822"/>
      <c r="F44" s="822"/>
      <c r="G44" s="822"/>
      <c r="H44" s="822"/>
      <c r="I44" s="822"/>
      <c r="J44" s="822"/>
      <c r="K44" s="822"/>
      <c r="L44" s="269"/>
      <c r="M44" s="314"/>
      <c r="N44" s="148"/>
      <c r="O44" s="827" t="str">
        <f t="shared" si="0"/>
        <v/>
      </c>
      <c r="P44" s="828"/>
      <c r="Q44" s="824" t="str">
        <f t="shared" si="1"/>
        <v/>
      </c>
      <c r="R44" s="824"/>
      <c r="S44" s="824"/>
      <c r="T44" s="140"/>
      <c r="U44" s="270"/>
      <c r="W44" s="168"/>
    </row>
    <row r="45" spans="1:23" s="43" customFormat="1" ht="23.1" customHeight="1">
      <c r="A45" s="429"/>
      <c r="B45" s="344"/>
      <c r="C45" s="102"/>
      <c r="D45" s="821"/>
      <c r="E45" s="822"/>
      <c r="F45" s="822"/>
      <c r="G45" s="822"/>
      <c r="H45" s="822"/>
      <c r="I45" s="822"/>
      <c r="J45" s="822"/>
      <c r="K45" s="822"/>
      <c r="L45" s="269"/>
      <c r="M45" s="314"/>
      <c r="N45" s="148"/>
      <c r="O45" s="827" t="str">
        <f t="shared" si="0"/>
        <v/>
      </c>
      <c r="P45" s="828"/>
      <c r="Q45" s="824" t="str">
        <f t="shared" si="1"/>
        <v/>
      </c>
      <c r="R45" s="824"/>
      <c r="S45" s="824"/>
      <c r="T45" s="140"/>
      <c r="U45" s="270"/>
      <c r="W45" s="168"/>
    </row>
    <row r="46" spans="1:23" s="43" customFormat="1" ht="23.1" customHeight="1">
      <c r="A46" s="429"/>
      <c r="B46" s="344"/>
      <c r="C46" s="102"/>
      <c r="D46" s="821"/>
      <c r="E46" s="822"/>
      <c r="F46" s="822"/>
      <c r="G46" s="822"/>
      <c r="H46" s="822"/>
      <c r="I46" s="822"/>
      <c r="J46" s="822"/>
      <c r="K46" s="822"/>
      <c r="L46" s="269"/>
      <c r="M46" s="314"/>
      <c r="N46" s="148"/>
      <c r="O46" s="827" t="str">
        <f t="shared" si="0"/>
        <v/>
      </c>
      <c r="P46" s="828"/>
      <c r="Q46" s="824" t="str">
        <f t="shared" si="1"/>
        <v/>
      </c>
      <c r="R46" s="824"/>
      <c r="S46" s="824"/>
      <c r="T46" s="140"/>
      <c r="U46" s="270"/>
      <c r="W46" s="168"/>
    </row>
    <row r="47" spans="1:23" s="43" customFormat="1" ht="23.1" customHeight="1">
      <c r="A47" s="429"/>
      <c r="B47" s="344"/>
      <c r="C47" s="102"/>
      <c r="D47" s="821"/>
      <c r="E47" s="822"/>
      <c r="F47" s="822"/>
      <c r="G47" s="822"/>
      <c r="H47" s="822"/>
      <c r="I47" s="822"/>
      <c r="J47" s="822"/>
      <c r="K47" s="822"/>
      <c r="L47" s="269"/>
      <c r="M47" s="314"/>
      <c r="N47" s="148"/>
      <c r="O47" s="827" t="str">
        <f t="shared" si="0"/>
        <v/>
      </c>
      <c r="P47" s="828"/>
      <c r="Q47" s="824" t="str">
        <f t="shared" si="1"/>
        <v/>
      </c>
      <c r="R47" s="824"/>
      <c r="S47" s="824"/>
      <c r="T47" s="140"/>
      <c r="U47" s="270"/>
      <c r="W47" s="168"/>
    </row>
    <row r="48" spans="1:23" s="43" customFormat="1" ht="23.1" customHeight="1">
      <c r="A48" s="429"/>
      <c r="B48" s="344"/>
      <c r="C48" s="102"/>
      <c r="D48" s="821"/>
      <c r="E48" s="822"/>
      <c r="F48" s="822"/>
      <c r="G48" s="822"/>
      <c r="H48" s="822"/>
      <c r="I48" s="822"/>
      <c r="J48" s="822"/>
      <c r="K48" s="822"/>
      <c r="L48" s="269"/>
      <c r="M48" s="314"/>
      <c r="N48" s="148"/>
      <c r="O48" s="827" t="str">
        <f t="shared" si="0"/>
        <v/>
      </c>
      <c r="P48" s="828"/>
      <c r="Q48" s="824" t="str">
        <f t="shared" si="1"/>
        <v/>
      </c>
      <c r="R48" s="824"/>
      <c r="S48" s="824"/>
      <c r="T48" s="140"/>
      <c r="U48" s="270"/>
      <c r="W48" s="168"/>
    </row>
    <row r="49" spans="1:248" s="43" customFormat="1" ht="23.1" customHeight="1">
      <c r="A49" s="429"/>
      <c r="B49" s="344"/>
      <c r="C49" s="102"/>
      <c r="D49" s="821"/>
      <c r="E49" s="822"/>
      <c r="F49" s="822"/>
      <c r="G49" s="822"/>
      <c r="H49" s="822"/>
      <c r="I49" s="822"/>
      <c r="J49" s="822"/>
      <c r="K49" s="822"/>
      <c r="L49" s="269"/>
      <c r="M49" s="314"/>
      <c r="N49" s="148"/>
      <c r="O49" s="827" t="str">
        <f t="shared" si="0"/>
        <v/>
      </c>
      <c r="P49" s="828"/>
      <c r="Q49" s="824" t="str">
        <f t="shared" si="1"/>
        <v/>
      </c>
      <c r="R49" s="824"/>
      <c r="S49" s="824"/>
      <c r="T49" s="140"/>
      <c r="U49" s="270"/>
      <c r="W49" s="168"/>
    </row>
    <row r="50" spans="1:248" s="43" customFormat="1" ht="23.1" customHeight="1">
      <c r="A50" s="429"/>
      <c r="B50" s="344"/>
      <c r="C50" s="102"/>
      <c r="D50" s="821"/>
      <c r="E50" s="822"/>
      <c r="F50" s="822"/>
      <c r="G50" s="822"/>
      <c r="H50" s="822"/>
      <c r="I50" s="822"/>
      <c r="J50" s="822"/>
      <c r="K50" s="822"/>
      <c r="L50" s="269"/>
      <c r="M50" s="314"/>
      <c r="N50" s="148"/>
      <c r="O50" s="827" t="str">
        <f t="shared" si="0"/>
        <v/>
      </c>
      <c r="P50" s="828"/>
      <c r="Q50" s="824" t="str">
        <f t="shared" si="1"/>
        <v/>
      </c>
      <c r="R50" s="824"/>
      <c r="S50" s="824"/>
      <c r="T50" s="140"/>
      <c r="U50" s="270"/>
      <c r="W50" s="168"/>
    </row>
    <row r="51" spans="1:248" s="43" customFormat="1" ht="23.1" customHeight="1">
      <c r="A51" s="429"/>
      <c r="B51" s="344"/>
      <c r="C51" s="102"/>
      <c r="D51" s="821"/>
      <c r="E51" s="822"/>
      <c r="F51" s="822"/>
      <c r="G51" s="822"/>
      <c r="H51" s="822"/>
      <c r="I51" s="822"/>
      <c r="J51" s="822"/>
      <c r="K51" s="856"/>
      <c r="L51" s="269"/>
      <c r="M51" s="314"/>
      <c r="N51" s="148"/>
      <c r="O51" s="827" t="str">
        <f t="shared" si="0"/>
        <v/>
      </c>
      <c r="P51" s="828"/>
      <c r="Q51" s="824" t="str">
        <f t="shared" si="1"/>
        <v/>
      </c>
      <c r="R51" s="824"/>
      <c r="S51" s="824"/>
      <c r="T51" s="140"/>
      <c r="U51" s="270"/>
      <c r="W51" s="168"/>
    </row>
    <row r="52" spans="1:248" s="43" customFormat="1" ht="23.1" customHeight="1">
      <c r="A52" s="429"/>
      <c r="B52" s="344"/>
      <c r="C52" s="102"/>
      <c r="D52" s="821"/>
      <c r="E52" s="822"/>
      <c r="F52" s="822"/>
      <c r="G52" s="822"/>
      <c r="H52" s="822"/>
      <c r="I52" s="822"/>
      <c r="J52" s="822"/>
      <c r="K52" s="822"/>
      <c r="L52" s="269"/>
      <c r="M52" s="314"/>
      <c r="N52" s="148"/>
      <c r="O52" s="827" t="str">
        <f t="shared" si="0"/>
        <v/>
      </c>
      <c r="P52" s="828"/>
      <c r="Q52" s="824" t="str">
        <f t="shared" si="1"/>
        <v/>
      </c>
      <c r="R52" s="824"/>
      <c r="S52" s="824"/>
      <c r="T52" s="140"/>
      <c r="U52" s="270"/>
      <c r="V52" s="185"/>
      <c r="W52" s="187"/>
      <c r="X52" s="185"/>
    </row>
    <row r="53" spans="1:248" s="43" customFormat="1" ht="23.1" customHeight="1">
      <c r="A53" s="429"/>
      <c r="B53" s="344"/>
      <c r="C53" s="102"/>
      <c r="D53" s="821"/>
      <c r="E53" s="822"/>
      <c r="F53" s="822"/>
      <c r="G53" s="822"/>
      <c r="H53" s="822"/>
      <c r="I53" s="822"/>
      <c r="J53" s="822"/>
      <c r="K53" s="822"/>
      <c r="L53" s="269"/>
      <c r="M53" s="314"/>
      <c r="N53" s="148"/>
      <c r="O53" s="827" t="str">
        <f t="shared" si="0"/>
        <v/>
      </c>
      <c r="P53" s="828"/>
      <c r="Q53" s="824" t="str">
        <f t="shared" si="1"/>
        <v/>
      </c>
      <c r="R53" s="824"/>
      <c r="S53" s="824"/>
      <c r="T53" s="140"/>
      <c r="U53" s="270"/>
      <c r="V53" s="247"/>
      <c r="W53" s="247"/>
      <c r="X53" s="247"/>
    </row>
    <row r="54" spans="1:248" s="43" customFormat="1" ht="23.1" customHeight="1">
      <c r="A54" s="429"/>
      <c r="B54" s="344"/>
      <c r="C54" s="102"/>
      <c r="D54" s="821"/>
      <c r="E54" s="822"/>
      <c r="F54" s="822"/>
      <c r="G54" s="822"/>
      <c r="H54" s="822"/>
      <c r="I54" s="822"/>
      <c r="J54" s="822"/>
      <c r="K54" s="822"/>
      <c r="L54" s="269"/>
      <c r="M54" s="314"/>
      <c r="N54" s="148"/>
      <c r="O54" s="827" t="str">
        <f t="shared" si="0"/>
        <v/>
      </c>
      <c r="P54" s="828"/>
      <c r="Q54" s="824" t="str">
        <f t="shared" si="1"/>
        <v/>
      </c>
      <c r="R54" s="824"/>
      <c r="S54" s="824"/>
      <c r="T54" s="140"/>
      <c r="U54" s="270"/>
      <c r="V54" s="247"/>
      <c r="W54" s="247"/>
      <c r="X54" s="247"/>
    </row>
    <row r="55" spans="1:248" s="43" customFormat="1" ht="23.1" customHeight="1">
      <c r="A55" s="429"/>
      <c r="B55" s="344"/>
      <c r="C55" s="102"/>
      <c r="D55" s="821"/>
      <c r="E55" s="822"/>
      <c r="F55" s="822"/>
      <c r="G55" s="822"/>
      <c r="H55" s="822"/>
      <c r="I55" s="822"/>
      <c r="J55" s="822"/>
      <c r="K55" s="822"/>
      <c r="L55" s="269"/>
      <c r="M55" s="314"/>
      <c r="N55" s="148"/>
      <c r="O55" s="827" t="str">
        <f t="shared" si="0"/>
        <v/>
      </c>
      <c r="P55" s="828"/>
      <c r="Q55" s="824" t="str">
        <f t="shared" si="1"/>
        <v/>
      </c>
      <c r="R55" s="824"/>
      <c r="S55" s="824"/>
      <c r="T55" s="140"/>
      <c r="U55" s="270"/>
      <c r="V55" s="248"/>
      <c r="W55" s="584"/>
      <c r="X55" s="248"/>
    </row>
    <row r="56" spans="1:248" s="43" customFormat="1" ht="23.1" customHeight="1">
      <c r="A56" s="429"/>
      <c r="B56" s="344"/>
      <c r="C56" s="102"/>
      <c r="D56" s="821"/>
      <c r="E56" s="822"/>
      <c r="F56" s="822"/>
      <c r="G56" s="822"/>
      <c r="H56" s="822"/>
      <c r="I56" s="822"/>
      <c r="J56" s="822"/>
      <c r="K56" s="822"/>
      <c r="L56" s="269"/>
      <c r="M56" s="314"/>
      <c r="N56" s="148"/>
      <c r="O56" s="827" t="str">
        <f t="shared" si="0"/>
        <v/>
      </c>
      <c r="P56" s="828"/>
      <c r="Q56" s="824" t="str">
        <f t="shared" si="1"/>
        <v/>
      </c>
      <c r="R56" s="824"/>
      <c r="S56" s="824"/>
      <c r="T56" s="140"/>
      <c r="U56" s="270"/>
      <c r="V56" s="248"/>
      <c r="W56" s="584"/>
      <c r="X56" s="248"/>
    </row>
    <row r="57" spans="1:248" s="43" customFormat="1" ht="23.1" customHeight="1">
      <c r="A57" s="429"/>
      <c r="B57" s="344"/>
      <c r="C57" s="102"/>
      <c r="D57" s="821"/>
      <c r="E57" s="822"/>
      <c r="F57" s="822"/>
      <c r="G57" s="822"/>
      <c r="H57" s="822"/>
      <c r="I57" s="822"/>
      <c r="J57" s="822"/>
      <c r="K57" s="822"/>
      <c r="L57" s="269"/>
      <c r="M57" s="314"/>
      <c r="N57" s="148"/>
      <c r="O57" s="827" t="str">
        <f t="shared" si="0"/>
        <v/>
      </c>
      <c r="P57" s="828"/>
      <c r="Q57" s="824" t="str">
        <f t="shared" si="1"/>
        <v/>
      </c>
      <c r="R57" s="824"/>
      <c r="S57" s="824"/>
      <c r="T57" s="140"/>
      <c r="U57" s="270"/>
      <c r="V57" s="101"/>
      <c r="W57" s="101"/>
      <c r="X57" s="101"/>
    </row>
    <row r="58" spans="1:248" s="43" customFormat="1" ht="23.1" customHeight="1">
      <c r="A58" s="429"/>
      <c r="B58" s="344"/>
      <c r="C58" s="102"/>
      <c r="D58" s="821"/>
      <c r="E58" s="822"/>
      <c r="F58" s="822"/>
      <c r="G58" s="822"/>
      <c r="H58" s="822"/>
      <c r="I58" s="822"/>
      <c r="J58" s="822"/>
      <c r="K58" s="822"/>
      <c r="L58" s="269"/>
      <c r="M58" s="314"/>
      <c r="N58" s="148"/>
      <c r="O58" s="827" t="str">
        <f t="shared" si="0"/>
        <v/>
      </c>
      <c r="P58" s="828"/>
      <c r="Q58" s="824" t="str">
        <f t="shared" si="1"/>
        <v/>
      </c>
      <c r="R58" s="824"/>
      <c r="S58" s="824"/>
      <c r="T58" s="140"/>
      <c r="U58" s="270"/>
      <c r="V58" s="168"/>
      <c r="W58" s="168"/>
      <c r="X58" s="168"/>
    </row>
    <row r="59" spans="1:248" s="43" customFormat="1" ht="23.1" customHeight="1">
      <c r="A59" s="429"/>
      <c r="B59" s="344"/>
      <c r="C59" s="102"/>
      <c r="D59" s="821"/>
      <c r="E59" s="822"/>
      <c r="F59" s="822"/>
      <c r="G59" s="822"/>
      <c r="H59" s="822"/>
      <c r="I59" s="822"/>
      <c r="J59" s="822"/>
      <c r="K59" s="822"/>
      <c r="L59" s="269"/>
      <c r="M59" s="314"/>
      <c r="N59" s="148"/>
      <c r="O59" s="827" t="str">
        <f t="shared" si="0"/>
        <v/>
      </c>
      <c r="P59" s="828"/>
      <c r="Q59" s="824" t="str">
        <f t="shared" si="1"/>
        <v/>
      </c>
      <c r="R59" s="824"/>
      <c r="S59" s="824"/>
      <c r="T59" s="140"/>
      <c r="U59" s="270"/>
      <c r="V59" s="100"/>
      <c r="W59" s="101"/>
      <c r="X59" s="101"/>
    </row>
    <row r="60" spans="1:248" s="43" customFormat="1" ht="23.1" customHeight="1">
      <c r="A60" s="429"/>
      <c r="B60" s="344"/>
      <c r="C60" s="102"/>
      <c r="D60" s="821"/>
      <c r="E60" s="822"/>
      <c r="F60" s="822"/>
      <c r="G60" s="822"/>
      <c r="H60" s="822"/>
      <c r="I60" s="822"/>
      <c r="J60" s="822"/>
      <c r="K60" s="822"/>
      <c r="L60" s="269"/>
      <c r="M60" s="314"/>
      <c r="N60" s="148"/>
      <c r="O60" s="827" t="str">
        <f t="shared" si="0"/>
        <v/>
      </c>
      <c r="P60" s="828"/>
      <c r="Q60" s="824" t="str">
        <f t="shared" si="1"/>
        <v/>
      </c>
      <c r="R60" s="824"/>
      <c r="S60" s="824"/>
      <c r="T60" s="140"/>
      <c r="U60" s="270"/>
      <c r="V60" s="192"/>
      <c r="W60" s="193"/>
      <c r="X60" s="194"/>
    </row>
    <row r="61" spans="1:248" s="43" customFormat="1" ht="23.1" customHeight="1">
      <c r="A61" s="429"/>
      <c r="B61" s="344"/>
      <c r="C61" s="102"/>
      <c r="D61" s="821"/>
      <c r="E61" s="822"/>
      <c r="F61" s="822"/>
      <c r="G61" s="822"/>
      <c r="H61" s="822"/>
      <c r="I61" s="822"/>
      <c r="J61" s="822"/>
      <c r="K61" s="822"/>
      <c r="L61" s="269"/>
      <c r="M61" s="314"/>
      <c r="N61" s="148"/>
      <c r="O61" s="827" t="str">
        <f t="shared" si="0"/>
        <v/>
      </c>
      <c r="P61" s="828"/>
      <c r="Q61" s="824" t="str">
        <f t="shared" si="1"/>
        <v/>
      </c>
      <c r="R61" s="824"/>
      <c r="S61" s="824"/>
      <c r="T61" s="140"/>
      <c r="U61" s="270"/>
      <c r="V61" s="192"/>
      <c r="W61" s="193"/>
      <c r="X61" s="194"/>
    </row>
    <row r="62" spans="1:248" s="185" customFormat="1" ht="3.75" customHeight="1">
      <c r="A62" s="321"/>
      <c r="B62" s="290"/>
      <c r="C62" s="291"/>
      <c r="D62" s="292"/>
      <c r="E62" s="292"/>
      <c r="F62" s="292"/>
      <c r="G62" s="292"/>
      <c r="H62" s="292"/>
      <c r="I62" s="292"/>
      <c r="J62" s="292"/>
      <c r="K62" s="292"/>
      <c r="L62" s="293"/>
      <c r="M62" s="294"/>
      <c r="N62" s="295"/>
      <c r="O62" s="296"/>
      <c r="P62" s="297"/>
      <c r="Q62" s="298"/>
      <c r="R62" s="299"/>
      <c r="S62" s="299"/>
      <c r="T62" s="300"/>
      <c r="U62" s="270"/>
      <c r="V62" s="195"/>
      <c r="W62" s="193"/>
      <c r="X62" s="194"/>
    </row>
    <row r="63" spans="1:248" s="56" customFormat="1" ht="21.75" customHeight="1">
      <c r="A63" s="430"/>
      <c r="B63" s="840" t="s">
        <v>247</v>
      </c>
      <c r="C63" s="841"/>
      <c r="D63" s="841"/>
      <c r="E63" s="841"/>
      <c r="F63" s="841"/>
      <c r="G63" s="841"/>
      <c r="H63" s="841"/>
      <c r="I63" s="841"/>
      <c r="J63" s="841"/>
      <c r="K63" s="841"/>
      <c r="L63" s="841"/>
      <c r="M63" s="841"/>
      <c r="N63" s="841"/>
      <c r="O63" s="841"/>
      <c r="P63" s="841"/>
      <c r="Q63" s="841"/>
      <c r="R63" s="841"/>
      <c r="S63" s="841"/>
      <c r="T63" s="842"/>
      <c r="U63" s="423"/>
      <c r="V63" s="195"/>
      <c r="W63" s="193"/>
      <c r="X63" s="194"/>
      <c r="Y63" s="247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37"/>
      <c r="BK63" s="237"/>
      <c r="BL63" s="237"/>
      <c r="BM63" s="237"/>
      <c r="BN63" s="237"/>
      <c r="BO63" s="237"/>
      <c r="BP63" s="237"/>
      <c r="BQ63" s="237"/>
      <c r="BR63" s="237"/>
      <c r="BS63" s="237"/>
      <c r="BT63" s="237"/>
      <c r="BU63" s="237"/>
      <c r="BV63" s="237"/>
      <c r="BW63" s="237"/>
      <c r="BX63" s="237"/>
      <c r="BY63" s="237"/>
      <c r="BZ63" s="237"/>
      <c r="CA63" s="237"/>
      <c r="CB63" s="237"/>
      <c r="CC63" s="237"/>
      <c r="CD63" s="237"/>
      <c r="CE63" s="237"/>
      <c r="CF63" s="237"/>
      <c r="CG63" s="237"/>
      <c r="CH63" s="237"/>
      <c r="CI63" s="237"/>
      <c r="CJ63" s="237"/>
      <c r="CK63" s="237"/>
      <c r="CL63" s="237"/>
      <c r="CM63" s="237"/>
      <c r="CN63" s="237"/>
      <c r="CO63" s="237"/>
      <c r="CP63" s="237"/>
      <c r="CQ63" s="237"/>
      <c r="CR63" s="237"/>
      <c r="CS63" s="237"/>
      <c r="CT63" s="237"/>
      <c r="CU63" s="237"/>
      <c r="CV63" s="237"/>
      <c r="CW63" s="237"/>
      <c r="CX63" s="237"/>
      <c r="CY63" s="237"/>
      <c r="CZ63" s="237"/>
      <c r="DA63" s="237"/>
      <c r="DB63" s="237"/>
      <c r="DC63" s="237"/>
      <c r="DD63" s="237"/>
      <c r="DE63" s="237"/>
      <c r="DF63" s="237"/>
      <c r="DG63" s="237"/>
      <c r="DH63" s="237"/>
      <c r="DI63" s="237"/>
      <c r="DJ63" s="237"/>
      <c r="DK63" s="237"/>
      <c r="DL63" s="237"/>
      <c r="DM63" s="237"/>
      <c r="DN63" s="237"/>
      <c r="DO63" s="237"/>
      <c r="DP63" s="237"/>
      <c r="DQ63" s="237"/>
      <c r="DR63" s="237"/>
      <c r="DS63" s="237"/>
      <c r="DT63" s="237"/>
      <c r="DU63" s="237"/>
      <c r="DV63" s="237"/>
      <c r="DW63" s="237"/>
      <c r="DX63" s="237"/>
      <c r="DY63" s="237"/>
      <c r="DZ63" s="237"/>
      <c r="EA63" s="237"/>
      <c r="EB63" s="237"/>
      <c r="EC63" s="237"/>
      <c r="ED63" s="237"/>
      <c r="EE63" s="237"/>
      <c r="EF63" s="237"/>
      <c r="EG63" s="237"/>
      <c r="EH63" s="237"/>
      <c r="EI63" s="237"/>
      <c r="EJ63" s="237"/>
      <c r="EK63" s="237"/>
      <c r="EL63" s="237"/>
      <c r="EM63" s="237"/>
      <c r="EN63" s="237"/>
      <c r="EO63" s="237"/>
      <c r="EP63" s="237"/>
      <c r="EQ63" s="237"/>
      <c r="ER63" s="237"/>
      <c r="ES63" s="237"/>
      <c r="ET63" s="237"/>
      <c r="EU63" s="237"/>
      <c r="EV63" s="237"/>
      <c r="EW63" s="237"/>
      <c r="EX63" s="237"/>
      <c r="EY63" s="237"/>
      <c r="EZ63" s="237"/>
      <c r="FA63" s="237"/>
      <c r="FB63" s="237"/>
      <c r="FC63" s="237"/>
      <c r="FD63" s="237"/>
      <c r="FE63" s="237"/>
      <c r="FF63" s="237"/>
      <c r="FG63" s="237"/>
      <c r="FH63" s="237"/>
      <c r="FI63" s="237"/>
      <c r="FJ63" s="237"/>
      <c r="FK63" s="237"/>
      <c r="FL63" s="237"/>
      <c r="FM63" s="237"/>
      <c r="FN63" s="237"/>
      <c r="FO63" s="237"/>
      <c r="FP63" s="237"/>
      <c r="FQ63" s="237"/>
      <c r="FR63" s="237"/>
      <c r="FS63" s="237"/>
      <c r="FT63" s="237"/>
      <c r="FU63" s="237"/>
      <c r="FV63" s="237"/>
      <c r="FW63" s="237"/>
      <c r="FX63" s="237"/>
      <c r="FY63" s="237"/>
      <c r="FZ63" s="237"/>
      <c r="GA63" s="237"/>
      <c r="GB63" s="237"/>
      <c r="GC63" s="237"/>
      <c r="GD63" s="237"/>
      <c r="GE63" s="237"/>
      <c r="GF63" s="237"/>
      <c r="GG63" s="237"/>
      <c r="GH63" s="237"/>
      <c r="GI63" s="237"/>
      <c r="GJ63" s="237"/>
      <c r="GK63" s="237"/>
      <c r="GL63" s="237"/>
      <c r="GM63" s="237"/>
      <c r="GN63" s="237"/>
      <c r="GO63" s="237"/>
      <c r="GP63" s="237"/>
      <c r="GQ63" s="237"/>
      <c r="GR63" s="237"/>
      <c r="GS63" s="237"/>
      <c r="GT63" s="237"/>
      <c r="GU63" s="237"/>
      <c r="GV63" s="237"/>
      <c r="GW63" s="237"/>
      <c r="GX63" s="237"/>
      <c r="GY63" s="237"/>
      <c r="GZ63" s="237"/>
      <c r="HA63" s="237"/>
      <c r="HB63" s="237"/>
      <c r="HC63" s="237"/>
      <c r="HD63" s="237"/>
      <c r="HE63" s="237"/>
      <c r="HF63" s="237"/>
      <c r="HG63" s="237"/>
      <c r="HH63" s="237"/>
      <c r="HI63" s="237"/>
      <c r="HJ63" s="237"/>
      <c r="HK63" s="237"/>
      <c r="HL63" s="237"/>
      <c r="HM63" s="237"/>
      <c r="HN63" s="237"/>
      <c r="HO63" s="237"/>
      <c r="HP63" s="237"/>
      <c r="HQ63" s="237"/>
      <c r="HR63" s="237"/>
      <c r="HS63" s="237"/>
      <c r="HT63" s="237"/>
      <c r="HU63" s="237"/>
      <c r="HV63" s="237"/>
      <c r="HW63" s="237"/>
      <c r="HX63" s="237"/>
      <c r="HY63" s="237"/>
      <c r="HZ63" s="237"/>
      <c r="IA63" s="237"/>
      <c r="IB63" s="237"/>
      <c r="IC63" s="237"/>
      <c r="ID63" s="237"/>
      <c r="IE63" s="237"/>
      <c r="IF63" s="237"/>
      <c r="IG63" s="237"/>
      <c r="IH63" s="237"/>
      <c r="II63" s="237"/>
      <c r="IJ63" s="237"/>
      <c r="IK63" s="237"/>
      <c r="IL63" s="237"/>
      <c r="IM63" s="237"/>
      <c r="IN63" s="237"/>
    </row>
    <row r="64" spans="1:248" ht="12" customHeight="1">
      <c r="A64" s="321"/>
      <c r="B64" s="280" t="str">
        <f>'1-MPN'!B119</f>
        <v>FAPESP,  MAIO DE 2016</v>
      </c>
      <c r="M64" s="867"/>
      <c r="N64" s="867"/>
      <c r="O64" s="867"/>
      <c r="P64" s="867"/>
      <c r="Q64" s="867"/>
      <c r="R64" s="867"/>
      <c r="S64" s="288"/>
      <c r="T64" s="288">
        <v>1</v>
      </c>
      <c r="U64" s="255"/>
      <c r="V64" s="168"/>
      <c r="W64" s="168"/>
      <c r="X64" s="168"/>
      <c r="Y64" s="248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30"/>
      <c r="AP64" s="230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  <c r="BG64" s="230"/>
      <c r="BH64" s="230"/>
      <c r="BI64" s="230"/>
      <c r="BJ64" s="230"/>
      <c r="BK64" s="230"/>
      <c r="BL64" s="230"/>
      <c r="BM64" s="230"/>
      <c r="BN64" s="230"/>
      <c r="BO64" s="230"/>
      <c r="BP64" s="230"/>
      <c r="BQ64" s="230"/>
      <c r="BR64" s="230"/>
      <c r="BS64" s="230"/>
      <c r="BT64" s="230"/>
      <c r="BU64" s="230"/>
      <c r="BV64" s="230"/>
      <c r="BW64" s="230"/>
      <c r="BX64" s="230"/>
      <c r="BY64" s="230"/>
      <c r="BZ64" s="230"/>
      <c r="CA64" s="230"/>
      <c r="CB64" s="230"/>
      <c r="CC64" s="230"/>
      <c r="CD64" s="230"/>
      <c r="CE64" s="230"/>
      <c r="CF64" s="230"/>
      <c r="CG64" s="230"/>
      <c r="CH64" s="230"/>
      <c r="CI64" s="230"/>
      <c r="CJ64" s="230"/>
      <c r="CK64" s="230"/>
      <c r="CL64" s="230"/>
      <c r="CM64" s="230"/>
      <c r="CN64" s="230"/>
      <c r="CO64" s="230"/>
      <c r="CP64" s="230"/>
      <c r="CQ64" s="230"/>
      <c r="CR64" s="230"/>
      <c r="CS64" s="230"/>
      <c r="CT64" s="230"/>
      <c r="CU64" s="230"/>
      <c r="CV64" s="230"/>
      <c r="CW64" s="230"/>
      <c r="CX64" s="230"/>
      <c r="CY64" s="230"/>
      <c r="CZ64" s="230"/>
      <c r="DA64" s="230"/>
      <c r="DB64" s="230"/>
      <c r="DC64" s="230"/>
      <c r="DD64" s="230"/>
      <c r="DE64" s="230"/>
      <c r="DF64" s="230"/>
      <c r="DG64" s="230"/>
      <c r="DH64" s="230"/>
      <c r="DI64" s="230"/>
      <c r="DJ64" s="230"/>
      <c r="DK64" s="230"/>
      <c r="DL64" s="230"/>
      <c r="DM64" s="230"/>
      <c r="DN64" s="230"/>
      <c r="DO64" s="230"/>
      <c r="DP64" s="230"/>
      <c r="DQ64" s="230"/>
      <c r="DR64" s="230"/>
      <c r="DS64" s="230"/>
      <c r="DT64" s="230"/>
      <c r="DU64" s="230"/>
      <c r="DV64" s="230"/>
      <c r="DW64" s="230"/>
      <c r="DX64" s="230"/>
      <c r="DY64" s="230"/>
      <c r="DZ64" s="230"/>
      <c r="EA64" s="230"/>
      <c r="EB64" s="230"/>
      <c r="EC64" s="230"/>
      <c r="ED64" s="230"/>
      <c r="EE64" s="230"/>
      <c r="EF64" s="230"/>
      <c r="EG64" s="230"/>
      <c r="EH64" s="230"/>
      <c r="EI64" s="230"/>
      <c r="EJ64" s="230"/>
      <c r="EK64" s="230"/>
      <c r="EL64" s="230"/>
      <c r="EM64" s="230"/>
      <c r="EN64" s="230"/>
      <c r="EO64" s="230"/>
      <c r="EP64" s="230"/>
      <c r="EQ64" s="230"/>
      <c r="ER64" s="230"/>
      <c r="ES64" s="230"/>
      <c r="ET64" s="230"/>
      <c r="EU64" s="230"/>
      <c r="EV64" s="230"/>
      <c r="EW64" s="230"/>
      <c r="EX64" s="230"/>
      <c r="EY64" s="230"/>
      <c r="EZ64" s="230"/>
      <c r="FA64" s="230"/>
      <c r="FB64" s="230"/>
      <c r="FC64" s="230"/>
      <c r="FD64" s="230"/>
      <c r="FE64" s="230"/>
      <c r="FF64" s="230"/>
      <c r="FG64" s="230"/>
      <c r="FH64" s="230"/>
      <c r="FI64" s="230"/>
      <c r="FJ64" s="230"/>
      <c r="FK64" s="230"/>
      <c r="FL64" s="230"/>
      <c r="FM64" s="230"/>
      <c r="FN64" s="230"/>
      <c r="FO64" s="230"/>
      <c r="FP64" s="230"/>
      <c r="FQ64" s="230"/>
      <c r="FR64" s="230"/>
      <c r="FS64" s="230"/>
      <c r="FT64" s="230"/>
      <c r="FU64" s="230"/>
      <c r="FV64" s="230"/>
      <c r="FW64" s="230"/>
      <c r="FX64" s="230"/>
      <c r="FY64" s="230"/>
      <c r="FZ64" s="230"/>
      <c r="GA64" s="230"/>
      <c r="GB64" s="230"/>
      <c r="GC64" s="230"/>
      <c r="GD64" s="230"/>
      <c r="GE64" s="230"/>
      <c r="GF64" s="230"/>
      <c r="GG64" s="230"/>
      <c r="GH64" s="230"/>
      <c r="GI64" s="230"/>
      <c r="GJ64" s="230"/>
      <c r="GK64" s="230"/>
      <c r="GL64" s="230"/>
      <c r="GM64" s="230"/>
      <c r="GN64" s="230"/>
      <c r="GO64" s="230"/>
      <c r="GP64" s="230"/>
      <c r="GQ64" s="230"/>
      <c r="GR64" s="230"/>
      <c r="GS64" s="230"/>
      <c r="GT64" s="230"/>
      <c r="GU64" s="230"/>
      <c r="GV64" s="230"/>
      <c r="GW64" s="230"/>
      <c r="GX64" s="230"/>
      <c r="GY64" s="230"/>
      <c r="GZ64" s="230"/>
      <c r="HA64" s="230"/>
      <c r="HB64" s="230"/>
      <c r="HC64" s="230"/>
      <c r="HD64" s="230"/>
      <c r="HE64" s="230"/>
      <c r="HF64" s="230"/>
      <c r="HG64" s="230"/>
      <c r="HH64" s="230"/>
      <c r="HI64" s="230"/>
      <c r="HJ64" s="230"/>
      <c r="HK64" s="230"/>
      <c r="HL64" s="230"/>
      <c r="HM64" s="230"/>
      <c r="HN64" s="230"/>
      <c r="HO64" s="230"/>
      <c r="HP64" s="230"/>
      <c r="HQ64" s="230"/>
      <c r="HR64" s="230"/>
      <c r="HS64" s="230"/>
      <c r="HT64" s="230"/>
      <c r="HU64" s="230"/>
      <c r="HV64" s="230"/>
      <c r="HW64" s="230"/>
      <c r="HX64" s="230"/>
      <c r="HY64" s="230"/>
      <c r="HZ64" s="230"/>
      <c r="IA64" s="230"/>
      <c r="IB64" s="230"/>
      <c r="IC64" s="230"/>
      <c r="ID64" s="230"/>
      <c r="IE64" s="230"/>
      <c r="IF64" s="230"/>
      <c r="IG64" s="230"/>
      <c r="IH64" s="230"/>
      <c r="II64" s="230"/>
      <c r="IJ64" s="230"/>
      <c r="IK64" s="230"/>
      <c r="IL64" s="230"/>
      <c r="IM64" s="230"/>
      <c r="IN64" s="230"/>
    </row>
    <row r="65" spans="1:248" ht="21" customHeight="1">
      <c r="A65" s="321"/>
      <c r="B65" s="369" t="s">
        <v>196</v>
      </c>
      <c r="M65" s="371"/>
      <c r="N65" s="371"/>
      <c r="O65" s="371"/>
      <c r="P65" s="371"/>
      <c r="Q65" s="371"/>
      <c r="R65" s="371"/>
      <c r="S65" s="371"/>
      <c r="T65" s="371"/>
      <c r="U65" s="255"/>
      <c r="V65" s="168"/>
      <c r="W65" s="168"/>
      <c r="X65" s="168"/>
      <c r="Y65" s="248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30"/>
      <c r="AP65" s="230"/>
      <c r="AQ65" s="230"/>
      <c r="AR65" s="230"/>
      <c r="AS65" s="230"/>
      <c r="AT65" s="230"/>
      <c r="AU65" s="230"/>
      <c r="AV65" s="230"/>
      <c r="AW65" s="230"/>
      <c r="AX65" s="230"/>
      <c r="AY65" s="230"/>
      <c r="AZ65" s="230"/>
      <c r="BA65" s="230"/>
      <c r="BB65" s="230"/>
      <c r="BC65" s="230"/>
      <c r="BD65" s="230"/>
      <c r="BE65" s="230"/>
      <c r="BF65" s="230"/>
      <c r="BG65" s="230"/>
      <c r="BH65" s="230"/>
      <c r="BI65" s="230"/>
      <c r="BJ65" s="230"/>
      <c r="BK65" s="230"/>
      <c r="BL65" s="230"/>
      <c r="BM65" s="230"/>
      <c r="BN65" s="230"/>
      <c r="BO65" s="230"/>
      <c r="BP65" s="230"/>
      <c r="BQ65" s="230"/>
      <c r="BR65" s="230"/>
      <c r="BS65" s="230"/>
      <c r="BT65" s="230"/>
      <c r="BU65" s="230"/>
      <c r="BV65" s="230"/>
      <c r="BW65" s="230"/>
      <c r="BX65" s="230"/>
      <c r="BY65" s="230"/>
      <c r="BZ65" s="230"/>
      <c r="CA65" s="230"/>
      <c r="CB65" s="230"/>
      <c r="CC65" s="230"/>
      <c r="CD65" s="230"/>
      <c r="CE65" s="230"/>
      <c r="CF65" s="230"/>
      <c r="CG65" s="230"/>
      <c r="CH65" s="230"/>
      <c r="CI65" s="230"/>
      <c r="CJ65" s="230"/>
      <c r="CK65" s="230"/>
      <c r="CL65" s="230"/>
      <c r="CM65" s="230"/>
      <c r="CN65" s="230"/>
      <c r="CO65" s="230"/>
      <c r="CP65" s="230"/>
      <c r="CQ65" s="230"/>
      <c r="CR65" s="230"/>
      <c r="CS65" s="230"/>
      <c r="CT65" s="230"/>
      <c r="CU65" s="230"/>
      <c r="CV65" s="230"/>
      <c r="CW65" s="230"/>
      <c r="CX65" s="230"/>
      <c r="CY65" s="230"/>
      <c r="CZ65" s="230"/>
      <c r="DA65" s="230"/>
      <c r="DB65" s="230"/>
      <c r="DC65" s="230"/>
      <c r="DD65" s="230"/>
      <c r="DE65" s="230"/>
      <c r="DF65" s="230"/>
      <c r="DG65" s="230"/>
      <c r="DH65" s="230"/>
      <c r="DI65" s="230"/>
      <c r="DJ65" s="230"/>
      <c r="DK65" s="230"/>
      <c r="DL65" s="230"/>
      <c r="DM65" s="230"/>
      <c r="DN65" s="230"/>
      <c r="DO65" s="230"/>
      <c r="DP65" s="230"/>
      <c r="DQ65" s="230"/>
      <c r="DR65" s="230"/>
      <c r="DS65" s="230"/>
      <c r="DT65" s="230"/>
      <c r="DU65" s="230"/>
      <c r="DV65" s="230"/>
      <c r="DW65" s="230"/>
      <c r="DX65" s="230"/>
      <c r="DY65" s="230"/>
      <c r="DZ65" s="230"/>
      <c r="EA65" s="230"/>
      <c r="EB65" s="230"/>
      <c r="EC65" s="230"/>
      <c r="ED65" s="230"/>
      <c r="EE65" s="230"/>
      <c r="EF65" s="230"/>
      <c r="EG65" s="230"/>
      <c r="EH65" s="230"/>
      <c r="EI65" s="230"/>
      <c r="EJ65" s="230"/>
      <c r="EK65" s="230"/>
      <c r="EL65" s="230"/>
      <c r="EM65" s="230"/>
      <c r="EN65" s="230"/>
      <c r="EO65" s="230"/>
      <c r="EP65" s="230"/>
      <c r="EQ65" s="230"/>
      <c r="ER65" s="230"/>
      <c r="ES65" s="230"/>
      <c r="ET65" s="230"/>
      <c r="EU65" s="230"/>
      <c r="EV65" s="230"/>
      <c r="EW65" s="230"/>
      <c r="EX65" s="230"/>
      <c r="EY65" s="230"/>
      <c r="EZ65" s="230"/>
      <c r="FA65" s="230"/>
      <c r="FB65" s="230"/>
      <c r="FC65" s="230"/>
      <c r="FD65" s="230"/>
      <c r="FE65" s="230"/>
      <c r="FF65" s="230"/>
      <c r="FG65" s="230"/>
      <c r="FH65" s="230"/>
      <c r="FI65" s="230"/>
      <c r="FJ65" s="230"/>
      <c r="FK65" s="230"/>
      <c r="FL65" s="230"/>
      <c r="FM65" s="230"/>
      <c r="FN65" s="230"/>
      <c r="FO65" s="230"/>
      <c r="FP65" s="230"/>
      <c r="FQ65" s="230"/>
      <c r="FR65" s="230"/>
      <c r="FS65" s="230"/>
      <c r="FT65" s="230"/>
      <c r="FU65" s="230"/>
      <c r="FV65" s="230"/>
      <c r="FW65" s="230"/>
      <c r="FX65" s="230"/>
      <c r="FY65" s="230"/>
      <c r="FZ65" s="230"/>
      <c r="GA65" s="230"/>
      <c r="GB65" s="230"/>
      <c r="GC65" s="230"/>
      <c r="GD65" s="230"/>
      <c r="GE65" s="230"/>
      <c r="GF65" s="230"/>
      <c r="GG65" s="230"/>
      <c r="GH65" s="230"/>
      <c r="GI65" s="230"/>
      <c r="GJ65" s="230"/>
      <c r="GK65" s="230"/>
      <c r="GL65" s="230"/>
      <c r="GM65" s="230"/>
      <c r="GN65" s="230"/>
      <c r="GO65" s="230"/>
      <c r="GP65" s="230"/>
      <c r="GQ65" s="230"/>
      <c r="GR65" s="230"/>
      <c r="GS65" s="230"/>
      <c r="GT65" s="230"/>
      <c r="GU65" s="230"/>
      <c r="GV65" s="230"/>
      <c r="GW65" s="230"/>
      <c r="GX65" s="230"/>
      <c r="GY65" s="230"/>
      <c r="GZ65" s="230"/>
      <c r="HA65" s="230"/>
      <c r="HB65" s="230"/>
      <c r="HC65" s="230"/>
      <c r="HD65" s="230"/>
      <c r="HE65" s="230"/>
      <c r="HF65" s="230"/>
      <c r="HG65" s="230"/>
      <c r="HH65" s="230"/>
      <c r="HI65" s="230"/>
      <c r="HJ65" s="230"/>
      <c r="HK65" s="230"/>
      <c r="HL65" s="230"/>
      <c r="HM65" s="230"/>
      <c r="HN65" s="230"/>
      <c r="HO65" s="230"/>
      <c r="HP65" s="230"/>
      <c r="HQ65" s="230"/>
      <c r="HR65" s="230"/>
      <c r="HS65" s="230"/>
      <c r="HT65" s="230"/>
      <c r="HU65" s="230"/>
      <c r="HV65" s="230"/>
      <c r="HW65" s="230"/>
      <c r="HX65" s="230"/>
      <c r="HY65" s="230"/>
      <c r="HZ65" s="230"/>
      <c r="IA65" s="230"/>
      <c r="IB65" s="230"/>
      <c r="IC65" s="230"/>
      <c r="ID65" s="230"/>
      <c r="IE65" s="230"/>
      <c r="IF65" s="230"/>
      <c r="IG65" s="230"/>
      <c r="IH65" s="230"/>
      <c r="II65" s="230"/>
      <c r="IJ65" s="230"/>
      <c r="IK65" s="230"/>
      <c r="IL65" s="230"/>
      <c r="IM65" s="230"/>
      <c r="IN65" s="230"/>
    </row>
    <row r="66" spans="1:248" s="43" customFormat="1" ht="12.75" customHeight="1">
      <c r="A66" s="321"/>
      <c r="B66" s="825" t="s">
        <v>1</v>
      </c>
      <c r="C66" s="868" t="s">
        <v>7</v>
      </c>
      <c r="D66" s="883" t="s">
        <v>8</v>
      </c>
      <c r="E66" s="884"/>
      <c r="F66" s="884"/>
      <c r="G66" s="884"/>
      <c r="H66" s="884"/>
      <c r="I66" s="884"/>
      <c r="J66" s="884"/>
      <c r="K66" s="885"/>
      <c r="L66" s="832" t="s">
        <v>171</v>
      </c>
      <c r="M66" s="783" t="s">
        <v>76</v>
      </c>
      <c r="N66" s="832" t="s">
        <v>3</v>
      </c>
      <c r="O66" s="834" t="s">
        <v>172</v>
      </c>
      <c r="P66" s="835"/>
      <c r="Q66" s="834" t="s">
        <v>173</v>
      </c>
      <c r="R66" s="894"/>
      <c r="S66" s="835"/>
      <c r="T66" s="830" t="s">
        <v>2</v>
      </c>
      <c r="U66" s="421"/>
      <c r="W66" s="168"/>
    </row>
    <row r="67" spans="1:248" s="42" customFormat="1" ht="20.25" customHeight="1" thickBot="1">
      <c r="A67" s="331"/>
      <c r="B67" s="826"/>
      <c r="C67" s="869"/>
      <c r="D67" s="886"/>
      <c r="E67" s="887"/>
      <c r="F67" s="887"/>
      <c r="G67" s="887"/>
      <c r="H67" s="887"/>
      <c r="I67" s="887"/>
      <c r="J67" s="887"/>
      <c r="K67" s="888"/>
      <c r="L67" s="833"/>
      <c r="M67" s="882"/>
      <c r="N67" s="882"/>
      <c r="O67" s="836"/>
      <c r="P67" s="837"/>
      <c r="Q67" s="895"/>
      <c r="R67" s="896"/>
      <c r="S67" s="897"/>
      <c r="T67" s="831"/>
      <c r="U67" s="422"/>
      <c r="V67" s="100"/>
      <c r="W67" s="101"/>
    </row>
    <row r="68" spans="1:248" s="43" customFormat="1" ht="23.1" customHeight="1">
      <c r="A68" s="321"/>
      <c r="B68" s="345"/>
      <c r="C68" s="102"/>
      <c r="D68" s="854"/>
      <c r="E68" s="855"/>
      <c r="F68" s="855"/>
      <c r="G68" s="855"/>
      <c r="H68" s="855"/>
      <c r="I68" s="855"/>
      <c r="J68" s="855"/>
      <c r="K68" s="855"/>
      <c r="L68" s="269"/>
      <c r="M68" s="314"/>
      <c r="N68" s="315"/>
      <c r="O68" s="827" t="str">
        <f t="shared" ref="O68:O114" si="2">IF(C68*N68=0,"",C68*N68)</f>
        <v/>
      </c>
      <c r="P68" s="828"/>
      <c r="Q68" s="824" t="str">
        <f>IF(ISERROR(INDEX($W$22:$W$27,MATCH(M68,$V$22:$V$27,0))*O68),"",INDEX($W$22:$W$27,MATCH(M68,$V$22:$V$27,0))*O68)</f>
        <v/>
      </c>
      <c r="R68" s="824"/>
      <c r="S68" s="824"/>
      <c r="T68" s="515"/>
      <c r="U68" s="270"/>
      <c r="V68" s="168"/>
      <c r="W68" s="168"/>
      <c r="X68" s="168"/>
      <c r="Y68" s="168"/>
    </row>
    <row r="69" spans="1:248" s="43" customFormat="1" ht="23.1" customHeight="1">
      <c r="A69" s="321"/>
      <c r="B69" s="344"/>
      <c r="C69" s="102"/>
      <c r="D69" s="821"/>
      <c r="E69" s="822"/>
      <c r="F69" s="822"/>
      <c r="G69" s="822"/>
      <c r="H69" s="822"/>
      <c r="I69" s="822"/>
      <c r="J69" s="822"/>
      <c r="K69" s="822"/>
      <c r="L69" s="269"/>
      <c r="M69" s="314"/>
      <c r="N69" s="148"/>
      <c r="O69" s="814" t="str">
        <f t="shared" si="2"/>
        <v/>
      </c>
      <c r="P69" s="815"/>
      <c r="Q69" s="824" t="str">
        <f t="shared" ref="Q69:Q114" si="3">IF(ISERROR(INDEX($W$22:$W$27,MATCH(M69,$V$22:$V$27,0))*O69),"",INDEX($W$22:$W$27,MATCH(M69,$V$22:$V$27,0))*O69)</f>
        <v/>
      </c>
      <c r="R69" s="824"/>
      <c r="S69" s="824"/>
      <c r="T69" s="140"/>
      <c r="U69" s="270"/>
      <c r="V69" s="168"/>
      <c r="W69" s="168"/>
      <c r="X69" s="168"/>
      <c r="Y69" s="168"/>
    </row>
    <row r="70" spans="1:248" s="43" customFormat="1" ht="23.1" customHeight="1">
      <c r="A70" s="321"/>
      <c r="B70" s="344"/>
      <c r="C70" s="102"/>
      <c r="D70" s="821"/>
      <c r="E70" s="822"/>
      <c r="F70" s="822"/>
      <c r="G70" s="822"/>
      <c r="H70" s="822"/>
      <c r="I70" s="822"/>
      <c r="J70" s="822"/>
      <c r="K70" s="822"/>
      <c r="L70" s="269"/>
      <c r="M70" s="314"/>
      <c r="N70" s="148"/>
      <c r="O70" s="814" t="str">
        <f t="shared" si="2"/>
        <v/>
      </c>
      <c r="P70" s="815"/>
      <c r="Q70" s="824" t="str">
        <f t="shared" si="3"/>
        <v/>
      </c>
      <c r="R70" s="824"/>
      <c r="S70" s="824"/>
      <c r="T70" s="140"/>
      <c r="U70" s="270"/>
      <c r="V70" s="168"/>
      <c r="W70" s="168"/>
      <c r="X70" s="168"/>
      <c r="Y70" s="168"/>
    </row>
    <row r="71" spans="1:248" s="43" customFormat="1" ht="23.1" customHeight="1">
      <c r="A71" s="321"/>
      <c r="B71" s="344"/>
      <c r="C71" s="102"/>
      <c r="D71" s="821"/>
      <c r="E71" s="822"/>
      <c r="F71" s="822"/>
      <c r="G71" s="822"/>
      <c r="H71" s="822"/>
      <c r="I71" s="822"/>
      <c r="J71" s="822"/>
      <c r="K71" s="822"/>
      <c r="L71" s="269"/>
      <c r="M71" s="314"/>
      <c r="N71" s="148"/>
      <c r="O71" s="814" t="str">
        <f t="shared" si="2"/>
        <v/>
      </c>
      <c r="P71" s="815"/>
      <c r="Q71" s="824" t="str">
        <f t="shared" si="3"/>
        <v/>
      </c>
      <c r="R71" s="824"/>
      <c r="S71" s="824"/>
      <c r="T71" s="140"/>
      <c r="U71" s="270"/>
      <c r="V71" s="168"/>
      <c r="W71" s="168"/>
      <c r="X71" s="168"/>
      <c r="Y71" s="168"/>
    </row>
    <row r="72" spans="1:248" s="43" customFormat="1" ht="23.1" customHeight="1">
      <c r="A72" s="321"/>
      <c r="B72" s="344"/>
      <c r="C72" s="102"/>
      <c r="D72" s="821"/>
      <c r="E72" s="822"/>
      <c r="F72" s="822"/>
      <c r="G72" s="822"/>
      <c r="H72" s="822"/>
      <c r="I72" s="822"/>
      <c r="J72" s="822"/>
      <c r="K72" s="822"/>
      <c r="L72" s="269"/>
      <c r="M72" s="314"/>
      <c r="N72" s="148"/>
      <c r="O72" s="814" t="str">
        <f t="shared" si="2"/>
        <v/>
      </c>
      <c r="P72" s="815"/>
      <c r="Q72" s="824" t="str">
        <f t="shared" si="3"/>
        <v/>
      </c>
      <c r="R72" s="824"/>
      <c r="S72" s="824"/>
      <c r="T72" s="140"/>
      <c r="U72" s="270"/>
      <c r="V72" s="168"/>
      <c r="W72" s="168"/>
      <c r="X72" s="168"/>
      <c r="Y72" s="168"/>
    </row>
    <row r="73" spans="1:248" s="43" customFormat="1" ht="23.1" customHeight="1">
      <c r="A73" s="321"/>
      <c r="B73" s="344"/>
      <c r="C73" s="102"/>
      <c r="D73" s="821"/>
      <c r="E73" s="822"/>
      <c r="F73" s="822"/>
      <c r="G73" s="822"/>
      <c r="H73" s="822"/>
      <c r="I73" s="822"/>
      <c r="J73" s="822"/>
      <c r="K73" s="822"/>
      <c r="L73" s="269"/>
      <c r="M73" s="314"/>
      <c r="N73" s="148"/>
      <c r="O73" s="814" t="str">
        <f t="shared" si="2"/>
        <v/>
      </c>
      <c r="P73" s="815"/>
      <c r="Q73" s="824" t="str">
        <f t="shared" si="3"/>
        <v/>
      </c>
      <c r="R73" s="824"/>
      <c r="S73" s="824"/>
      <c r="T73" s="140"/>
      <c r="U73" s="270"/>
      <c r="V73" s="168"/>
      <c r="W73" s="168"/>
      <c r="X73" s="168"/>
      <c r="Y73" s="168"/>
    </row>
    <row r="74" spans="1:248" s="43" customFormat="1" ht="23.1" customHeight="1">
      <c r="A74" s="321"/>
      <c r="B74" s="344"/>
      <c r="C74" s="102"/>
      <c r="D74" s="821"/>
      <c r="E74" s="822"/>
      <c r="F74" s="822"/>
      <c r="G74" s="822"/>
      <c r="H74" s="822"/>
      <c r="I74" s="822"/>
      <c r="J74" s="822"/>
      <c r="K74" s="822"/>
      <c r="L74" s="269"/>
      <c r="M74" s="314"/>
      <c r="N74" s="148"/>
      <c r="O74" s="814" t="str">
        <f t="shared" si="2"/>
        <v/>
      </c>
      <c r="P74" s="815"/>
      <c r="Q74" s="824" t="str">
        <f t="shared" si="3"/>
        <v/>
      </c>
      <c r="R74" s="824"/>
      <c r="S74" s="824"/>
      <c r="T74" s="140"/>
      <c r="U74" s="270"/>
      <c r="V74" s="168"/>
      <c r="W74" s="168"/>
      <c r="X74" s="168"/>
      <c r="Y74" s="168"/>
    </row>
    <row r="75" spans="1:248" s="43" customFormat="1" ht="23.1" customHeight="1">
      <c r="A75" s="321"/>
      <c r="B75" s="344"/>
      <c r="C75" s="102"/>
      <c r="D75" s="821"/>
      <c r="E75" s="822"/>
      <c r="F75" s="822"/>
      <c r="G75" s="822"/>
      <c r="H75" s="822"/>
      <c r="I75" s="822"/>
      <c r="J75" s="822"/>
      <c r="K75" s="856"/>
      <c r="L75" s="269"/>
      <c r="M75" s="314"/>
      <c r="N75" s="148"/>
      <c r="O75" s="814" t="str">
        <f t="shared" si="2"/>
        <v/>
      </c>
      <c r="P75" s="815"/>
      <c r="Q75" s="824" t="str">
        <f t="shared" si="3"/>
        <v/>
      </c>
      <c r="R75" s="824"/>
      <c r="S75" s="824"/>
      <c r="T75" s="140"/>
      <c r="U75" s="270"/>
      <c r="V75" s="192"/>
      <c r="W75" s="193"/>
      <c r="X75" s="194"/>
      <c r="Y75" s="168"/>
    </row>
    <row r="76" spans="1:248" s="43" customFormat="1" ht="23.1" customHeight="1">
      <c r="A76" s="321"/>
      <c r="B76" s="344"/>
      <c r="C76" s="102"/>
      <c r="D76" s="821"/>
      <c r="E76" s="822"/>
      <c r="F76" s="822"/>
      <c r="G76" s="822"/>
      <c r="H76" s="822"/>
      <c r="I76" s="822"/>
      <c r="J76" s="822"/>
      <c r="K76" s="822"/>
      <c r="L76" s="269"/>
      <c r="M76" s="314"/>
      <c r="N76" s="148"/>
      <c r="O76" s="814" t="str">
        <f t="shared" si="2"/>
        <v/>
      </c>
      <c r="P76" s="815"/>
      <c r="Q76" s="824" t="str">
        <f t="shared" si="3"/>
        <v/>
      </c>
      <c r="R76" s="824"/>
      <c r="S76" s="824"/>
      <c r="T76" s="140"/>
      <c r="U76" s="270"/>
      <c r="V76" s="192"/>
      <c r="W76" s="193"/>
      <c r="X76" s="194"/>
      <c r="Y76" s="168"/>
    </row>
    <row r="77" spans="1:248" s="43" customFormat="1" ht="23.1" customHeight="1">
      <c r="A77" s="321"/>
      <c r="B77" s="344"/>
      <c r="C77" s="102"/>
      <c r="D77" s="821"/>
      <c r="E77" s="822"/>
      <c r="F77" s="822"/>
      <c r="G77" s="822"/>
      <c r="H77" s="822"/>
      <c r="I77" s="822"/>
      <c r="J77" s="822"/>
      <c r="K77" s="822"/>
      <c r="L77" s="269"/>
      <c r="M77" s="314"/>
      <c r="N77" s="148"/>
      <c r="O77" s="814" t="str">
        <f t="shared" si="2"/>
        <v/>
      </c>
      <c r="P77" s="815"/>
      <c r="Q77" s="824" t="str">
        <f t="shared" si="3"/>
        <v/>
      </c>
      <c r="R77" s="824"/>
      <c r="S77" s="824"/>
      <c r="T77" s="140"/>
      <c r="U77" s="270"/>
      <c r="V77" s="195"/>
      <c r="W77" s="193"/>
      <c r="X77" s="194"/>
      <c r="Y77" s="168"/>
    </row>
    <row r="78" spans="1:248" s="43" customFormat="1" ht="23.1" customHeight="1">
      <c r="A78" s="321"/>
      <c r="B78" s="344"/>
      <c r="C78" s="102"/>
      <c r="D78" s="821"/>
      <c r="E78" s="822"/>
      <c r="F78" s="822"/>
      <c r="G78" s="822"/>
      <c r="H78" s="822"/>
      <c r="I78" s="822"/>
      <c r="J78" s="822"/>
      <c r="K78" s="822"/>
      <c r="L78" s="269"/>
      <c r="M78" s="314"/>
      <c r="N78" s="148"/>
      <c r="O78" s="814" t="str">
        <f t="shared" si="2"/>
        <v/>
      </c>
      <c r="P78" s="815"/>
      <c r="Q78" s="824" t="str">
        <f t="shared" si="3"/>
        <v/>
      </c>
      <c r="R78" s="824"/>
      <c r="S78" s="824"/>
      <c r="T78" s="140"/>
      <c r="U78" s="270"/>
      <c r="V78" s="195"/>
      <c r="W78" s="193"/>
      <c r="X78" s="194"/>
      <c r="Y78" s="168"/>
    </row>
    <row r="79" spans="1:248" s="43" customFormat="1" ht="23.1" customHeight="1">
      <c r="A79" s="321"/>
      <c r="B79" s="344"/>
      <c r="C79" s="102"/>
      <c r="D79" s="821"/>
      <c r="E79" s="822"/>
      <c r="F79" s="822"/>
      <c r="G79" s="822"/>
      <c r="H79" s="822"/>
      <c r="I79" s="822"/>
      <c r="J79" s="822"/>
      <c r="K79" s="822"/>
      <c r="L79" s="269"/>
      <c r="M79" s="314"/>
      <c r="N79" s="148"/>
      <c r="O79" s="814" t="str">
        <f t="shared" si="2"/>
        <v/>
      </c>
      <c r="P79" s="815"/>
      <c r="Q79" s="824" t="str">
        <f t="shared" si="3"/>
        <v/>
      </c>
      <c r="R79" s="824"/>
      <c r="S79" s="824"/>
      <c r="T79" s="140"/>
      <c r="U79" s="270"/>
      <c r="V79" s="168"/>
      <c r="W79" s="168"/>
      <c r="X79" s="168"/>
      <c r="Y79" s="168"/>
    </row>
    <row r="80" spans="1:248" s="43" customFormat="1" ht="23.1" customHeight="1">
      <c r="A80" s="321"/>
      <c r="B80" s="344"/>
      <c r="C80" s="102"/>
      <c r="D80" s="821"/>
      <c r="E80" s="822"/>
      <c r="F80" s="822"/>
      <c r="G80" s="822"/>
      <c r="H80" s="822"/>
      <c r="I80" s="822"/>
      <c r="J80" s="822"/>
      <c r="K80" s="822"/>
      <c r="L80" s="269"/>
      <c r="M80" s="314"/>
      <c r="N80" s="148"/>
      <c r="O80" s="814" t="str">
        <f t="shared" si="2"/>
        <v/>
      </c>
      <c r="P80" s="815"/>
      <c r="Q80" s="824" t="str">
        <f t="shared" si="3"/>
        <v/>
      </c>
      <c r="R80" s="824"/>
      <c r="S80" s="824"/>
      <c r="T80" s="140"/>
      <c r="U80" s="270"/>
      <c r="V80" s="168"/>
      <c r="W80" s="168"/>
      <c r="X80" s="168"/>
      <c r="Y80" s="168"/>
    </row>
    <row r="81" spans="1:25" s="43" customFormat="1" ht="23.1" customHeight="1">
      <c r="A81" s="321"/>
      <c r="B81" s="344"/>
      <c r="C81" s="102"/>
      <c r="D81" s="821"/>
      <c r="E81" s="822"/>
      <c r="F81" s="822"/>
      <c r="G81" s="822"/>
      <c r="H81" s="822"/>
      <c r="I81" s="822"/>
      <c r="J81" s="822"/>
      <c r="K81" s="822"/>
      <c r="L81" s="269"/>
      <c r="M81" s="314"/>
      <c r="N81" s="148"/>
      <c r="O81" s="814" t="str">
        <f t="shared" si="2"/>
        <v/>
      </c>
      <c r="P81" s="815"/>
      <c r="Q81" s="824" t="str">
        <f t="shared" si="3"/>
        <v/>
      </c>
      <c r="R81" s="824"/>
      <c r="S81" s="824"/>
      <c r="T81" s="140"/>
      <c r="U81" s="270"/>
      <c r="V81" s="168"/>
      <c r="W81" s="168"/>
      <c r="X81" s="168"/>
      <c r="Y81" s="168"/>
    </row>
    <row r="82" spans="1:25" s="43" customFormat="1" ht="23.1" customHeight="1">
      <c r="A82" s="321"/>
      <c r="B82" s="344"/>
      <c r="C82" s="102"/>
      <c r="D82" s="821"/>
      <c r="E82" s="822"/>
      <c r="F82" s="822"/>
      <c r="G82" s="822"/>
      <c r="H82" s="822"/>
      <c r="I82" s="822"/>
      <c r="J82" s="822"/>
      <c r="K82" s="822"/>
      <c r="L82" s="269"/>
      <c r="M82" s="314"/>
      <c r="N82" s="148"/>
      <c r="O82" s="814" t="str">
        <f t="shared" si="2"/>
        <v/>
      </c>
      <c r="P82" s="815"/>
      <c r="Q82" s="824" t="str">
        <f t="shared" si="3"/>
        <v/>
      </c>
      <c r="R82" s="824"/>
      <c r="S82" s="824"/>
      <c r="T82" s="140"/>
      <c r="U82" s="270"/>
      <c r="V82" s="168"/>
      <c r="W82" s="168"/>
      <c r="X82" s="168"/>
      <c r="Y82" s="168"/>
    </row>
    <row r="83" spans="1:25" s="43" customFormat="1" ht="23.1" customHeight="1">
      <c r="A83" s="321"/>
      <c r="B83" s="344"/>
      <c r="C83" s="102"/>
      <c r="D83" s="821"/>
      <c r="E83" s="822"/>
      <c r="F83" s="822"/>
      <c r="G83" s="822"/>
      <c r="H83" s="822"/>
      <c r="I83" s="822"/>
      <c r="J83" s="822"/>
      <c r="K83" s="822"/>
      <c r="L83" s="269"/>
      <c r="M83" s="314"/>
      <c r="N83" s="148"/>
      <c r="O83" s="814" t="str">
        <f t="shared" si="2"/>
        <v/>
      </c>
      <c r="P83" s="815"/>
      <c r="Q83" s="824" t="str">
        <f t="shared" si="3"/>
        <v/>
      </c>
      <c r="R83" s="824"/>
      <c r="S83" s="824"/>
      <c r="T83" s="140"/>
      <c r="U83" s="270"/>
      <c r="V83" s="168"/>
      <c r="W83" s="168"/>
      <c r="X83" s="168"/>
      <c r="Y83" s="168"/>
    </row>
    <row r="84" spans="1:25" s="43" customFormat="1" ht="23.1" customHeight="1">
      <c r="A84" s="321"/>
      <c r="B84" s="344"/>
      <c r="C84" s="102"/>
      <c r="D84" s="821"/>
      <c r="E84" s="822"/>
      <c r="F84" s="822"/>
      <c r="G84" s="822"/>
      <c r="H84" s="822"/>
      <c r="I84" s="822"/>
      <c r="J84" s="822"/>
      <c r="K84" s="822"/>
      <c r="L84" s="269"/>
      <c r="M84" s="314"/>
      <c r="N84" s="148"/>
      <c r="O84" s="814" t="str">
        <f t="shared" si="2"/>
        <v/>
      </c>
      <c r="P84" s="815"/>
      <c r="Q84" s="824" t="str">
        <f t="shared" si="3"/>
        <v/>
      </c>
      <c r="R84" s="824"/>
      <c r="S84" s="824"/>
      <c r="T84" s="140"/>
      <c r="U84" s="270"/>
      <c r="V84" s="168"/>
      <c r="W84" s="168"/>
      <c r="X84" s="168"/>
      <c r="Y84" s="168"/>
    </row>
    <row r="85" spans="1:25" s="43" customFormat="1" ht="23.1" customHeight="1">
      <c r="A85" s="321"/>
      <c r="B85" s="344"/>
      <c r="C85" s="102"/>
      <c r="D85" s="821"/>
      <c r="E85" s="822"/>
      <c r="F85" s="822"/>
      <c r="G85" s="822"/>
      <c r="H85" s="822"/>
      <c r="I85" s="822"/>
      <c r="J85" s="822"/>
      <c r="K85" s="822"/>
      <c r="L85" s="269"/>
      <c r="M85" s="314"/>
      <c r="N85" s="148"/>
      <c r="O85" s="814" t="str">
        <f t="shared" si="2"/>
        <v/>
      </c>
      <c r="P85" s="815"/>
      <c r="Q85" s="824" t="str">
        <f t="shared" si="3"/>
        <v/>
      </c>
      <c r="R85" s="824"/>
      <c r="S85" s="824"/>
      <c r="T85" s="140"/>
      <c r="U85" s="270"/>
      <c r="V85" s="168"/>
      <c r="W85" s="168"/>
      <c r="X85" s="168"/>
      <c r="Y85" s="168"/>
    </row>
    <row r="86" spans="1:25" s="43" customFormat="1" ht="23.1" customHeight="1">
      <c r="A86" s="321"/>
      <c r="B86" s="344"/>
      <c r="C86" s="102"/>
      <c r="D86" s="821"/>
      <c r="E86" s="822"/>
      <c r="F86" s="822"/>
      <c r="G86" s="822"/>
      <c r="H86" s="822"/>
      <c r="I86" s="822"/>
      <c r="J86" s="822"/>
      <c r="K86" s="822"/>
      <c r="L86" s="269"/>
      <c r="M86" s="314"/>
      <c r="N86" s="148"/>
      <c r="O86" s="814" t="str">
        <f t="shared" si="2"/>
        <v/>
      </c>
      <c r="P86" s="815"/>
      <c r="Q86" s="824" t="str">
        <f t="shared" si="3"/>
        <v/>
      </c>
      <c r="R86" s="824"/>
      <c r="S86" s="824"/>
      <c r="T86" s="140"/>
      <c r="U86" s="270"/>
      <c r="V86" s="168"/>
      <c r="W86" s="168"/>
      <c r="X86" s="168"/>
      <c r="Y86" s="168"/>
    </row>
    <row r="87" spans="1:25" s="43" customFormat="1" ht="23.1" customHeight="1">
      <c r="A87" s="321"/>
      <c r="B87" s="344"/>
      <c r="C87" s="102"/>
      <c r="D87" s="821"/>
      <c r="E87" s="822"/>
      <c r="F87" s="822"/>
      <c r="G87" s="822"/>
      <c r="H87" s="822"/>
      <c r="I87" s="822"/>
      <c r="J87" s="822"/>
      <c r="K87" s="822"/>
      <c r="L87" s="269"/>
      <c r="M87" s="314"/>
      <c r="N87" s="148"/>
      <c r="O87" s="814" t="str">
        <f t="shared" si="2"/>
        <v/>
      </c>
      <c r="P87" s="815"/>
      <c r="Q87" s="824" t="str">
        <f t="shared" si="3"/>
        <v/>
      </c>
      <c r="R87" s="824"/>
      <c r="S87" s="824"/>
      <c r="T87" s="140"/>
      <c r="U87" s="270"/>
      <c r="V87" s="168"/>
      <c r="W87" s="168"/>
      <c r="X87" s="168"/>
      <c r="Y87" s="168"/>
    </row>
    <row r="88" spans="1:25" s="43" customFormat="1" ht="23.1" customHeight="1">
      <c r="A88" s="321"/>
      <c r="B88" s="344"/>
      <c r="C88" s="102"/>
      <c r="D88" s="821"/>
      <c r="E88" s="822"/>
      <c r="F88" s="822"/>
      <c r="G88" s="822"/>
      <c r="H88" s="822"/>
      <c r="I88" s="822"/>
      <c r="J88" s="822"/>
      <c r="K88" s="822"/>
      <c r="L88" s="269"/>
      <c r="M88" s="314"/>
      <c r="N88" s="148"/>
      <c r="O88" s="814" t="str">
        <f t="shared" si="2"/>
        <v/>
      </c>
      <c r="P88" s="815"/>
      <c r="Q88" s="824" t="str">
        <f t="shared" si="3"/>
        <v/>
      </c>
      <c r="R88" s="824"/>
      <c r="S88" s="824"/>
      <c r="T88" s="140"/>
      <c r="U88" s="270"/>
      <c r="V88" s="168"/>
      <c r="W88" s="168"/>
      <c r="X88" s="168"/>
      <c r="Y88" s="168"/>
    </row>
    <row r="89" spans="1:25" s="43" customFormat="1" ht="23.1" customHeight="1">
      <c r="A89" s="321"/>
      <c r="B89" s="344"/>
      <c r="C89" s="102"/>
      <c r="D89" s="821"/>
      <c r="E89" s="822"/>
      <c r="F89" s="822"/>
      <c r="G89" s="822"/>
      <c r="H89" s="822"/>
      <c r="I89" s="822"/>
      <c r="J89" s="822"/>
      <c r="K89" s="822"/>
      <c r="L89" s="269"/>
      <c r="M89" s="314"/>
      <c r="N89" s="148"/>
      <c r="O89" s="814" t="str">
        <f t="shared" si="2"/>
        <v/>
      </c>
      <c r="P89" s="815"/>
      <c r="Q89" s="824" t="str">
        <f t="shared" si="3"/>
        <v/>
      </c>
      <c r="R89" s="824"/>
      <c r="S89" s="824"/>
      <c r="T89" s="140"/>
      <c r="U89" s="270"/>
      <c r="V89" s="168"/>
      <c r="W89" s="168"/>
      <c r="X89" s="168"/>
      <c r="Y89" s="168"/>
    </row>
    <row r="90" spans="1:25" s="43" customFormat="1" ht="23.1" customHeight="1">
      <c r="A90" s="321"/>
      <c r="B90" s="344"/>
      <c r="C90" s="102"/>
      <c r="D90" s="821"/>
      <c r="E90" s="822"/>
      <c r="F90" s="822"/>
      <c r="G90" s="822"/>
      <c r="H90" s="822"/>
      <c r="I90" s="822"/>
      <c r="J90" s="822"/>
      <c r="K90" s="822"/>
      <c r="L90" s="269"/>
      <c r="M90" s="314"/>
      <c r="N90" s="148"/>
      <c r="O90" s="814" t="str">
        <f t="shared" si="2"/>
        <v/>
      </c>
      <c r="P90" s="815"/>
      <c r="Q90" s="824" t="str">
        <f t="shared" si="3"/>
        <v/>
      </c>
      <c r="R90" s="824"/>
      <c r="S90" s="824"/>
      <c r="T90" s="140"/>
      <c r="U90" s="270"/>
      <c r="V90" s="168"/>
      <c r="W90" s="168"/>
      <c r="X90" s="168"/>
      <c r="Y90" s="168"/>
    </row>
    <row r="91" spans="1:25" s="43" customFormat="1" ht="23.1" customHeight="1">
      <c r="A91" s="321"/>
      <c r="B91" s="344"/>
      <c r="C91" s="102"/>
      <c r="D91" s="821"/>
      <c r="E91" s="822"/>
      <c r="F91" s="822"/>
      <c r="G91" s="822"/>
      <c r="H91" s="822"/>
      <c r="I91" s="822"/>
      <c r="J91" s="822"/>
      <c r="K91" s="822"/>
      <c r="L91" s="269"/>
      <c r="M91" s="314"/>
      <c r="N91" s="148"/>
      <c r="O91" s="814" t="str">
        <f t="shared" si="2"/>
        <v/>
      </c>
      <c r="P91" s="815"/>
      <c r="Q91" s="824" t="str">
        <f t="shared" si="3"/>
        <v/>
      </c>
      <c r="R91" s="824"/>
      <c r="S91" s="824"/>
      <c r="T91" s="140"/>
      <c r="U91" s="270"/>
      <c r="V91" s="192"/>
      <c r="W91" s="193"/>
      <c r="X91" s="194"/>
      <c r="Y91" s="168"/>
    </row>
    <row r="92" spans="1:25" s="43" customFormat="1" ht="23.1" customHeight="1">
      <c r="A92" s="321"/>
      <c r="B92" s="344"/>
      <c r="C92" s="102"/>
      <c r="D92" s="821"/>
      <c r="E92" s="822"/>
      <c r="F92" s="822"/>
      <c r="G92" s="822"/>
      <c r="H92" s="822"/>
      <c r="I92" s="822"/>
      <c r="J92" s="822"/>
      <c r="K92" s="822"/>
      <c r="L92" s="269"/>
      <c r="M92" s="314"/>
      <c r="N92" s="148"/>
      <c r="O92" s="814" t="str">
        <f t="shared" si="2"/>
        <v/>
      </c>
      <c r="P92" s="815"/>
      <c r="Q92" s="824" t="str">
        <f t="shared" si="3"/>
        <v/>
      </c>
      <c r="R92" s="824"/>
      <c r="S92" s="824"/>
      <c r="T92" s="140"/>
      <c r="U92" s="270"/>
      <c r="V92" s="192"/>
      <c r="W92" s="193"/>
      <c r="X92" s="194"/>
      <c r="Y92" s="168"/>
    </row>
    <row r="93" spans="1:25" s="43" customFormat="1" ht="23.1" customHeight="1">
      <c r="A93" s="321"/>
      <c r="B93" s="344"/>
      <c r="C93" s="102"/>
      <c r="D93" s="821"/>
      <c r="E93" s="822"/>
      <c r="F93" s="822"/>
      <c r="G93" s="822"/>
      <c r="H93" s="822"/>
      <c r="I93" s="822"/>
      <c r="J93" s="822"/>
      <c r="K93" s="822"/>
      <c r="L93" s="269"/>
      <c r="M93" s="314"/>
      <c r="N93" s="148"/>
      <c r="O93" s="814" t="str">
        <f t="shared" si="2"/>
        <v/>
      </c>
      <c r="P93" s="815"/>
      <c r="Q93" s="824" t="str">
        <f t="shared" si="3"/>
        <v/>
      </c>
      <c r="R93" s="824"/>
      <c r="S93" s="824"/>
      <c r="T93" s="140"/>
      <c r="U93" s="270"/>
      <c r="V93" s="195"/>
      <c r="W93" s="193"/>
      <c r="X93" s="194"/>
      <c r="Y93" s="168"/>
    </row>
    <row r="94" spans="1:25" s="43" customFormat="1" ht="23.1" customHeight="1">
      <c r="A94" s="321"/>
      <c r="B94" s="344"/>
      <c r="C94" s="102"/>
      <c r="D94" s="821"/>
      <c r="E94" s="822"/>
      <c r="F94" s="822"/>
      <c r="G94" s="822"/>
      <c r="H94" s="822"/>
      <c r="I94" s="822"/>
      <c r="J94" s="822"/>
      <c r="K94" s="822"/>
      <c r="L94" s="269"/>
      <c r="M94" s="314"/>
      <c r="N94" s="148"/>
      <c r="O94" s="814" t="str">
        <f t="shared" si="2"/>
        <v/>
      </c>
      <c r="P94" s="815"/>
      <c r="Q94" s="824" t="str">
        <f t="shared" si="3"/>
        <v/>
      </c>
      <c r="R94" s="824"/>
      <c r="S94" s="824"/>
      <c r="T94" s="140"/>
      <c r="U94" s="270"/>
      <c r="V94" s="195"/>
      <c r="W94" s="193"/>
      <c r="X94" s="194"/>
      <c r="Y94" s="168"/>
    </row>
    <row r="95" spans="1:25" s="43" customFormat="1" ht="23.1" customHeight="1">
      <c r="A95" s="321"/>
      <c r="B95" s="344"/>
      <c r="C95" s="102"/>
      <c r="D95" s="821"/>
      <c r="E95" s="822"/>
      <c r="F95" s="822"/>
      <c r="G95" s="822"/>
      <c r="H95" s="822"/>
      <c r="I95" s="822"/>
      <c r="J95" s="822"/>
      <c r="K95" s="822"/>
      <c r="L95" s="269"/>
      <c r="M95" s="314"/>
      <c r="N95" s="148"/>
      <c r="O95" s="814" t="str">
        <f t="shared" si="2"/>
        <v/>
      </c>
      <c r="P95" s="815"/>
      <c r="Q95" s="824" t="str">
        <f t="shared" si="3"/>
        <v/>
      </c>
      <c r="R95" s="824"/>
      <c r="S95" s="824"/>
      <c r="T95" s="140"/>
      <c r="U95" s="270"/>
      <c r="V95" s="168"/>
      <c r="W95" s="168"/>
      <c r="X95" s="168"/>
      <c r="Y95" s="168"/>
    </row>
    <row r="96" spans="1:25" s="43" customFormat="1" ht="23.1" customHeight="1">
      <c r="A96" s="321"/>
      <c r="B96" s="344"/>
      <c r="C96" s="102"/>
      <c r="D96" s="821"/>
      <c r="E96" s="822"/>
      <c r="F96" s="822"/>
      <c r="G96" s="822"/>
      <c r="H96" s="822"/>
      <c r="I96" s="822"/>
      <c r="J96" s="822"/>
      <c r="K96" s="822"/>
      <c r="L96" s="269"/>
      <c r="M96" s="314"/>
      <c r="N96" s="148"/>
      <c r="O96" s="814" t="str">
        <f t="shared" si="2"/>
        <v/>
      </c>
      <c r="P96" s="815"/>
      <c r="Q96" s="824" t="str">
        <f t="shared" si="3"/>
        <v/>
      </c>
      <c r="R96" s="824"/>
      <c r="S96" s="824"/>
      <c r="T96" s="140"/>
      <c r="U96" s="270"/>
      <c r="V96" s="168"/>
      <c r="W96" s="168"/>
      <c r="X96" s="168"/>
      <c r="Y96" s="168"/>
    </row>
    <row r="97" spans="1:25" s="43" customFormat="1" ht="23.1" customHeight="1">
      <c r="A97" s="321"/>
      <c r="B97" s="344"/>
      <c r="C97" s="102"/>
      <c r="D97" s="821"/>
      <c r="E97" s="822"/>
      <c r="F97" s="822"/>
      <c r="G97" s="822"/>
      <c r="H97" s="822"/>
      <c r="I97" s="822"/>
      <c r="J97" s="822"/>
      <c r="K97" s="822"/>
      <c r="L97" s="269"/>
      <c r="M97" s="314"/>
      <c r="N97" s="148"/>
      <c r="O97" s="814" t="str">
        <f t="shared" si="2"/>
        <v/>
      </c>
      <c r="P97" s="815"/>
      <c r="Q97" s="824" t="str">
        <f t="shared" si="3"/>
        <v/>
      </c>
      <c r="R97" s="824"/>
      <c r="S97" s="824"/>
      <c r="T97" s="140"/>
      <c r="U97" s="270"/>
      <c r="V97" s="168"/>
      <c r="W97" s="168"/>
      <c r="X97" s="168"/>
      <c r="Y97" s="168"/>
    </row>
    <row r="98" spans="1:25" s="43" customFormat="1" ht="23.1" customHeight="1">
      <c r="A98" s="321"/>
      <c r="B98" s="344"/>
      <c r="C98" s="102"/>
      <c r="D98" s="821"/>
      <c r="E98" s="822"/>
      <c r="F98" s="822"/>
      <c r="G98" s="822"/>
      <c r="H98" s="822"/>
      <c r="I98" s="822"/>
      <c r="J98" s="822"/>
      <c r="K98" s="822"/>
      <c r="L98" s="269"/>
      <c r="M98" s="314"/>
      <c r="N98" s="148"/>
      <c r="O98" s="814" t="str">
        <f t="shared" si="2"/>
        <v/>
      </c>
      <c r="P98" s="815"/>
      <c r="Q98" s="824" t="str">
        <f t="shared" si="3"/>
        <v/>
      </c>
      <c r="R98" s="824"/>
      <c r="S98" s="824"/>
      <c r="T98" s="140"/>
      <c r="U98" s="270"/>
      <c r="V98" s="168"/>
      <c r="W98" s="168"/>
      <c r="X98" s="168"/>
      <c r="Y98" s="168"/>
    </row>
    <row r="99" spans="1:25" s="43" customFormat="1" ht="23.1" customHeight="1">
      <c r="A99" s="321"/>
      <c r="B99" s="344"/>
      <c r="C99" s="102"/>
      <c r="D99" s="821"/>
      <c r="E99" s="822"/>
      <c r="F99" s="822"/>
      <c r="G99" s="822"/>
      <c r="H99" s="822"/>
      <c r="I99" s="822"/>
      <c r="J99" s="822"/>
      <c r="K99" s="822"/>
      <c r="L99" s="269"/>
      <c r="M99" s="314"/>
      <c r="N99" s="148"/>
      <c r="O99" s="814" t="str">
        <f t="shared" si="2"/>
        <v/>
      </c>
      <c r="P99" s="815"/>
      <c r="Q99" s="824" t="str">
        <f t="shared" si="3"/>
        <v/>
      </c>
      <c r="R99" s="824"/>
      <c r="S99" s="824"/>
      <c r="T99" s="140"/>
      <c r="U99" s="270"/>
      <c r="W99" s="168"/>
      <c r="Y99" s="168"/>
    </row>
    <row r="100" spans="1:25" s="43" customFormat="1" ht="23.1" customHeight="1">
      <c r="A100" s="321"/>
      <c r="B100" s="344"/>
      <c r="C100" s="102"/>
      <c r="D100" s="821"/>
      <c r="E100" s="822"/>
      <c r="F100" s="822"/>
      <c r="G100" s="822"/>
      <c r="H100" s="822"/>
      <c r="I100" s="822"/>
      <c r="J100" s="822"/>
      <c r="K100" s="822"/>
      <c r="L100" s="269"/>
      <c r="M100" s="314"/>
      <c r="N100" s="148"/>
      <c r="O100" s="814" t="str">
        <f t="shared" si="2"/>
        <v/>
      </c>
      <c r="P100" s="815"/>
      <c r="Q100" s="824" t="str">
        <f t="shared" si="3"/>
        <v/>
      </c>
      <c r="R100" s="824"/>
      <c r="S100" s="824"/>
      <c r="T100" s="140"/>
      <c r="U100" s="270"/>
      <c r="W100" s="168"/>
      <c r="Y100" s="168"/>
    </row>
    <row r="101" spans="1:25" s="43" customFormat="1" ht="23.1" customHeight="1">
      <c r="A101" s="321"/>
      <c r="B101" s="344"/>
      <c r="C101" s="102"/>
      <c r="D101" s="821"/>
      <c r="E101" s="822"/>
      <c r="F101" s="822"/>
      <c r="G101" s="822"/>
      <c r="H101" s="822"/>
      <c r="I101" s="822"/>
      <c r="J101" s="822"/>
      <c r="K101" s="822"/>
      <c r="L101" s="269"/>
      <c r="M101" s="314"/>
      <c r="N101" s="148"/>
      <c r="O101" s="814" t="str">
        <f t="shared" si="2"/>
        <v/>
      </c>
      <c r="P101" s="815"/>
      <c r="Q101" s="824" t="str">
        <f t="shared" si="3"/>
        <v/>
      </c>
      <c r="R101" s="824"/>
      <c r="S101" s="824"/>
      <c r="T101" s="140"/>
      <c r="U101" s="270"/>
      <c r="W101" s="168"/>
      <c r="Y101" s="168"/>
    </row>
    <row r="102" spans="1:25" s="43" customFormat="1" ht="23.1" customHeight="1">
      <c r="A102" s="321"/>
      <c r="B102" s="344"/>
      <c r="C102" s="102"/>
      <c r="D102" s="821"/>
      <c r="E102" s="822"/>
      <c r="F102" s="822"/>
      <c r="G102" s="822"/>
      <c r="H102" s="822"/>
      <c r="I102" s="822"/>
      <c r="J102" s="822"/>
      <c r="K102" s="822"/>
      <c r="L102" s="269"/>
      <c r="M102" s="314"/>
      <c r="N102" s="148"/>
      <c r="O102" s="814" t="str">
        <f t="shared" si="2"/>
        <v/>
      </c>
      <c r="P102" s="815"/>
      <c r="Q102" s="824" t="str">
        <f t="shared" si="3"/>
        <v/>
      </c>
      <c r="R102" s="824"/>
      <c r="S102" s="824"/>
      <c r="T102" s="140"/>
      <c r="U102" s="270"/>
      <c r="W102" s="168"/>
      <c r="Y102" s="168"/>
    </row>
    <row r="103" spans="1:25" s="43" customFormat="1" ht="23.1" customHeight="1">
      <c r="A103" s="321"/>
      <c r="B103" s="344"/>
      <c r="C103" s="102"/>
      <c r="D103" s="821"/>
      <c r="E103" s="822"/>
      <c r="F103" s="822"/>
      <c r="G103" s="822"/>
      <c r="H103" s="822"/>
      <c r="I103" s="822"/>
      <c r="J103" s="822"/>
      <c r="K103" s="822"/>
      <c r="L103" s="269"/>
      <c r="M103" s="314"/>
      <c r="N103" s="148"/>
      <c r="O103" s="814" t="str">
        <f t="shared" si="2"/>
        <v/>
      </c>
      <c r="P103" s="815"/>
      <c r="Q103" s="824" t="str">
        <f t="shared" si="3"/>
        <v/>
      </c>
      <c r="R103" s="824"/>
      <c r="S103" s="824"/>
      <c r="T103" s="140"/>
      <c r="U103" s="270"/>
      <c r="W103" s="168"/>
      <c r="Y103" s="168"/>
    </row>
    <row r="104" spans="1:25" s="43" customFormat="1" ht="23.1" customHeight="1">
      <c r="A104" s="321"/>
      <c r="B104" s="344"/>
      <c r="C104" s="102"/>
      <c r="D104" s="821"/>
      <c r="E104" s="822"/>
      <c r="F104" s="822"/>
      <c r="G104" s="822"/>
      <c r="H104" s="822"/>
      <c r="I104" s="822"/>
      <c r="J104" s="822"/>
      <c r="K104" s="822"/>
      <c r="L104" s="269"/>
      <c r="M104" s="314"/>
      <c r="N104" s="148"/>
      <c r="O104" s="814" t="str">
        <f t="shared" si="2"/>
        <v/>
      </c>
      <c r="P104" s="815"/>
      <c r="Q104" s="824" t="str">
        <f t="shared" si="3"/>
        <v/>
      </c>
      <c r="R104" s="824"/>
      <c r="S104" s="824"/>
      <c r="T104" s="140"/>
      <c r="U104" s="270"/>
      <c r="W104" s="168"/>
      <c r="Y104" s="168"/>
    </row>
    <row r="105" spans="1:25" s="43" customFormat="1" ht="23.1" customHeight="1">
      <c r="A105" s="321"/>
      <c r="B105" s="344"/>
      <c r="C105" s="102"/>
      <c r="D105" s="821"/>
      <c r="E105" s="822"/>
      <c r="F105" s="822"/>
      <c r="G105" s="822"/>
      <c r="H105" s="822"/>
      <c r="I105" s="822"/>
      <c r="J105" s="822"/>
      <c r="K105" s="822"/>
      <c r="L105" s="269"/>
      <c r="M105" s="314"/>
      <c r="N105" s="148"/>
      <c r="O105" s="814" t="str">
        <f t="shared" si="2"/>
        <v/>
      </c>
      <c r="P105" s="815"/>
      <c r="Q105" s="824" t="str">
        <f t="shared" si="3"/>
        <v/>
      </c>
      <c r="R105" s="824"/>
      <c r="S105" s="824"/>
      <c r="T105" s="140"/>
      <c r="U105" s="270"/>
      <c r="V105" s="185"/>
      <c r="W105" s="187"/>
      <c r="X105" s="185"/>
      <c r="Y105" s="168"/>
    </row>
    <row r="106" spans="1:25" s="43" customFormat="1" ht="23.1" customHeight="1">
      <c r="A106" s="321"/>
      <c r="B106" s="344"/>
      <c r="C106" s="102"/>
      <c r="D106" s="821"/>
      <c r="E106" s="822"/>
      <c r="F106" s="822"/>
      <c r="G106" s="822"/>
      <c r="H106" s="822"/>
      <c r="I106" s="822"/>
      <c r="J106" s="822"/>
      <c r="K106" s="822"/>
      <c r="L106" s="269"/>
      <c r="M106" s="314"/>
      <c r="N106" s="148"/>
      <c r="O106" s="814" t="str">
        <f t="shared" si="2"/>
        <v/>
      </c>
      <c r="P106" s="815"/>
      <c r="Q106" s="824" t="str">
        <f t="shared" si="3"/>
        <v/>
      </c>
      <c r="R106" s="824"/>
      <c r="S106" s="824"/>
      <c r="T106" s="140"/>
      <c r="U106" s="270"/>
      <c r="V106" s="247"/>
      <c r="W106" s="247"/>
      <c r="X106" s="247"/>
      <c r="Y106" s="168"/>
    </row>
    <row r="107" spans="1:25" s="43" customFormat="1" ht="23.1" customHeight="1">
      <c r="A107" s="321"/>
      <c r="B107" s="344"/>
      <c r="C107" s="102"/>
      <c r="D107" s="821"/>
      <c r="E107" s="822"/>
      <c r="F107" s="822"/>
      <c r="G107" s="822"/>
      <c r="H107" s="822"/>
      <c r="I107" s="822"/>
      <c r="J107" s="822"/>
      <c r="K107" s="822"/>
      <c r="L107" s="269"/>
      <c r="M107" s="314"/>
      <c r="N107" s="148"/>
      <c r="O107" s="814" t="str">
        <f t="shared" si="2"/>
        <v/>
      </c>
      <c r="P107" s="815"/>
      <c r="Q107" s="824" t="str">
        <f t="shared" si="3"/>
        <v/>
      </c>
      <c r="R107" s="824"/>
      <c r="S107" s="824"/>
      <c r="T107" s="140"/>
      <c r="U107" s="270"/>
      <c r="V107" s="247"/>
      <c r="W107" s="247"/>
      <c r="X107" s="247"/>
      <c r="Y107" s="168"/>
    </row>
    <row r="108" spans="1:25" s="43" customFormat="1" ht="23.1" customHeight="1">
      <c r="A108" s="321"/>
      <c r="B108" s="344"/>
      <c r="C108" s="102"/>
      <c r="D108" s="821"/>
      <c r="E108" s="822"/>
      <c r="F108" s="822"/>
      <c r="G108" s="822"/>
      <c r="H108" s="822"/>
      <c r="I108" s="822"/>
      <c r="J108" s="822"/>
      <c r="K108" s="822"/>
      <c r="L108" s="269"/>
      <c r="M108" s="314"/>
      <c r="N108" s="148"/>
      <c r="O108" s="814" t="str">
        <f t="shared" si="2"/>
        <v/>
      </c>
      <c r="P108" s="815"/>
      <c r="Q108" s="824" t="str">
        <f t="shared" si="3"/>
        <v/>
      </c>
      <c r="R108" s="824"/>
      <c r="S108" s="824"/>
      <c r="T108" s="140"/>
      <c r="U108" s="270"/>
      <c r="V108" s="248"/>
      <c r="W108" s="584"/>
      <c r="X108" s="248"/>
      <c r="Y108" s="168"/>
    </row>
    <row r="109" spans="1:25" s="43" customFormat="1" ht="23.1" customHeight="1">
      <c r="A109" s="321"/>
      <c r="B109" s="344"/>
      <c r="C109" s="102"/>
      <c r="D109" s="821"/>
      <c r="E109" s="822"/>
      <c r="F109" s="822"/>
      <c r="G109" s="822"/>
      <c r="H109" s="822"/>
      <c r="I109" s="822"/>
      <c r="J109" s="822"/>
      <c r="K109" s="822"/>
      <c r="L109" s="269"/>
      <c r="M109" s="314"/>
      <c r="N109" s="148"/>
      <c r="O109" s="814" t="str">
        <f t="shared" si="2"/>
        <v/>
      </c>
      <c r="P109" s="815"/>
      <c r="Q109" s="824" t="str">
        <f t="shared" si="3"/>
        <v/>
      </c>
      <c r="R109" s="824"/>
      <c r="S109" s="824"/>
      <c r="T109" s="140"/>
      <c r="U109" s="270"/>
      <c r="V109" s="58"/>
      <c r="W109" s="137"/>
      <c r="X109" s="58"/>
    </row>
    <row r="110" spans="1:25" s="43" customFormat="1" ht="23.1" customHeight="1">
      <c r="A110" s="321"/>
      <c r="B110" s="344"/>
      <c r="C110" s="102"/>
      <c r="D110" s="821"/>
      <c r="E110" s="822"/>
      <c r="F110" s="822"/>
      <c r="G110" s="822"/>
      <c r="H110" s="822"/>
      <c r="I110" s="822"/>
      <c r="J110" s="822"/>
      <c r="K110" s="822"/>
      <c r="L110" s="269"/>
      <c r="M110" s="314"/>
      <c r="N110" s="148"/>
      <c r="O110" s="814" t="str">
        <f t="shared" si="2"/>
        <v/>
      </c>
      <c r="P110" s="815"/>
      <c r="Q110" s="824" t="str">
        <f t="shared" si="3"/>
        <v/>
      </c>
      <c r="R110" s="824"/>
      <c r="S110" s="824"/>
      <c r="T110" s="140"/>
      <c r="U110" s="270"/>
      <c r="V110" s="58"/>
      <c r="W110" s="137"/>
      <c r="X110" s="58"/>
    </row>
    <row r="111" spans="1:25" s="43" customFormat="1" ht="23.1" customHeight="1">
      <c r="A111" s="321"/>
      <c r="B111" s="344"/>
      <c r="C111" s="102"/>
      <c r="D111" s="821"/>
      <c r="E111" s="822"/>
      <c r="F111" s="822"/>
      <c r="G111" s="822"/>
      <c r="H111" s="822"/>
      <c r="I111" s="822"/>
      <c r="J111" s="822"/>
      <c r="K111" s="822"/>
      <c r="L111" s="269"/>
      <c r="M111" s="314"/>
      <c r="N111" s="148"/>
      <c r="O111" s="814" t="str">
        <f t="shared" si="2"/>
        <v/>
      </c>
      <c r="P111" s="815"/>
      <c r="Q111" s="824" t="str">
        <f t="shared" si="3"/>
        <v/>
      </c>
      <c r="R111" s="824"/>
      <c r="S111" s="824"/>
      <c r="T111" s="140"/>
      <c r="U111" s="270"/>
      <c r="V111" s="58"/>
      <c r="W111" s="137"/>
      <c r="X111" s="58"/>
    </row>
    <row r="112" spans="1:25" s="43" customFormat="1" ht="23.1" customHeight="1">
      <c r="A112" s="321"/>
      <c r="B112" s="344"/>
      <c r="C112" s="102"/>
      <c r="D112" s="821"/>
      <c r="E112" s="822"/>
      <c r="F112" s="822"/>
      <c r="G112" s="822"/>
      <c r="H112" s="822"/>
      <c r="I112" s="822"/>
      <c r="J112" s="822"/>
      <c r="K112" s="822"/>
      <c r="L112" s="269"/>
      <c r="M112" s="314"/>
      <c r="N112" s="148"/>
      <c r="O112" s="814" t="str">
        <f t="shared" si="2"/>
        <v/>
      </c>
      <c r="P112" s="815"/>
      <c r="Q112" s="824" t="str">
        <f t="shared" si="3"/>
        <v/>
      </c>
      <c r="R112" s="824"/>
      <c r="S112" s="824"/>
      <c r="T112" s="140"/>
      <c r="U112" s="270"/>
      <c r="V112" s="58"/>
      <c r="W112" s="137"/>
      <c r="X112" s="58"/>
    </row>
    <row r="113" spans="1:248" s="43" customFormat="1" ht="23.1" customHeight="1">
      <c r="A113" s="321"/>
      <c r="B113" s="344"/>
      <c r="C113" s="102"/>
      <c r="D113" s="821"/>
      <c r="E113" s="822"/>
      <c r="F113" s="822"/>
      <c r="G113" s="822"/>
      <c r="H113" s="822"/>
      <c r="I113" s="822"/>
      <c r="J113" s="822"/>
      <c r="K113" s="822"/>
      <c r="L113" s="269"/>
      <c r="M113" s="314"/>
      <c r="N113" s="148"/>
      <c r="O113" s="814" t="str">
        <f t="shared" si="2"/>
        <v/>
      </c>
      <c r="P113" s="815"/>
      <c r="Q113" s="824" t="str">
        <f t="shared" si="3"/>
        <v/>
      </c>
      <c r="R113" s="824"/>
      <c r="S113" s="824"/>
      <c r="T113" s="140"/>
      <c r="U113" s="270"/>
      <c r="V113" s="58"/>
      <c r="W113" s="137"/>
      <c r="X113" s="58"/>
    </row>
    <row r="114" spans="1:248" s="43" customFormat="1" ht="23.1" customHeight="1">
      <c r="A114" s="321"/>
      <c r="B114" s="344"/>
      <c r="C114" s="102"/>
      <c r="D114" s="821"/>
      <c r="E114" s="822"/>
      <c r="F114" s="822"/>
      <c r="G114" s="822"/>
      <c r="H114" s="822"/>
      <c r="I114" s="822"/>
      <c r="J114" s="822"/>
      <c r="K114" s="822"/>
      <c r="L114" s="269"/>
      <c r="M114" s="314"/>
      <c r="N114" s="148"/>
      <c r="O114" s="814" t="str">
        <f t="shared" si="2"/>
        <v/>
      </c>
      <c r="P114" s="815"/>
      <c r="Q114" s="824" t="str">
        <f t="shared" si="3"/>
        <v/>
      </c>
      <c r="R114" s="824"/>
      <c r="S114" s="824"/>
      <c r="T114" s="140"/>
      <c r="U114" s="270"/>
      <c r="V114" s="58"/>
      <c r="W114" s="137"/>
      <c r="X114" s="58"/>
    </row>
    <row r="115" spans="1:248" s="185" customFormat="1" ht="3.75" customHeight="1">
      <c r="A115" s="321"/>
      <c r="B115" s="290"/>
      <c r="C115" s="291"/>
      <c r="D115" s="292"/>
      <c r="E115" s="292"/>
      <c r="F115" s="292"/>
      <c r="G115" s="292"/>
      <c r="H115" s="292"/>
      <c r="I115" s="292"/>
      <c r="J115" s="292"/>
      <c r="K115" s="292"/>
      <c r="L115" s="293"/>
      <c r="M115" s="294"/>
      <c r="N115" s="295"/>
      <c r="O115" s="296"/>
      <c r="P115" s="297"/>
      <c r="Q115" s="298"/>
      <c r="R115" s="299"/>
      <c r="S115" s="299"/>
      <c r="T115" s="300"/>
      <c r="U115" s="270"/>
      <c r="V115" s="58"/>
      <c r="W115" s="137"/>
      <c r="X115" s="58"/>
    </row>
    <row r="116" spans="1:248" s="56" customFormat="1" ht="21.75" customHeight="1">
      <c r="A116" s="430"/>
      <c r="B116" s="840" t="str">
        <f>B63</f>
        <v xml:space="preserve">- JUSTIFIQUE EM ANEXO A UTILIDADE DE CADA MATERIAL SOLICITADO PARA O DESENVOLVIMENTO DO PROJETO DE PESQUISA PROPOSTO.  </v>
      </c>
      <c r="C116" s="841"/>
      <c r="D116" s="841"/>
      <c r="E116" s="841"/>
      <c r="F116" s="841"/>
      <c r="G116" s="841"/>
      <c r="H116" s="841"/>
      <c r="I116" s="841"/>
      <c r="J116" s="841"/>
      <c r="K116" s="841"/>
      <c r="L116" s="841"/>
      <c r="M116" s="841"/>
      <c r="N116" s="841"/>
      <c r="O116" s="841"/>
      <c r="P116" s="841"/>
      <c r="Q116" s="841"/>
      <c r="R116" s="841"/>
      <c r="S116" s="841"/>
      <c r="T116" s="842"/>
      <c r="U116" s="423"/>
      <c r="V116" s="58"/>
      <c r="W116" s="137"/>
      <c r="X116" s="58"/>
      <c r="Y116" s="247"/>
      <c r="Z116" s="241"/>
      <c r="AA116" s="241"/>
      <c r="AB116" s="241"/>
      <c r="AC116" s="241"/>
      <c r="AD116" s="241"/>
      <c r="AE116" s="241"/>
      <c r="AF116" s="241"/>
      <c r="AG116" s="241"/>
      <c r="AH116" s="241"/>
      <c r="AI116" s="241"/>
      <c r="AJ116" s="241"/>
      <c r="AK116" s="241"/>
      <c r="AL116" s="241"/>
      <c r="AM116" s="241"/>
      <c r="AN116" s="241"/>
      <c r="AO116" s="237"/>
      <c r="AP116" s="237"/>
      <c r="AQ116" s="237"/>
      <c r="AR116" s="237"/>
      <c r="AS116" s="237"/>
      <c r="AT116" s="237"/>
      <c r="AU116" s="237"/>
      <c r="AV116" s="237"/>
      <c r="AW116" s="237"/>
      <c r="AX116" s="237"/>
      <c r="AY116" s="237"/>
      <c r="AZ116" s="237"/>
      <c r="BA116" s="237"/>
      <c r="BB116" s="237"/>
      <c r="BC116" s="237"/>
      <c r="BD116" s="237"/>
      <c r="BE116" s="237"/>
      <c r="BF116" s="237"/>
      <c r="BG116" s="237"/>
      <c r="BH116" s="237"/>
      <c r="BI116" s="237"/>
      <c r="BJ116" s="237"/>
      <c r="BK116" s="237"/>
      <c r="BL116" s="237"/>
      <c r="BM116" s="237"/>
      <c r="BN116" s="237"/>
      <c r="BO116" s="237"/>
      <c r="BP116" s="237"/>
      <c r="BQ116" s="237"/>
      <c r="BR116" s="237"/>
      <c r="BS116" s="237"/>
      <c r="BT116" s="237"/>
      <c r="BU116" s="237"/>
      <c r="BV116" s="237"/>
      <c r="BW116" s="237"/>
      <c r="BX116" s="237"/>
      <c r="BY116" s="237"/>
      <c r="BZ116" s="237"/>
      <c r="CA116" s="237"/>
      <c r="CB116" s="237"/>
      <c r="CC116" s="237"/>
      <c r="CD116" s="237"/>
      <c r="CE116" s="237"/>
      <c r="CF116" s="237"/>
      <c r="CG116" s="237"/>
      <c r="CH116" s="237"/>
      <c r="CI116" s="237"/>
      <c r="CJ116" s="237"/>
      <c r="CK116" s="237"/>
      <c r="CL116" s="237"/>
      <c r="CM116" s="237"/>
      <c r="CN116" s="237"/>
      <c r="CO116" s="237"/>
      <c r="CP116" s="237"/>
      <c r="CQ116" s="237"/>
      <c r="CR116" s="237"/>
      <c r="CS116" s="237"/>
      <c r="CT116" s="237"/>
      <c r="CU116" s="237"/>
      <c r="CV116" s="237"/>
      <c r="CW116" s="237"/>
      <c r="CX116" s="237"/>
      <c r="CY116" s="237"/>
      <c r="CZ116" s="237"/>
      <c r="DA116" s="237"/>
      <c r="DB116" s="237"/>
      <c r="DC116" s="237"/>
      <c r="DD116" s="237"/>
      <c r="DE116" s="237"/>
      <c r="DF116" s="237"/>
      <c r="DG116" s="237"/>
      <c r="DH116" s="237"/>
      <c r="DI116" s="237"/>
      <c r="DJ116" s="237"/>
      <c r="DK116" s="237"/>
      <c r="DL116" s="237"/>
      <c r="DM116" s="237"/>
      <c r="DN116" s="237"/>
      <c r="DO116" s="237"/>
      <c r="DP116" s="237"/>
      <c r="DQ116" s="237"/>
      <c r="DR116" s="237"/>
      <c r="DS116" s="237"/>
      <c r="DT116" s="237"/>
      <c r="DU116" s="237"/>
      <c r="DV116" s="237"/>
      <c r="DW116" s="237"/>
      <c r="DX116" s="237"/>
      <c r="DY116" s="237"/>
      <c r="DZ116" s="237"/>
      <c r="EA116" s="237"/>
      <c r="EB116" s="237"/>
      <c r="EC116" s="237"/>
      <c r="ED116" s="237"/>
      <c r="EE116" s="237"/>
      <c r="EF116" s="237"/>
      <c r="EG116" s="237"/>
      <c r="EH116" s="237"/>
      <c r="EI116" s="237"/>
      <c r="EJ116" s="237"/>
      <c r="EK116" s="237"/>
      <c r="EL116" s="237"/>
      <c r="EM116" s="237"/>
      <c r="EN116" s="237"/>
      <c r="EO116" s="237"/>
      <c r="EP116" s="237"/>
      <c r="EQ116" s="237"/>
      <c r="ER116" s="237"/>
      <c r="ES116" s="237"/>
      <c r="ET116" s="237"/>
      <c r="EU116" s="237"/>
      <c r="EV116" s="237"/>
      <c r="EW116" s="237"/>
      <c r="EX116" s="237"/>
      <c r="EY116" s="237"/>
      <c r="EZ116" s="237"/>
      <c r="FA116" s="237"/>
      <c r="FB116" s="237"/>
      <c r="FC116" s="237"/>
      <c r="FD116" s="237"/>
      <c r="FE116" s="237"/>
      <c r="FF116" s="237"/>
      <c r="FG116" s="237"/>
      <c r="FH116" s="237"/>
      <c r="FI116" s="237"/>
      <c r="FJ116" s="237"/>
      <c r="FK116" s="237"/>
      <c r="FL116" s="237"/>
      <c r="FM116" s="237"/>
      <c r="FN116" s="237"/>
      <c r="FO116" s="237"/>
      <c r="FP116" s="237"/>
      <c r="FQ116" s="237"/>
      <c r="FR116" s="237"/>
      <c r="FS116" s="237"/>
      <c r="FT116" s="237"/>
      <c r="FU116" s="237"/>
      <c r="FV116" s="237"/>
      <c r="FW116" s="237"/>
      <c r="FX116" s="237"/>
      <c r="FY116" s="237"/>
      <c r="FZ116" s="237"/>
      <c r="GA116" s="237"/>
      <c r="GB116" s="237"/>
      <c r="GC116" s="237"/>
      <c r="GD116" s="237"/>
      <c r="GE116" s="237"/>
      <c r="GF116" s="237"/>
      <c r="GG116" s="237"/>
      <c r="GH116" s="237"/>
      <c r="GI116" s="237"/>
      <c r="GJ116" s="237"/>
      <c r="GK116" s="237"/>
      <c r="GL116" s="237"/>
      <c r="GM116" s="237"/>
      <c r="GN116" s="237"/>
      <c r="GO116" s="237"/>
      <c r="GP116" s="237"/>
      <c r="GQ116" s="237"/>
      <c r="GR116" s="237"/>
      <c r="GS116" s="237"/>
      <c r="GT116" s="237"/>
      <c r="GU116" s="237"/>
      <c r="GV116" s="237"/>
      <c r="GW116" s="237"/>
      <c r="GX116" s="237"/>
      <c r="GY116" s="237"/>
      <c r="GZ116" s="237"/>
      <c r="HA116" s="237"/>
      <c r="HB116" s="237"/>
      <c r="HC116" s="237"/>
      <c r="HD116" s="237"/>
      <c r="HE116" s="237"/>
      <c r="HF116" s="237"/>
      <c r="HG116" s="237"/>
      <c r="HH116" s="237"/>
      <c r="HI116" s="237"/>
      <c r="HJ116" s="237"/>
      <c r="HK116" s="237"/>
      <c r="HL116" s="237"/>
      <c r="HM116" s="237"/>
      <c r="HN116" s="237"/>
      <c r="HO116" s="237"/>
      <c r="HP116" s="237"/>
      <c r="HQ116" s="237"/>
      <c r="HR116" s="237"/>
      <c r="HS116" s="237"/>
      <c r="HT116" s="237"/>
      <c r="HU116" s="237"/>
      <c r="HV116" s="237"/>
      <c r="HW116" s="237"/>
      <c r="HX116" s="237"/>
      <c r="HY116" s="237"/>
      <c r="HZ116" s="237"/>
      <c r="IA116" s="237"/>
      <c r="IB116" s="237"/>
      <c r="IC116" s="237"/>
      <c r="ID116" s="237"/>
      <c r="IE116" s="237"/>
      <c r="IF116" s="237"/>
      <c r="IG116" s="237"/>
      <c r="IH116" s="237"/>
      <c r="II116" s="237"/>
      <c r="IJ116" s="237"/>
      <c r="IK116" s="237"/>
      <c r="IL116" s="237"/>
      <c r="IM116" s="237"/>
      <c r="IN116" s="237"/>
    </row>
    <row r="117" spans="1:248" ht="12" customHeight="1">
      <c r="A117" s="321"/>
      <c r="B117" s="280" t="str">
        <f>B64</f>
        <v>FAPESP,  MAIO DE 2016</v>
      </c>
      <c r="M117" s="867"/>
      <c r="N117" s="867"/>
      <c r="O117" s="867"/>
      <c r="P117" s="867"/>
      <c r="Q117" s="867"/>
      <c r="R117" s="867"/>
      <c r="S117" s="256">
        <v>7</v>
      </c>
      <c r="T117" s="248">
        <v>2</v>
      </c>
      <c r="U117" s="248"/>
      <c r="V117" s="58"/>
      <c r="W117" s="137"/>
      <c r="X117" s="58"/>
      <c r="Y117" s="248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30"/>
      <c r="AP117" s="230"/>
      <c r="AQ117" s="230"/>
      <c r="AR117" s="230"/>
      <c r="AS117" s="230"/>
      <c r="AT117" s="230"/>
      <c r="AU117" s="230"/>
      <c r="AV117" s="230"/>
      <c r="AW117" s="230"/>
      <c r="AX117" s="230"/>
      <c r="AY117" s="230"/>
      <c r="AZ117" s="230"/>
      <c r="BA117" s="230"/>
      <c r="BB117" s="230"/>
      <c r="BC117" s="230"/>
      <c r="BD117" s="230"/>
      <c r="BE117" s="230"/>
      <c r="BF117" s="230"/>
      <c r="BG117" s="230"/>
      <c r="BH117" s="230"/>
      <c r="BI117" s="230"/>
      <c r="BJ117" s="230"/>
      <c r="BK117" s="230"/>
      <c r="BL117" s="230"/>
      <c r="BM117" s="230"/>
      <c r="BN117" s="230"/>
      <c r="BO117" s="230"/>
      <c r="BP117" s="230"/>
      <c r="BQ117" s="230"/>
      <c r="BR117" s="230"/>
      <c r="BS117" s="230"/>
      <c r="BT117" s="230"/>
      <c r="BU117" s="230"/>
      <c r="BV117" s="230"/>
      <c r="BW117" s="230"/>
      <c r="BX117" s="230"/>
      <c r="BY117" s="230"/>
      <c r="BZ117" s="230"/>
      <c r="CA117" s="230"/>
      <c r="CB117" s="230"/>
      <c r="CC117" s="230"/>
      <c r="CD117" s="230"/>
      <c r="CE117" s="230"/>
      <c r="CF117" s="230"/>
      <c r="CG117" s="230"/>
      <c r="CH117" s="230"/>
      <c r="CI117" s="230"/>
      <c r="CJ117" s="230"/>
      <c r="CK117" s="230"/>
      <c r="CL117" s="230"/>
      <c r="CM117" s="230"/>
      <c r="CN117" s="230"/>
      <c r="CO117" s="230"/>
      <c r="CP117" s="230"/>
      <c r="CQ117" s="230"/>
      <c r="CR117" s="230"/>
      <c r="CS117" s="230"/>
      <c r="CT117" s="230"/>
      <c r="CU117" s="230"/>
      <c r="CV117" s="230"/>
      <c r="CW117" s="230"/>
      <c r="CX117" s="230"/>
      <c r="CY117" s="230"/>
      <c r="CZ117" s="230"/>
      <c r="DA117" s="230"/>
      <c r="DB117" s="230"/>
      <c r="DC117" s="230"/>
      <c r="DD117" s="230"/>
      <c r="DE117" s="230"/>
      <c r="DF117" s="230"/>
      <c r="DG117" s="230"/>
      <c r="DH117" s="230"/>
      <c r="DI117" s="230"/>
      <c r="DJ117" s="230"/>
      <c r="DK117" s="230"/>
      <c r="DL117" s="230"/>
      <c r="DM117" s="230"/>
      <c r="DN117" s="230"/>
      <c r="DO117" s="230"/>
      <c r="DP117" s="230"/>
      <c r="DQ117" s="230"/>
      <c r="DR117" s="230"/>
      <c r="DS117" s="230"/>
      <c r="DT117" s="230"/>
      <c r="DU117" s="230"/>
      <c r="DV117" s="230"/>
      <c r="DW117" s="230"/>
      <c r="DX117" s="230"/>
      <c r="DY117" s="230"/>
      <c r="DZ117" s="230"/>
      <c r="EA117" s="230"/>
      <c r="EB117" s="230"/>
      <c r="EC117" s="230"/>
      <c r="ED117" s="230"/>
      <c r="EE117" s="230"/>
      <c r="EF117" s="230"/>
      <c r="EG117" s="230"/>
      <c r="EH117" s="230"/>
      <c r="EI117" s="230"/>
      <c r="EJ117" s="230"/>
      <c r="EK117" s="230"/>
      <c r="EL117" s="230"/>
      <c r="EM117" s="230"/>
      <c r="EN117" s="230"/>
      <c r="EO117" s="230"/>
      <c r="EP117" s="230"/>
      <c r="EQ117" s="230"/>
      <c r="ER117" s="230"/>
      <c r="ES117" s="230"/>
      <c r="ET117" s="230"/>
      <c r="EU117" s="230"/>
      <c r="EV117" s="230"/>
      <c r="EW117" s="230"/>
      <c r="EX117" s="230"/>
      <c r="EY117" s="230"/>
      <c r="EZ117" s="230"/>
      <c r="FA117" s="230"/>
      <c r="FB117" s="230"/>
      <c r="FC117" s="230"/>
      <c r="FD117" s="230"/>
      <c r="FE117" s="230"/>
      <c r="FF117" s="230"/>
      <c r="FG117" s="230"/>
      <c r="FH117" s="230"/>
      <c r="FI117" s="230"/>
      <c r="FJ117" s="230"/>
      <c r="FK117" s="230"/>
      <c r="FL117" s="230"/>
      <c r="FM117" s="230"/>
      <c r="FN117" s="230"/>
      <c r="FO117" s="230"/>
      <c r="FP117" s="230"/>
      <c r="FQ117" s="230"/>
      <c r="FR117" s="230"/>
      <c r="FS117" s="230"/>
      <c r="FT117" s="230"/>
      <c r="FU117" s="230"/>
      <c r="FV117" s="230"/>
      <c r="FW117" s="230"/>
      <c r="FX117" s="230"/>
      <c r="FY117" s="230"/>
      <c r="FZ117" s="230"/>
      <c r="GA117" s="230"/>
      <c r="GB117" s="230"/>
      <c r="GC117" s="230"/>
      <c r="GD117" s="230"/>
      <c r="GE117" s="230"/>
      <c r="GF117" s="230"/>
      <c r="GG117" s="230"/>
      <c r="GH117" s="230"/>
      <c r="GI117" s="230"/>
      <c r="GJ117" s="230"/>
      <c r="GK117" s="230"/>
      <c r="GL117" s="230"/>
      <c r="GM117" s="230"/>
      <c r="GN117" s="230"/>
      <c r="GO117" s="230"/>
      <c r="GP117" s="230"/>
      <c r="GQ117" s="230"/>
      <c r="GR117" s="230"/>
      <c r="GS117" s="230"/>
      <c r="GT117" s="230"/>
      <c r="GU117" s="230"/>
      <c r="GV117" s="230"/>
      <c r="GW117" s="230"/>
      <c r="GX117" s="230"/>
      <c r="GY117" s="230"/>
      <c r="GZ117" s="230"/>
      <c r="HA117" s="230"/>
      <c r="HB117" s="230"/>
      <c r="HC117" s="230"/>
      <c r="HD117" s="230"/>
      <c r="HE117" s="230"/>
      <c r="HF117" s="230"/>
      <c r="HG117" s="230"/>
      <c r="HH117" s="230"/>
      <c r="HI117" s="230"/>
      <c r="HJ117" s="230"/>
      <c r="HK117" s="230"/>
      <c r="HL117" s="230"/>
      <c r="HM117" s="230"/>
      <c r="HN117" s="230"/>
      <c r="HO117" s="230"/>
      <c r="HP117" s="230"/>
      <c r="HQ117" s="230"/>
      <c r="HR117" s="230"/>
      <c r="HS117" s="230"/>
      <c r="HT117" s="230"/>
      <c r="HU117" s="230"/>
      <c r="HV117" s="230"/>
      <c r="HW117" s="230"/>
      <c r="HX117" s="230"/>
      <c r="HY117" s="230"/>
      <c r="HZ117" s="230"/>
      <c r="IA117" s="230"/>
      <c r="IB117" s="230"/>
      <c r="IC117" s="230"/>
      <c r="ID117" s="230"/>
      <c r="IE117" s="230"/>
      <c r="IF117" s="230"/>
      <c r="IG117" s="230"/>
      <c r="IH117" s="230"/>
      <c r="II117" s="230"/>
      <c r="IJ117" s="230"/>
      <c r="IK117" s="230"/>
      <c r="IL117" s="230"/>
      <c r="IM117" s="230"/>
      <c r="IN117" s="230"/>
    </row>
    <row r="118" spans="1:248" s="509" customFormat="1" ht="12.75" customHeight="1">
      <c r="A118" s="508"/>
      <c r="C118" s="510"/>
      <c r="D118" s="510"/>
      <c r="L118" s="510"/>
      <c r="M118" s="510"/>
      <c r="W118" s="511"/>
    </row>
    <row r="119" spans="1:248" s="509" customFormat="1" ht="12.75" customHeight="1">
      <c r="A119" s="508"/>
      <c r="C119" s="510"/>
      <c r="D119" s="510"/>
      <c r="L119" s="510"/>
      <c r="M119" s="510"/>
      <c r="W119" s="511"/>
    </row>
    <row r="120" spans="1:248" s="509" customFormat="1" ht="12.75" customHeight="1">
      <c r="A120" s="508"/>
      <c r="C120" s="510"/>
      <c r="D120" s="510"/>
      <c r="L120" s="510"/>
      <c r="M120" s="510"/>
      <c r="W120" s="511"/>
    </row>
    <row r="121" spans="1:248" s="509" customFormat="1" ht="12.75" customHeight="1">
      <c r="A121" s="508"/>
      <c r="C121" s="510"/>
      <c r="D121" s="510"/>
      <c r="L121" s="510"/>
      <c r="M121" s="510"/>
      <c r="W121" s="511"/>
    </row>
    <row r="122" spans="1:248" s="509" customFormat="1" ht="12.75" customHeight="1">
      <c r="A122" s="508"/>
      <c r="C122" s="510"/>
      <c r="D122" s="510"/>
      <c r="L122" s="510"/>
      <c r="M122" s="510"/>
      <c r="W122" s="511"/>
    </row>
    <row r="123" spans="1:248" s="509" customFormat="1" ht="12.75" customHeight="1">
      <c r="A123" s="508"/>
      <c r="C123" s="510"/>
      <c r="D123" s="510"/>
      <c r="L123" s="510"/>
      <c r="M123" s="510"/>
      <c r="W123" s="511"/>
    </row>
    <row r="124" spans="1:248" s="509" customFormat="1" ht="12.75" customHeight="1">
      <c r="A124" s="508"/>
      <c r="C124" s="510"/>
      <c r="D124" s="510"/>
      <c r="L124" s="510"/>
      <c r="M124" s="510"/>
      <c r="W124" s="511"/>
    </row>
    <row r="125" spans="1:248" s="509" customFormat="1" ht="12.75" customHeight="1">
      <c r="A125" s="508"/>
      <c r="C125" s="510"/>
      <c r="D125" s="510"/>
      <c r="L125" s="510"/>
      <c r="M125" s="510"/>
      <c r="W125" s="511"/>
    </row>
    <row r="126" spans="1:248" s="509" customFormat="1" ht="12.75" customHeight="1">
      <c r="A126" s="508"/>
      <c r="C126" s="510"/>
      <c r="D126" s="510"/>
      <c r="L126" s="510"/>
      <c r="M126" s="510"/>
      <c r="W126" s="511"/>
    </row>
    <row r="127" spans="1:248" s="509" customFormat="1" ht="12.75" customHeight="1">
      <c r="A127" s="508"/>
      <c r="C127" s="510"/>
      <c r="D127" s="510"/>
      <c r="L127" s="510"/>
      <c r="M127" s="510"/>
      <c r="W127" s="511"/>
    </row>
    <row r="128" spans="1:248" s="509" customFormat="1" ht="12.75" customHeight="1">
      <c r="A128" s="508"/>
      <c r="C128" s="510"/>
      <c r="D128" s="510"/>
      <c r="L128" s="510"/>
      <c r="M128" s="510"/>
      <c r="W128" s="511"/>
    </row>
    <row r="129" spans="1:23" s="509" customFormat="1" ht="12.75" customHeight="1">
      <c r="A129" s="508"/>
      <c r="C129" s="510"/>
      <c r="D129" s="510"/>
      <c r="L129" s="510"/>
      <c r="M129" s="510"/>
      <c r="W129" s="511"/>
    </row>
    <row r="130" spans="1:23" s="509" customFormat="1" ht="12.75" customHeight="1">
      <c r="A130" s="508"/>
      <c r="C130" s="510"/>
      <c r="D130" s="510"/>
      <c r="L130" s="510"/>
      <c r="M130" s="510"/>
      <c r="W130" s="511"/>
    </row>
    <row r="131" spans="1:23" s="509" customFormat="1" ht="12.75" customHeight="1">
      <c r="A131" s="508"/>
      <c r="C131" s="510"/>
      <c r="D131" s="510"/>
      <c r="L131" s="510"/>
      <c r="M131" s="510"/>
      <c r="W131" s="511"/>
    </row>
    <row r="132" spans="1:23" s="509" customFormat="1" ht="12.75" customHeight="1">
      <c r="A132" s="508"/>
      <c r="C132" s="510"/>
      <c r="D132" s="510"/>
      <c r="L132" s="510"/>
      <c r="M132" s="510"/>
      <c r="W132" s="511"/>
    </row>
    <row r="133" spans="1:23" s="509" customFormat="1" ht="12.75" customHeight="1">
      <c r="A133" s="508"/>
      <c r="C133" s="510"/>
      <c r="D133" s="510"/>
      <c r="L133" s="510"/>
      <c r="M133" s="510"/>
      <c r="W133" s="511"/>
    </row>
    <row r="134" spans="1:23" s="509" customFormat="1" ht="12.75" customHeight="1">
      <c r="A134" s="508"/>
      <c r="C134" s="510"/>
      <c r="D134" s="510"/>
      <c r="L134" s="510"/>
      <c r="M134" s="510"/>
      <c r="W134" s="511"/>
    </row>
    <row r="135" spans="1:23" s="509" customFormat="1" ht="12.75" customHeight="1">
      <c r="A135" s="508"/>
      <c r="C135" s="510"/>
      <c r="D135" s="510"/>
      <c r="L135" s="510"/>
      <c r="M135" s="510"/>
      <c r="W135" s="511"/>
    </row>
    <row r="136" spans="1:23" s="509" customFormat="1" ht="12.75" customHeight="1">
      <c r="A136" s="508"/>
      <c r="C136" s="510"/>
      <c r="D136" s="510"/>
      <c r="L136" s="510"/>
      <c r="M136" s="510"/>
      <c r="W136" s="511"/>
    </row>
    <row r="137" spans="1:23" s="509" customFormat="1" ht="12.75" customHeight="1">
      <c r="A137" s="508"/>
      <c r="C137" s="510"/>
      <c r="D137" s="510"/>
      <c r="L137" s="510"/>
      <c r="M137" s="510"/>
      <c r="W137" s="511"/>
    </row>
    <row r="138" spans="1:23" s="509" customFormat="1" ht="12.75" customHeight="1">
      <c r="A138" s="508"/>
      <c r="C138" s="510"/>
      <c r="D138" s="510"/>
      <c r="L138" s="510"/>
      <c r="M138" s="510"/>
      <c r="W138" s="511"/>
    </row>
    <row r="139" spans="1:23" s="509" customFormat="1" ht="12.75" customHeight="1">
      <c r="A139" s="508"/>
      <c r="C139" s="510"/>
      <c r="D139" s="510"/>
      <c r="L139" s="510"/>
      <c r="M139" s="510"/>
      <c r="W139" s="511"/>
    </row>
    <row r="140" spans="1:23" s="509" customFormat="1" ht="12.75" customHeight="1">
      <c r="A140" s="508"/>
      <c r="C140" s="510"/>
      <c r="D140" s="510"/>
      <c r="L140" s="510"/>
      <c r="M140" s="510"/>
      <c r="W140" s="511"/>
    </row>
    <row r="141" spans="1:23" s="509" customFormat="1" ht="12.75" customHeight="1">
      <c r="A141" s="508"/>
      <c r="C141" s="510"/>
      <c r="D141" s="510"/>
      <c r="L141" s="510"/>
      <c r="M141" s="510"/>
      <c r="W141" s="511"/>
    </row>
    <row r="142" spans="1:23" s="509" customFormat="1" ht="12" customHeight="1">
      <c r="A142" s="508"/>
      <c r="C142" s="510"/>
      <c r="D142" s="510"/>
      <c r="L142" s="510"/>
      <c r="M142" s="510"/>
      <c r="W142" s="511"/>
    </row>
    <row r="143" spans="1:23" s="509" customFormat="1" ht="12.75" customHeight="1">
      <c r="A143" s="508"/>
      <c r="C143" s="510"/>
      <c r="D143" s="510"/>
      <c r="L143" s="510"/>
      <c r="M143" s="510"/>
      <c r="W143" s="511"/>
    </row>
    <row r="144" spans="1:23" s="509" customFormat="1" ht="12.75" customHeight="1">
      <c r="A144" s="508"/>
      <c r="C144" s="510"/>
      <c r="D144" s="510"/>
      <c r="L144" s="510"/>
      <c r="M144" s="510"/>
      <c r="W144" s="511"/>
    </row>
    <row r="145" spans="1:249" s="509" customFormat="1" ht="12.75" customHeight="1">
      <c r="A145" s="508"/>
      <c r="C145" s="510"/>
      <c r="D145" s="510"/>
      <c r="L145" s="510"/>
      <c r="M145" s="510"/>
      <c r="W145" s="511"/>
    </row>
    <row r="146" spans="1:249" s="509" customFormat="1" ht="12.75" customHeight="1">
      <c r="A146" s="508"/>
      <c r="B146" s="511"/>
      <c r="C146" s="512"/>
      <c r="D146" s="512"/>
      <c r="E146" s="511"/>
      <c r="F146" s="511"/>
      <c r="G146" s="511"/>
      <c r="H146" s="511"/>
      <c r="I146" s="511"/>
      <c r="J146" s="511"/>
      <c r="K146" s="511"/>
      <c r="L146" s="512"/>
      <c r="M146" s="512"/>
      <c r="N146" s="511"/>
      <c r="O146" s="511"/>
      <c r="P146" s="511"/>
      <c r="Q146" s="511"/>
      <c r="R146" s="511"/>
      <c r="S146" s="511"/>
      <c r="T146" s="511"/>
      <c r="U146" s="511"/>
      <c r="W146" s="511"/>
    </row>
    <row r="147" spans="1:249" s="509" customFormat="1" ht="12.75" customHeight="1">
      <c r="A147" s="508"/>
      <c r="B147" s="511"/>
      <c r="C147" s="512"/>
      <c r="D147" s="512"/>
      <c r="E147" s="511"/>
      <c r="F147" s="511"/>
      <c r="G147" s="511"/>
      <c r="H147" s="511"/>
      <c r="I147" s="511"/>
      <c r="J147" s="511"/>
      <c r="K147" s="511"/>
      <c r="L147" s="512"/>
      <c r="M147" s="512"/>
      <c r="N147" s="511"/>
      <c r="O147" s="511"/>
      <c r="P147" s="511"/>
      <c r="Q147" s="511"/>
      <c r="R147" s="511"/>
      <c r="S147" s="511"/>
      <c r="T147" s="511"/>
      <c r="U147" s="511"/>
      <c r="W147" s="511"/>
    </row>
    <row r="148" spans="1:249" s="509" customFormat="1" ht="12.75" customHeight="1">
      <c r="A148" s="508"/>
      <c r="B148" s="511"/>
      <c r="C148" s="864"/>
      <c r="D148" s="864"/>
      <c r="E148" s="865"/>
      <c r="F148" s="865"/>
      <c r="G148" s="865"/>
      <c r="H148" s="865"/>
      <c r="I148" s="865"/>
      <c r="J148" s="865"/>
      <c r="K148" s="865"/>
      <c r="L148" s="865"/>
      <c r="M148" s="861"/>
      <c r="N148" s="866"/>
      <c r="O148" s="861"/>
      <c r="P148" s="861"/>
      <c r="Q148" s="861"/>
      <c r="R148" s="861"/>
      <c r="S148" s="861"/>
      <c r="T148" s="866"/>
      <c r="U148" s="866"/>
      <c r="V148" s="513"/>
      <c r="W148" s="585"/>
      <c r="X148" s="513"/>
    </row>
    <row r="149" spans="1:249" s="509" customFormat="1" ht="12.75" customHeight="1">
      <c r="A149" s="508"/>
      <c r="B149" s="511"/>
      <c r="C149" s="864"/>
      <c r="D149" s="864"/>
      <c r="E149" s="865"/>
      <c r="F149" s="865"/>
      <c r="G149" s="865"/>
      <c r="H149" s="865"/>
      <c r="I149" s="865"/>
      <c r="J149" s="865"/>
      <c r="K149" s="865"/>
      <c r="L149" s="865"/>
      <c r="M149" s="861"/>
      <c r="N149" s="862"/>
      <c r="O149" s="862"/>
      <c r="P149" s="861"/>
      <c r="Q149" s="861"/>
      <c r="R149" s="862"/>
      <c r="S149" s="862"/>
      <c r="T149" s="866"/>
      <c r="U149" s="866"/>
      <c r="V149" s="513"/>
      <c r="W149" s="585"/>
      <c r="X149" s="513"/>
    </row>
    <row r="150" spans="1:249" s="509" customFormat="1" ht="12.75" customHeight="1">
      <c r="A150" s="508"/>
      <c r="B150" s="511"/>
      <c r="C150" s="512"/>
      <c r="D150" s="512"/>
      <c r="E150" s="511"/>
      <c r="F150" s="511"/>
      <c r="G150" s="511"/>
      <c r="H150" s="511"/>
      <c r="I150" s="511"/>
      <c r="J150" s="511"/>
      <c r="K150" s="511"/>
      <c r="L150" s="512"/>
      <c r="M150" s="512"/>
      <c r="N150" s="511"/>
      <c r="O150" s="511"/>
      <c r="P150" s="511"/>
      <c r="Q150" s="511"/>
      <c r="R150" s="511"/>
      <c r="S150" s="511"/>
      <c r="T150" s="511"/>
      <c r="U150" s="511"/>
      <c r="V150" s="513"/>
      <c r="W150" s="585"/>
      <c r="X150" s="513"/>
    </row>
    <row r="151" spans="1:249" s="536" customFormat="1" ht="12.75" customHeight="1">
      <c r="A151" s="321"/>
      <c r="C151" s="537"/>
      <c r="D151" s="537"/>
      <c r="L151" s="537"/>
      <c r="M151" s="537"/>
      <c r="V151" s="285"/>
      <c r="W151" s="586"/>
      <c r="X151" s="285"/>
    </row>
    <row r="152" spans="1:249" s="536" customFormat="1" ht="12.75" customHeight="1">
      <c r="A152" s="321"/>
      <c r="C152" s="537"/>
      <c r="D152" s="537"/>
      <c r="L152" s="537"/>
      <c r="M152" s="537"/>
      <c r="V152" s="538"/>
      <c r="W152" s="188"/>
      <c r="X152" s="538"/>
    </row>
    <row r="153" spans="1:249" s="536" customFormat="1" ht="16.5" customHeight="1">
      <c r="A153" s="321"/>
      <c r="B153" s="222" t="s">
        <v>145</v>
      </c>
      <c r="C153" s="537"/>
      <c r="D153" s="537"/>
      <c r="L153" s="537"/>
      <c r="M153" s="537"/>
      <c r="V153" s="538"/>
      <c r="W153" s="188"/>
      <c r="X153" s="538"/>
    </row>
    <row r="154" spans="1:249" s="536" customFormat="1" ht="16.5" customHeight="1">
      <c r="A154" s="321"/>
      <c r="B154" s="222" t="s">
        <v>146</v>
      </c>
      <c r="C154" s="537"/>
      <c r="D154" s="537"/>
      <c r="L154" s="537"/>
      <c r="M154" s="537"/>
      <c r="V154" s="538"/>
      <c r="W154" s="188"/>
      <c r="X154" s="538"/>
    </row>
    <row r="155" spans="1:249" s="58" customFormat="1" ht="12.75" customHeight="1">
      <c r="A155" s="321"/>
      <c r="C155" s="74"/>
      <c r="D155" s="74"/>
      <c r="L155" s="74"/>
      <c r="M155" s="74"/>
      <c r="V155" s="2"/>
      <c r="W155" s="175"/>
      <c r="X155" s="2"/>
    </row>
    <row r="156" spans="1:249" s="58" customFormat="1" ht="12.75">
      <c r="A156" s="321"/>
      <c r="C156" s="74"/>
      <c r="D156" s="74"/>
      <c r="L156" s="74"/>
      <c r="M156" s="74"/>
      <c r="V156" s="2"/>
      <c r="W156" s="175"/>
      <c r="X156" s="2"/>
    </row>
    <row r="157" spans="1:249" s="58" customFormat="1" ht="12.75" customHeight="1">
      <c r="A157" s="321"/>
      <c r="C157" s="74"/>
      <c r="D157" s="74"/>
      <c r="L157" s="74"/>
      <c r="M157" s="74"/>
      <c r="V157" s="2"/>
      <c r="W157" s="175"/>
      <c r="X157" s="2"/>
    </row>
    <row r="158" spans="1:249" s="58" customFormat="1" ht="15" customHeight="1">
      <c r="A158" s="321"/>
      <c r="B158" s="25"/>
      <c r="C158" s="863" t="s">
        <v>254</v>
      </c>
      <c r="D158" s="863"/>
      <c r="E158" s="863"/>
      <c r="F158" s="863"/>
      <c r="G158" s="863"/>
      <c r="H158" s="863"/>
      <c r="I158" s="863"/>
      <c r="J158" s="863"/>
      <c r="K158" s="863"/>
      <c r="L158" s="863"/>
      <c r="M158" s="863"/>
      <c r="N158" s="863"/>
      <c r="O158" s="863"/>
      <c r="P158" s="863"/>
      <c r="Q158" s="863"/>
      <c r="R158" s="863"/>
      <c r="S158" s="863"/>
      <c r="T158" s="863"/>
      <c r="U158" s="57"/>
      <c r="V158" s="2"/>
      <c r="W158" s="175"/>
      <c r="X158" s="2"/>
      <c r="Y158" s="57"/>
      <c r="Z158" s="57"/>
      <c r="AA158" s="57"/>
      <c r="AB158" s="57"/>
      <c r="AC158" s="57"/>
      <c r="AD158" s="57"/>
      <c r="AE158" s="57"/>
      <c r="AF158" s="57"/>
      <c r="AG158" s="57"/>
      <c r="IL158" s="57"/>
      <c r="IM158" s="57"/>
      <c r="IN158" s="57"/>
      <c r="IO158" s="57"/>
    </row>
    <row r="159" spans="1:249" s="58" customFormat="1" ht="15" customHeight="1">
      <c r="A159" s="321"/>
      <c r="B159" s="25"/>
      <c r="C159" s="863" t="s">
        <v>255</v>
      </c>
      <c r="D159" s="863"/>
      <c r="E159" s="863"/>
      <c r="F159" s="863"/>
      <c r="G159" s="863"/>
      <c r="H159" s="863"/>
      <c r="I159" s="863"/>
      <c r="J159" s="863"/>
      <c r="K159" s="863"/>
      <c r="L159" s="863"/>
      <c r="M159" s="863"/>
      <c r="N159" s="863"/>
      <c r="O159" s="863"/>
      <c r="P159" s="863"/>
      <c r="Q159" s="863"/>
      <c r="R159" s="863"/>
      <c r="S159" s="863"/>
      <c r="T159" s="863"/>
      <c r="U159" s="57"/>
      <c r="V159" s="2"/>
      <c r="W159" s="175"/>
      <c r="X159" s="2"/>
      <c r="Y159" s="57"/>
      <c r="Z159" s="57"/>
      <c r="AA159" s="57"/>
      <c r="AB159" s="57"/>
      <c r="AC159" s="57"/>
      <c r="AD159" s="57"/>
      <c r="AE159" s="57"/>
      <c r="AF159" s="57"/>
      <c r="AG159" s="57"/>
      <c r="IL159" s="57"/>
      <c r="IM159" s="57"/>
      <c r="IN159" s="57"/>
      <c r="IO159" s="57"/>
    </row>
    <row r="160" spans="1:249" s="58" customFormat="1" ht="5.25" customHeight="1">
      <c r="A160" s="321"/>
      <c r="B160" s="25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5"/>
      <c r="P160" s="25"/>
      <c r="Q160" s="25"/>
      <c r="R160" s="25"/>
      <c r="S160" s="2"/>
      <c r="T160" s="2"/>
      <c r="U160" s="57"/>
      <c r="V160" s="2"/>
      <c r="W160" s="175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6" customFormat="1" ht="19.5" customHeight="1">
      <c r="A161" s="431"/>
      <c r="B161" s="816" t="s">
        <v>10</v>
      </c>
      <c r="C161" s="816"/>
      <c r="D161" s="816"/>
      <c r="E161" s="816"/>
      <c r="F161" s="816"/>
      <c r="G161" s="816"/>
      <c r="H161" s="816"/>
      <c r="I161" s="816"/>
      <c r="J161" s="816"/>
      <c r="K161" s="816"/>
      <c r="L161" s="816"/>
      <c r="M161" s="816"/>
      <c r="N161" s="816"/>
      <c r="O161" s="816"/>
      <c r="P161" s="816"/>
      <c r="Q161" s="816"/>
      <c r="R161" s="816"/>
      <c r="S161" s="816"/>
      <c r="T161" s="816"/>
      <c r="V161" s="2"/>
      <c r="W161" s="175"/>
      <c r="X161" s="2"/>
    </row>
    <row r="162" spans="1:249" ht="7.5" customHeight="1">
      <c r="A162" s="32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S162" s="2"/>
      <c r="T162" s="2"/>
      <c r="U162" s="2"/>
      <c r="V162" s="2"/>
      <c r="W162" s="175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IL162" s="2"/>
      <c r="IM162" s="2"/>
      <c r="IN162" s="2"/>
      <c r="IO162" s="2"/>
    </row>
    <row r="163" spans="1:249" ht="14.25" customHeight="1">
      <c r="A163" s="321"/>
      <c r="B163" s="59" t="s">
        <v>24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S163" s="2"/>
      <c r="T163" s="2"/>
      <c r="U163" s="2"/>
      <c r="V163" s="2"/>
      <c r="W163" s="175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IL163" s="2"/>
      <c r="IM163" s="2"/>
      <c r="IN163" s="2"/>
      <c r="IO163" s="2"/>
    </row>
    <row r="164" spans="1:249" ht="14.25" customHeight="1">
      <c r="A164" s="321"/>
      <c r="B164" s="59" t="s">
        <v>25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S164" s="2"/>
      <c r="T164" s="2"/>
      <c r="U164" s="2"/>
      <c r="Y164" s="2"/>
      <c r="Z164" s="2"/>
      <c r="AA164" s="2"/>
      <c r="AB164" s="2"/>
      <c r="AC164" s="2"/>
      <c r="AD164" s="2"/>
      <c r="AE164" s="2"/>
      <c r="AF164" s="2"/>
      <c r="AG164" s="2"/>
      <c r="IL164" s="67"/>
      <c r="IM164" s="67"/>
      <c r="IN164" s="67"/>
      <c r="IO164" s="67"/>
    </row>
    <row r="165" spans="1:249" ht="14.25" customHeight="1">
      <c r="A165" s="321"/>
      <c r="B165" s="59" t="s">
        <v>168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S165" s="2"/>
      <c r="T165" s="2"/>
      <c r="U165" s="2"/>
      <c r="Y165" s="2"/>
      <c r="Z165" s="2"/>
      <c r="AA165" s="2"/>
      <c r="AB165" s="2"/>
      <c r="AC165" s="2"/>
      <c r="AD165" s="2"/>
      <c r="AE165" s="2"/>
      <c r="AF165" s="2"/>
      <c r="AG165" s="2"/>
      <c r="IL165" s="67"/>
      <c r="IM165" s="67"/>
      <c r="IN165" s="67"/>
      <c r="IO165" s="67"/>
    </row>
    <row r="166" spans="1:249" ht="12.75" customHeight="1">
      <c r="A166" s="321"/>
      <c r="B166" s="50" t="s">
        <v>26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S166" s="2"/>
      <c r="T166" s="2"/>
      <c r="U166" s="2"/>
      <c r="Y166" s="2"/>
      <c r="Z166" s="2"/>
      <c r="AA166" s="2"/>
      <c r="AB166" s="2"/>
      <c r="AC166" s="2"/>
      <c r="AD166" s="2"/>
      <c r="AE166" s="2"/>
      <c r="AF166" s="2"/>
      <c r="AG166" s="2"/>
      <c r="IL166" s="65"/>
      <c r="IM166" s="65"/>
      <c r="IN166" s="65"/>
      <c r="IO166" s="65"/>
    </row>
    <row r="167" spans="1:249" ht="14.25" customHeight="1">
      <c r="A167" s="321"/>
      <c r="B167" s="59" t="s">
        <v>169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S167" s="2"/>
      <c r="T167" s="2"/>
      <c r="U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249" ht="14.25" customHeight="1">
      <c r="A168" s="321"/>
      <c r="B168" s="59" t="s">
        <v>179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S168" s="2"/>
      <c r="T168" s="2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16"/>
      <c r="IM168" s="16"/>
      <c r="IN168" s="16"/>
      <c r="IO168" s="16"/>
    </row>
    <row r="169" spans="1:249" ht="12.75" customHeight="1">
      <c r="A169" s="321"/>
      <c r="B169" s="50" t="s">
        <v>27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S169" s="2"/>
      <c r="T169" s="2"/>
      <c r="U169" s="2"/>
      <c r="V169" s="2"/>
      <c r="W169" s="175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249" ht="12.75" customHeight="1">
      <c r="A170" s="321"/>
      <c r="B170" s="49" t="s">
        <v>295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S170" s="2"/>
      <c r="T170" s="2"/>
      <c r="U170" s="2"/>
      <c r="V170" s="2"/>
      <c r="W170" s="175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21"/>
      <c r="B171" s="59" t="s">
        <v>170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S171" s="2"/>
      <c r="T171" s="2"/>
      <c r="U171" s="2"/>
      <c r="V171" s="2"/>
      <c r="W171" s="175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IL171" s="65"/>
      <c r="IM171" s="65"/>
      <c r="IN171" s="65"/>
      <c r="IO171" s="65"/>
    </row>
    <row r="172" spans="1:249" ht="14.25" customHeight="1">
      <c r="A172" s="321"/>
      <c r="B172" s="59" t="s">
        <v>203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S172" s="2"/>
      <c r="T172" s="2"/>
      <c r="U172" s="2"/>
      <c r="Y172" s="2"/>
      <c r="Z172" s="2"/>
      <c r="AA172" s="2"/>
      <c r="AB172" s="2"/>
      <c r="AC172" s="2"/>
      <c r="AD172" s="2"/>
      <c r="AE172" s="2"/>
      <c r="AF172" s="2"/>
      <c r="AG172" s="2"/>
      <c r="IN172" s="67"/>
    </row>
    <row r="173" spans="1:249" ht="14.25" customHeight="1">
      <c r="A173" s="321"/>
      <c r="B173" s="59" t="s">
        <v>177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S173" s="2"/>
      <c r="T173" s="2"/>
      <c r="U173" s="2"/>
      <c r="Y173" s="2"/>
      <c r="Z173" s="2"/>
      <c r="AA173" s="2"/>
      <c r="AB173" s="2"/>
      <c r="AC173" s="2"/>
      <c r="AD173" s="2"/>
      <c r="AE173" s="2"/>
      <c r="AF173" s="2"/>
      <c r="AG173" s="2"/>
      <c r="IN173" s="67"/>
    </row>
    <row r="174" spans="1:249" ht="12.75" customHeight="1">
      <c r="A174" s="321"/>
      <c r="B174" s="318" t="s">
        <v>178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S174" s="2"/>
      <c r="T174" s="2"/>
      <c r="U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249" ht="15" customHeight="1">
      <c r="A175" s="321"/>
      <c r="B175" s="59" t="s">
        <v>204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S175" s="2"/>
      <c r="T175" s="2"/>
      <c r="U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249" ht="15" customHeight="1">
      <c r="A176" s="321"/>
      <c r="B176" s="59" t="s">
        <v>180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S176" s="2"/>
      <c r="T176" s="2"/>
      <c r="U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250" ht="13.5" customHeight="1">
      <c r="A177" s="321"/>
      <c r="S177" s="2"/>
      <c r="T177" s="2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250" ht="19.5" customHeight="1">
      <c r="A178" s="321"/>
      <c r="B178" s="56" t="s">
        <v>28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S178" s="2"/>
      <c r="T178" s="2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250" ht="24.75" customHeight="1">
      <c r="A179" s="328"/>
      <c r="B179" s="893" t="s">
        <v>367</v>
      </c>
      <c r="C179" s="893"/>
      <c r="D179" s="893"/>
      <c r="E179" s="893"/>
      <c r="F179" s="893"/>
      <c r="G179" s="893"/>
      <c r="H179" s="893"/>
      <c r="I179" s="893"/>
      <c r="J179" s="893"/>
      <c r="K179" s="893"/>
      <c r="L179" s="893"/>
      <c r="M179" s="893"/>
      <c r="N179" s="893"/>
      <c r="O179" s="893"/>
      <c r="P179" s="893"/>
      <c r="Q179" s="893"/>
      <c r="R179" s="893"/>
      <c r="S179" s="893"/>
      <c r="T179" s="893"/>
      <c r="U179" s="243"/>
      <c r="V179" s="243"/>
      <c r="W179" s="243"/>
      <c r="X179" s="243"/>
      <c r="Y179" s="243"/>
      <c r="Z179" s="243"/>
      <c r="AA179" s="243"/>
      <c r="AB179" s="243"/>
      <c r="AC179" s="243"/>
      <c r="AD179" s="243"/>
      <c r="AE179" s="243"/>
      <c r="AF179" s="243"/>
      <c r="AG179" s="243"/>
      <c r="AH179" s="243"/>
      <c r="AI179" s="243"/>
      <c r="AJ179" s="243"/>
      <c r="AK179" s="243"/>
      <c r="AL179" s="243"/>
      <c r="AM179" s="243"/>
      <c r="AN179" s="243"/>
      <c r="AO179" s="243"/>
      <c r="AP179" s="24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</row>
    <row r="180" spans="1:250" ht="13.5" customHeight="1">
      <c r="A180" s="321"/>
      <c r="B180" s="711" t="s">
        <v>369</v>
      </c>
      <c r="C180" s="712"/>
      <c r="D180" s="713"/>
      <c r="E180" s="713"/>
      <c r="F180" s="713"/>
      <c r="G180" s="713"/>
      <c r="H180" s="713"/>
      <c r="I180" s="713"/>
      <c r="J180" s="713"/>
      <c r="K180" s="713"/>
      <c r="L180" s="713"/>
      <c r="M180" s="713"/>
      <c r="N180" s="713"/>
      <c r="O180" s="714"/>
      <c r="S180" s="2"/>
      <c r="T180" s="2"/>
      <c r="U180" s="2"/>
      <c r="V180" s="2"/>
      <c r="W180" s="175"/>
      <c r="X180" s="2"/>
      <c r="Y180" s="2"/>
      <c r="Z180" s="2"/>
      <c r="AA180" s="2"/>
      <c r="AB180" s="2"/>
      <c r="AC180" s="2"/>
    </row>
    <row r="181" spans="1:250" ht="17.25" customHeight="1">
      <c r="A181" s="425"/>
      <c r="B181" s="715" t="s">
        <v>368</v>
      </c>
      <c r="C181" s="712"/>
      <c r="D181" s="714"/>
      <c r="E181" s="714"/>
      <c r="F181" s="714"/>
      <c r="G181" s="714"/>
      <c r="H181" s="714"/>
      <c r="I181" s="714"/>
      <c r="J181" s="714"/>
      <c r="K181" s="714"/>
      <c r="L181" s="714"/>
      <c r="M181" s="714"/>
      <c r="N181" s="714"/>
      <c r="O181" s="714"/>
      <c r="R181" s="2"/>
      <c r="S181" s="2"/>
      <c r="T181" s="2"/>
      <c r="U181" s="2"/>
    </row>
    <row r="182" spans="1:250" ht="17.25" customHeight="1">
      <c r="A182" s="322"/>
      <c r="B182" s="715" t="s">
        <v>370</v>
      </c>
      <c r="C182" s="712"/>
      <c r="D182" s="714"/>
      <c r="E182" s="714"/>
      <c r="F182" s="714"/>
      <c r="G182" s="714"/>
      <c r="H182" s="714"/>
      <c r="I182" s="714"/>
      <c r="J182" s="714"/>
      <c r="K182" s="714"/>
      <c r="L182" s="714"/>
      <c r="M182" s="714"/>
      <c r="N182" s="714"/>
      <c r="O182" s="714"/>
      <c r="P182" s="2"/>
      <c r="Q182" s="2"/>
      <c r="R182" s="1"/>
      <c r="S182" s="1"/>
      <c r="T182" s="1"/>
      <c r="U182" s="16"/>
    </row>
    <row r="183" spans="1:250" ht="17.25" customHeight="1">
      <c r="A183" s="322"/>
      <c r="B183" s="16"/>
      <c r="C183" s="18"/>
      <c r="D183" s="18"/>
      <c r="E183" s="1"/>
      <c r="F183" s="1"/>
      <c r="G183" s="1"/>
      <c r="H183" s="1"/>
      <c r="I183" s="1"/>
      <c r="J183" s="1"/>
      <c r="K183" s="1"/>
      <c r="L183" s="18"/>
      <c r="M183" s="18"/>
      <c r="N183" s="1"/>
      <c r="O183" s="1"/>
      <c r="P183" s="1"/>
      <c r="Q183" s="1"/>
      <c r="R183" s="1"/>
      <c r="S183" s="1"/>
      <c r="T183" s="1"/>
      <c r="U183" s="16"/>
    </row>
    <row r="184" spans="1:250" ht="17.25" customHeight="1">
      <c r="A184" s="322"/>
      <c r="B184" s="66" t="s">
        <v>29</v>
      </c>
      <c r="C184" s="18"/>
      <c r="D184" s="18"/>
      <c r="E184" s="1"/>
      <c r="F184" s="1"/>
      <c r="G184" s="1"/>
      <c r="H184" s="1"/>
      <c r="I184" s="1"/>
      <c r="J184" s="1"/>
      <c r="K184" s="1"/>
      <c r="L184" s="18"/>
      <c r="M184" s="18"/>
      <c r="N184" s="1"/>
      <c r="O184" s="1"/>
      <c r="P184" s="1"/>
      <c r="Q184" s="1"/>
      <c r="R184" s="1"/>
      <c r="S184" s="1"/>
      <c r="T184" s="1"/>
      <c r="U184" s="16"/>
    </row>
    <row r="185" spans="1:250" ht="4.5" customHeight="1">
      <c r="A185" s="322"/>
      <c r="B185" s="16"/>
      <c r="C185" s="18"/>
      <c r="D185" s="18"/>
      <c r="E185" s="1"/>
      <c r="F185" s="1"/>
      <c r="G185" s="1"/>
      <c r="H185" s="1"/>
      <c r="I185" s="1"/>
      <c r="J185" s="1"/>
      <c r="K185" s="1"/>
      <c r="L185" s="18"/>
      <c r="M185" s="18"/>
      <c r="N185" s="1"/>
      <c r="O185" s="1"/>
      <c r="P185" s="1"/>
      <c r="Q185" s="1"/>
      <c r="R185" s="1"/>
      <c r="S185" s="1"/>
      <c r="T185" s="1"/>
      <c r="U185" s="16"/>
    </row>
    <row r="186" spans="1:250" s="6" customFormat="1" ht="18" customHeight="1">
      <c r="A186" s="431"/>
      <c r="B186" s="773" t="s">
        <v>1</v>
      </c>
      <c r="C186" s="787" t="s">
        <v>7</v>
      </c>
      <c r="D186" s="848" t="s">
        <v>8</v>
      </c>
      <c r="E186" s="848"/>
      <c r="F186" s="848"/>
      <c r="G186" s="848"/>
      <c r="H186" s="848"/>
      <c r="I186" s="848"/>
      <c r="J186" s="848"/>
      <c r="K186" s="848"/>
      <c r="L186" s="852" t="s">
        <v>171</v>
      </c>
      <c r="M186" s="373" t="s">
        <v>34</v>
      </c>
      <c r="N186" s="373" t="s">
        <v>35</v>
      </c>
      <c r="O186" s="845" t="s">
        <v>174</v>
      </c>
      <c r="P186" s="830"/>
      <c r="Q186" s="785" t="s">
        <v>4</v>
      </c>
      <c r="R186" s="823"/>
      <c r="S186" s="785" t="s">
        <v>2</v>
      </c>
      <c r="T186" s="823"/>
      <c r="W186" s="587"/>
    </row>
    <row r="187" spans="1:250" s="6" customFormat="1" ht="17.25" customHeight="1">
      <c r="A187" s="432"/>
      <c r="B187" s="820"/>
      <c r="C187" s="819"/>
      <c r="D187" s="848"/>
      <c r="E187" s="848"/>
      <c r="F187" s="848"/>
      <c r="G187" s="848"/>
      <c r="H187" s="848"/>
      <c r="I187" s="848"/>
      <c r="J187" s="848"/>
      <c r="K187" s="848"/>
      <c r="L187" s="853"/>
      <c r="M187" s="376" t="s">
        <v>36</v>
      </c>
      <c r="N187" s="372" t="s">
        <v>37</v>
      </c>
      <c r="O187" s="846"/>
      <c r="P187" s="847"/>
      <c r="Q187" s="786" t="s">
        <v>38</v>
      </c>
      <c r="R187" s="829"/>
      <c r="S187" s="786"/>
      <c r="T187" s="829"/>
      <c r="U187" s="56"/>
      <c r="W187" s="587"/>
    </row>
    <row r="188" spans="1:250" ht="18.75" customHeight="1">
      <c r="A188" s="321"/>
      <c r="B188" s="313">
        <v>1</v>
      </c>
      <c r="C188" s="313">
        <v>1</v>
      </c>
      <c r="D188" s="849" t="s">
        <v>39</v>
      </c>
      <c r="E188" s="850"/>
      <c r="F188" s="850"/>
      <c r="G188" s="850"/>
      <c r="H188" s="850"/>
      <c r="I188" s="850"/>
      <c r="J188" s="850"/>
      <c r="K188" s="851"/>
      <c r="L188" s="316"/>
      <c r="M188" s="156" t="s">
        <v>33</v>
      </c>
      <c r="N188" s="226">
        <v>1000</v>
      </c>
      <c r="O188" s="817">
        <f>N188*C188</f>
        <v>1000</v>
      </c>
      <c r="P188" s="818"/>
      <c r="Q188" s="843">
        <v>1240</v>
      </c>
      <c r="R188" s="844"/>
      <c r="S188" s="301" t="s">
        <v>23</v>
      </c>
      <c r="T188" s="516"/>
    </row>
    <row r="189" spans="1:250" ht="18.75" customHeight="1">
      <c r="A189" s="321"/>
      <c r="B189" s="313" t="s">
        <v>17</v>
      </c>
      <c r="C189" s="313">
        <v>2</v>
      </c>
      <c r="D189" s="849" t="s">
        <v>176</v>
      </c>
      <c r="E189" s="850"/>
      <c r="F189" s="850"/>
      <c r="G189" s="850"/>
      <c r="H189" s="850"/>
      <c r="I189" s="850"/>
      <c r="J189" s="850"/>
      <c r="K189" s="851"/>
      <c r="L189" s="316"/>
      <c r="M189" s="156" t="s">
        <v>33</v>
      </c>
      <c r="N189" s="227">
        <v>92</v>
      </c>
      <c r="O189" s="817">
        <f>N189*C189</f>
        <v>184</v>
      </c>
      <c r="P189" s="818"/>
      <c r="Q189" s="843">
        <v>228.16900000000001</v>
      </c>
      <c r="R189" s="844"/>
      <c r="S189" s="301" t="s">
        <v>23</v>
      </c>
      <c r="T189" s="516"/>
    </row>
    <row r="190" spans="1:250" ht="18.75" customHeight="1">
      <c r="A190" s="321"/>
      <c r="B190" s="313" t="s">
        <v>19</v>
      </c>
      <c r="C190" s="313">
        <v>1</v>
      </c>
      <c r="D190" s="849" t="s">
        <v>175</v>
      </c>
      <c r="E190" s="850"/>
      <c r="F190" s="850"/>
      <c r="G190" s="850"/>
      <c r="H190" s="850"/>
      <c r="I190" s="850"/>
      <c r="J190" s="850"/>
      <c r="K190" s="851"/>
      <c r="L190" s="316"/>
      <c r="M190" s="156" t="s">
        <v>33</v>
      </c>
      <c r="N190" s="227">
        <v>40</v>
      </c>
      <c r="O190" s="817">
        <f>N190*C190</f>
        <v>40</v>
      </c>
      <c r="P190" s="818"/>
      <c r="Q190" s="843">
        <v>49.6</v>
      </c>
      <c r="R190" s="844"/>
      <c r="S190" s="301" t="s">
        <v>23</v>
      </c>
      <c r="T190" s="516"/>
    </row>
    <row r="191" spans="1:250" ht="18.75" customHeight="1">
      <c r="A191" s="321"/>
      <c r="B191" s="313" t="s">
        <v>40</v>
      </c>
      <c r="C191" s="313">
        <v>1</v>
      </c>
      <c r="D191" s="849" t="s">
        <v>41</v>
      </c>
      <c r="E191" s="850"/>
      <c r="F191" s="850"/>
      <c r="G191" s="850"/>
      <c r="H191" s="850"/>
      <c r="I191" s="850"/>
      <c r="J191" s="850"/>
      <c r="K191" s="851"/>
      <c r="L191" s="316"/>
      <c r="M191" s="156" t="s">
        <v>33</v>
      </c>
      <c r="N191" s="227">
        <v>40</v>
      </c>
      <c r="O191" s="817">
        <f>N191*C191</f>
        <v>40</v>
      </c>
      <c r="P191" s="818"/>
      <c r="Q191" s="843">
        <v>49.6</v>
      </c>
      <c r="R191" s="844"/>
      <c r="S191" s="301" t="s">
        <v>23</v>
      </c>
      <c r="T191" s="516"/>
    </row>
    <row r="192" spans="1:250" ht="16.5" customHeight="1">
      <c r="A192" s="321"/>
      <c r="B192" s="857"/>
      <c r="C192" s="858"/>
      <c r="D192" s="30"/>
      <c r="E192" s="30"/>
      <c r="F192" s="30"/>
      <c r="G192" s="30"/>
      <c r="H192" s="30"/>
      <c r="I192" s="30"/>
      <c r="J192" s="30"/>
      <c r="K192" s="30"/>
      <c r="L192" s="29"/>
      <c r="M192" s="73"/>
      <c r="O192" s="859" t="s">
        <v>5</v>
      </c>
      <c r="P192" s="860"/>
      <c r="Q192" s="838">
        <f>SUM(Q188:Q191)</f>
        <v>1567.3689999999999</v>
      </c>
      <c r="R192" s="839"/>
      <c r="S192" s="301" t="s">
        <v>23</v>
      </c>
      <c r="T192" s="516"/>
      <c r="U192" s="271"/>
    </row>
    <row r="193" spans="1:21" ht="12.75">
      <c r="A193" s="321"/>
      <c r="B193" s="287" t="str">
        <f>B116</f>
        <v xml:space="preserve">- JUSTIFIQUE EM ANEXO A UTILIDADE DE CADA MATERIAL SOLICITADO PARA O DESENVOLVIMENTO DO PROJETO DE PESQUISA PROPOSTO.  </v>
      </c>
      <c r="C193" s="272"/>
      <c r="D193" s="272"/>
      <c r="E193" s="272"/>
      <c r="F193" s="272"/>
      <c r="G193" s="272"/>
      <c r="H193" s="272"/>
      <c r="I193" s="272"/>
      <c r="J193" s="272"/>
      <c r="K193" s="272"/>
      <c r="L193" s="272"/>
      <c r="M193" s="272"/>
      <c r="N193" s="272"/>
      <c r="O193" s="272"/>
      <c r="P193" s="272"/>
      <c r="Q193" s="272"/>
      <c r="R193" s="272"/>
      <c r="S193" s="272"/>
      <c r="T193" s="272"/>
      <c r="U193" s="273"/>
    </row>
    <row r="194" spans="1:21" ht="12" customHeight="1">
      <c r="A194" s="321"/>
    </row>
    <row r="195" spans="1:21" ht="12.75" customHeight="1">
      <c r="A195" s="321"/>
    </row>
    <row r="196" spans="1:21" ht="0" hidden="1" customHeight="1"/>
  </sheetData>
  <sheetProtection algorithmName="SHA-512" hashValue="u/Nl9AIGgIAXRxD+xoqCJQ8V7Uhzm5wMqS1Y4H65Tr3cOXYP2o8fUJdBls98DweubhX40+cMX9knR9zfqngZiA==" saltValue="HhV49HSnjxc8KVc7HuPuRQ==" spinCount="100000" sheet="1" objects="1" scenarios="1"/>
  <mergeCells count="333">
    <mergeCell ref="N4:T6"/>
    <mergeCell ref="B179:T179"/>
    <mergeCell ref="C66:C67"/>
    <mergeCell ref="O42:P42"/>
    <mergeCell ref="D66:K67"/>
    <mergeCell ref="M66:M67"/>
    <mergeCell ref="N66:N67"/>
    <mergeCell ref="Q66:S67"/>
    <mergeCell ref="Q57:S57"/>
    <mergeCell ref="Q55:S55"/>
    <mergeCell ref="Q56:S56"/>
    <mergeCell ref="O45:P45"/>
    <mergeCell ref="Q45:S45"/>
    <mergeCell ref="O46:P46"/>
    <mergeCell ref="O54:P54"/>
    <mergeCell ref="O47:P47"/>
    <mergeCell ref="O48:P48"/>
    <mergeCell ref="Q54:S54"/>
    <mergeCell ref="Q42:S42"/>
    <mergeCell ref="D47:K47"/>
    <mergeCell ref="Q61:S61"/>
    <mergeCell ref="O85:P85"/>
    <mergeCell ref="Q58:S58"/>
    <mergeCell ref="O49:P49"/>
    <mergeCell ref="Q36:S36"/>
    <mergeCell ref="D37:K37"/>
    <mergeCell ref="D46:K46"/>
    <mergeCell ref="Q25:S25"/>
    <mergeCell ref="O41:P41"/>
    <mergeCell ref="Q41:S41"/>
    <mergeCell ref="Q20:S21"/>
    <mergeCell ref="O22:P22"/>
    <mergeCell ref="O23:P23"/>
    <mergeCell ref="O24:P24"/>
    <mergeCell ref="Q27:S27"/>
    <mergeCell ref="D32:K32"/>
    <mergeCell ref="O27:P27"/>
    <mergeCell ref="O28:P28"/>
    <mergeCell ref="D25:K25"/>
    <mergeCell ref="D26:K26"/>
    <mergeCell ref="O26:P26"/>
    <mergeCell ref="D22:K22"/>
    <mergeCell ref="Q35:S35"/>
    <mergeCell ref="Q31:S31"/>
    <mergeCell ref="Q32:S32"/>
    <mergeCell ref="D31:K31"/>
    <mergeCell ref="Q44:S44"/>
    <mergeCell ref="Q40:S40"/>
    <mergeCell ref="Q34:S34"/>
    <mergeCell ref="Q33:S33"/>
    <mergeCell ref="Q30:S30"/>
    <mergeCell ref="O31:P31"/>
    <mergeCell ref="O32:P32"/>
    <mergeCell ref="D30:K30"/>
    <mergeCell ref="M20:M21"/>
    <mergeCell ref="N20:N21"/>
    <mergeCell ref="Q24:S24"/>
    <mergeCell ref="L20:L21"/>
    <mergeCell ref="Q22:S22"/>
    <mergeCell ref="Q29:S29"/>
    <mergeCell ref="D29:K29"/>
    <mergeCell ref="O30:P30"/>
    <mergeCell ref="D20:K21"/>
    <mergeCell ref="C20:C21"/>
    <mergeCell ref="B20:B21"/>
    <mergeCell ref="G8:T8"/>
    <mergeCell ref="Q23:S23"/>
    <mergeCell ref="D27:K27"/>
    <mergeCell ref="D28:K28"/>
    <mergeCell ref="B14:C14"/>
    <mergeCell ref="B16:C16"/>
    <mergeCell ref="I14:J14"/>
    <mergeCell ref="B18:C18"/>
    <mergeCell ref="D24:K24"/>
    <mergeCell ref="D23:K23"/>
    <mergeCell ref="Q28:S28"/>
    <mergeCell ref="Q26:S26"/>
    <mergeCell ref="O25:P25"/>
    <mergeCell ref="O14:P14"/>
    <mergeCell ref="O16:P16"/>
    <mergeCell ref="I16:J16"/>
    <mergeCell ref="D18:H18"/>
    <mergeCell ref="N14:N16"/>
    <mergeCell ref="O20:P21"/>
    <mergeCell ref="S14:T14"/>
    <mergeCell ref="S16:T16"/>
    <mergeCell ref="T20:T21"/>
    <mergeCell ref="Q43:S43"/>
    <mergeCell ref="Q47:S47"/>
    <mergeCell ref="Q48:S48"/>
    <mergeCell ref="Q49:S49"/>
    <mergeCell ref="Q46:S46"/>
    <mergeCell ref="M64:R64"/>
    <mergeCell ref="B63:T63"/>
    <mergeCell ref="O57:P57"/>
    <mergeCell ref="O58:P58"/>
    <mergeCell ref="D61:K61"/>
    <mergeCell ref="O61:P61"/>
    <mergeCell ref="D59:K59"/>
    <mergeCell ref="D50:K50"/>
    <mergeCell ref="D56:K56"/>
    <mergeCell ref="O56:P56"/>
    <mergeCell ref="D54:K54"/>
    <mergeCell ref="O50:P50"/>
    <mergeCell ref="Q50:S50"/>
    <mergeCell ref="D43:K43"/>
    <mergeCell ref="D48:K48"/>
    <mergeCell ref="D53:K53"/>
    <mergeCell ref="D51:K51"/>
    <mergeCell ref="D106:K106"/>
    <mergeCell ref="O106:P106"/>
    <mergeCell ref="Q106:S106"/>
    <mergeCell ref="D79:K79"/>
    <mergeCell ref="O79:P79"/>
    <mergeCell ref="Q82:S82"/>
    <mergeCell ref="D81:K81"/>
    <mergeCell ref="O81:P81"/>
    <mergeCell ref="Q81:S81"/>
    <mergeCell ref="D93:K93"/>
    <mergeCell ref="O96:P96"/>
    <mergeCell ref="Q96:S96"/>
    <mergeCell ref="Q102:S102"/>
    <mergeCell ref="Q100:S100"/>
    <mergeCell ref="Q90:S90"/>
    <mergeCell ref="Q97:S97"/>
    <mergeCell ref="O99:P99"/>
    <mergeCell ref="D83:K83"/>
    <mergeCell ref="O83:P83"/>
    <mergeCell ref="Q80:S80"/>
    <mergeCell ref="D82:K82"/>
    <mergeCell ref="O82:P82"/>
    <mergeCell ref="Q89:S89"/>
    <mergeCell ref="Q85:S85"/>
    <mergeCell ref="Q112:S112"/>
    <mergeCell ref="P148:Q149"/>
    <mergeCell ref="R148:S149"/>
    <mergeCell ref="Q108:S108"/>
    <mergeCell ref="D107:K107"/>
    <mergeCell ref="Q110:S110"/>
    <mergeCell ref="D108:K108"/>
    <mergeCell ref="O108:P108"/>
    <mergeCell ref="D101:K101"/>
    <mergeCell ref="O101:P101"/>
    <mergeCell ref="O107:P107"/>
    <mergeCell ref="D102:K102"/>
    <mergeCell ref="Q107:S107"/>
    <mergeCell ref="D105:K105"/>
    <mergeCell ref="O105:P105"/>
    <mergeCell ref="Q105:S105"/>
    <mergeCell ref="Q113:S113"/>
    <mergeCell ref="D112:K112"/>
    <mergeCell ref="D111:K111"/>
    <mergeCell ref="O111:P111"/>
    <mergeCell ref="Q111:S111"/>
    <mergeCell ref="Q114:S114"/>
    <mergeCell ref="D113:K113"/>
    <mergeCell ref="M117:R117"/>
    <mergeCell ref="B192:C192"/>
    <mergeCell ref="O192:P192"/>
    <mergeCell ref="O112:P112"/>
    <mergeCell ref="D114:K114"/>
    <mergeCell ref="O114:P114"/>
    <mergeCell ref="D103:K103"/>
    <mergeCell ref="D77:K77"/>
    <mergeCell ref="O77:P77"/>
    <mergeCell ref="O102:P102"/>
    <mergeCell ref="O148:O149"/>
    <mergeCell ref="C159:T159"/>
    <mergeCell ref="C158:T158"/>
    <mergeCell ref="O110:P110"/>
    <mergeCell ref="C148:C149"/>
    <mergeCell ref="D148:D149"/>
    <mergeCell ref="E148:L149"/>
    <mergeCell ref="M148:M149"/>
    <mergeCell ref="Q109:S109"/>
    <mergeCell ref="D109:K109"/>
    <mergeCell ref="O109:P109"/>
    <mergeCell ref="D110:K110"/>
    <mergeCell ref="T148:U149"/>
    <mergeCell ref="D78:K78"/>
    <mergeCell ref="N148:N149"/>
    <mergeCell ref="D60:K60"/>
    <mergeCell ref="O60:P60"/>
    <mergeCell ref="D55:K55"/>
    <mergeCell ref="O29:P29"/>
    <mergeCell ref="D57:K57"/>
    <mergeCell ref="O51:P51"/>
    <mergeCell ref="O43:P43"/>
    <mergeCell ref="O55:P55"/>
    <mergeCell ref="O59:P59"/>
    <mergeCell ref="D41:K41"/>
    <mergeCell ref="D42:K42"/>
    <mergeCell ref="D44:K44"/>
    <mergeCell ref="O44:P44"/>
    <mergeCell ref="O53:P53"/>
    <mergeCell ref="D36:K36"/>
    <mergeCell ref="O37:P37"/>
    <mergeCell ref="O36:P36"/>
    <mergeCell ref="D34:K34"/>
    <mergeCell ref="D33:K33"/>
    <mergeCell ref="O33:P33"/>
    <mergeCell ref="O34:P34"/>
    <mergeCell ref="D68:K68"/>
    <mergeCell ref="Q78:S78"/>
    <mergeCell ref="Q76:S76"/>
    <mergeCell ref="O68:P68"/>
    <mergeCell ref="O93:P93"/>
    <mergeCell ref="O92:P92"/>
    <mergeCell ref="Q92:S92"/>
    <mergeCell ref="Q75:S75"/>
    <mergeCell ref="Q86:S86"/>
    <mergeCell ref="D88:K88"/>
    <mergeCell ref="O88:P88"/>
    <mergeCell ref="Q88:S88"/>
    <mergeCell ref="D76:K76"/>
    <mergeCell ref="D75:K75"/>
    <mergeCell ref="D69:K69"/>
    <mergeCell ref="O74:P74"/>
    <mergeCell ref="D73:K73"/>
    <mergeCell ref="Q72:S72"/>
    <mergeCell ref="D80:K80"/>
    <mergeCell ref="D87:K87"/>
    <mergeCell ref="Q84:S84"/>
    <mergeCell ref="Q93:S93"/>
    <mergeCell ref="Q68:S68"/>
    <mergeCell ref="O69:P69"/>
    <mergeCell ref="Q101:S101"/>
    <mergeCell ref="D99:K99"/>
    <mergeCell ref="D100:K100"/>
    <mergeCell ref="D97:K97"/>
    <mergeCell ref="O78:P78"/>
    <mergeCell ref="D90:K90"/>
    <mergeCell ref="O90:P90"/>
    <mergeCell ref="O97:P97"/>
    <mergeCell ref="O100:P100"/>
    <mergeCell ref="O87:P87"/>
    <mergeCell ref="Q87:S87"/>
    <mergeCell ref="D92:K92"/>
    <mergeCell ref="D89:K89"/>
    <mergeCell ref="O89:P89"/>
    <mergeCell ref="D86:K86"/>
    <mergeCell ref="O86:P86"/>
    <mergeCell ref="D98:K98"/>
    <mergeCell ref="Q192:R192"/>
    <mergeCell ref="S186:T187"/>
    <mergeCell ref="D91:K91"/>
    <mergeCell ref="O91:P91"/>
    <mergeCell ref="Q91:S91"/>
    <mergeCell ref="B116:T116"/>
    <mergeCell ref="Q188:R188"/>
    <mergeCell ref="Q189:R189"/>
    <mergeCell ref="Q190:R190"/>
    <mergeCell ref="Q191:R191"/>
    <mergeCell ref="O190:P190"/>
    <mergeCell ref="O191:P191"/>
    <mergeCell ref="O186:P187"/>
    <mergeCell ref="D186:K187"/>
    <mergeCell ref="D188:K188"/>
    <mergeCell ref="D189:K189"/>
    <mergeCell ref="D190:K190"/>
    <mergeCell ref="D191:K191"/>
    <mergeCell ref="L186:L187"/>
    <mergeCell ref="Q99:S99"/>
    <mergeCell ref="O103:P103"/>
    <mergeCell ref="Q103:S103"/>
    <mergeCell ref="O104:P104"/>
    <mergeCell ref="Q104:S104"/>
    <mergeCell ref="D104:K104"/>
    <mergeCell ref="T66:T67"/>
    <mergeCell ref="D35:K35"/>
    <mergeCell ref="O35:P35"/>
    <mergeCell ref="D38:K38"/>
    <mergeCell ref="O38:P38"/>
    <mergeCell ref="Q38:S38"/>
    <mergeCell ref="D39:K39"/>
    <mergeCell ref="O39:P39"/>
    <mergeCell ref="Q39:S39"/>
    <mergeCell ref="D40:K40"/>
    <mergeCell ref="D45:K45"/>
    <mergeCell ref="Q60:S60"/>
    <mergeCell ref="Q51:S51"/>
    <mergeCell ref="D49:K49"/>
    <mergeCell ref="O52:P52"/>
    <mergeCell ref="Q52:S52"/>
    <mergeCell ref="D52:K52"/>
    <mergeCell ref="D58:K58"/>
    <mergeCell ref="L66:L67"/>
    <mergeCell ref="O66:P67"/>
    <mergeCell ref="Q53:S53"/>
    <mergeCell ref="Q59:S59"/>
    <mergeCell ref="Q37:S37"/>
    <mergeCell ref="O72:P72"/>
    <mergeCell ref="D71:K71"/>
    <mergeCell ref="Q69:S69"/>
    <mergeCell ref="D85:K85"/>
    <mergeCell ref="D72:K72"/>
    <mergeCell ref="D74:K74"/>
    <mergeCell ref="O76:P76"/>
    <mergeCell ref="O70:P70"/>
    <mergeCell ref="D70:K70"/>
    <mergeCell ref="Q70:S70"/>
    <mergeCell ref="O71:P71"/>
    <mergeCell ref="Q71:S71"/>
    <mergeCell ref="Q79:S79"/>
    <mergeCell ref="D84:K84"/>
    <mergeCell ref="O84:P84"/>
    <mergeCell ref="O75:P75"/>
    <mergeCell ref="O80:P80"/>
    <mergeCell ref="Q77:S77"/>
    <mergeCell ref="O113:P113"/>
    <mergeCell ref="E10:G10"/>
    <mergeCell ref="B161:T161"/>
    <mergeCell ref="O188:P188"/>
    <mergeCell ref="O189:P189"/>
    <mergeCell ref="C186:C187"/>
    <mergeCell ref="B186:B187"/>
    <mergeCell ref="D96:K96"/>
    <mergeCell ref="Q186:R186"/>
    <mergeCell ref="Q83:S83"/>
    <mergeCell ref="Q74:S74"/>
    <mergeCell ref="O73:P73"/>
    <mergeCell ref="Q73:S73"/>
    <mergeCell ref="O95:P95"/>
    <mergeCell ref="Q95:S95"/>
    <mergeCell ref="O98:P98"/>
    <mergeCell ref="Q98:S98"/>
    <mergeCell ref="D94:K94"/>
    <mergeCell ref="O94:P94"/>
    <mergeCell ref="Q94:S94"/>
    <mergeCell ref="D95:K95"/>
    <mergeCell ref="B66:B67"/>
    <mergeCell ref="O40:P40"/>
    <mergeCell ref="Q187:R187"/>
  </mergeCells>
  <conditionalFormatting sqref="O188:O191">
    <cfRule type="cellIs" dxfId="87" priority="60" stopIfTrue="1" operator="equal">
      <formula>"INDIQUE A QUANTIDADE"</formula>
    </cfRule>
  </conditionalFormatting>
  <conditionalFormatting sqref="Q192">
    <cfRule type="cellIs" dxfId="86" priority="59" stopIfTrue="1" operator="equal">
      <formula>0</formula>
    </cfRule>
  </conditionalFormatting>
  <conditionalFormatting sqref="N188:N191 B188:C191">
    <cfRule type="cellIs" dxfId="85" priority="58" stopIfTrue="1" operator="equal">
      <formula>0</formula>
    </cfRule>
  </conditionalFormatting>
  <conditionalFormatting sqref="M188:M191 D188 B68:D114 B22:D61 M22:M61 M68:M114">
    <cfRule type="cellIs" dxfId="84" priority="57" stopIfTrue="1" operator="equal">
      <formula>0</formula>
    </cfRule>
  </conditionalFormatting>
  <conditionalFormatting sqref="N68:N114 N22:N61">
    <cfRule type="cellIs" dxfId="83" priority="46" stopIfTrue="1" operator="equal">
      <formula>0</formula>
    </cfRule>
  </conditionalFormatting>
  <conditionalFormatting sqref="O68:O114 O22:O61 Q22:Q61 Q68:Q114">
    <cfRule type="cellIs" dxfId="82" priority="45" stopIfTrue="1" operator="equal">
      <formula>0</formula>
    </cfRule>
  </conditionalFormatting>
  <conditionalFormatting sqref="O68:O114 O22:O61 D18 G18 Q22:Q61 Q68:Q114">
    <cfRule type="cellIs" dxfId="81" priority="42" stopIfTrue="1" operator="equal">
      <formula>""</formula>
    </cfRule>
  </conditionalFormatting>
  <conditionalFormatting sqref="L68:L114 L22:L61 E10 G8:T8">
    <cfRule type="cellIs" dxfId="80" priority="12" stopIfTrue="1" operator="equal">
      <formula>""</formula>
    </cfRule>
  </conditionalFormatting>
  <dataValidations xWindow="826" yWindow="362" count="17">
    <dataValidation type="list" allowBlank="1" showErrorMessage="1" sqref="M188:M191 M115 M62">
      <formula1>#REF!</formula1>
    </dataValidation>
    <dataValidation allowBlank="1" showErrorMessage="1" sqref="N189:N191"/>
    <dataValidation type="decimal" allowBlank="1" showInputMessage="1" errorTitle="ATENÇÃO!" error="Esse campo só aceita NÚMEROS. " sqref="Q188:Q191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8:L115 L22:L62"/>
    <dataValidation type="decimal" allowBlank="1" showInputMessage="1" showErrorMessage="1" errorTitle="ATENÇÃO!" error="Esse campo só aceita NÚMEROS. " sqref="P115 N22:O61 N62:P62 N68:O115">
      <formula1>0.1</formula1>
      <formula2>9999999999999.99</formula2>
    </dataValidation>
    <dataValidation type="decimal" allowBlank="1" showInputMessage="1" errorTitle="ATENÇÃO!" error="Esse campo só aceita NÚMEROS. " sqref="R115:S115 Q22:Q61 Q62:S62 Q68:Q115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5:K115"/>
    <dataValidation type="whole" allowBlank="1" showInputMessage="1" showErrorMessage="1" errorTitle="ATENÇÃO" error="ESTE CAMPO SÓ ACEITA NÚMEROS INTEIROS" sqref="C68:C115 C22:C62">
      <formula1>1</formula1>
      <formula2>1000000000</formula2>
    </dataValidation>
    <dataValidation allowBlank="1" showInputMessage="1" showErrorMessage="1" promptTitle="EXEMPLO:" prompt="USD, EUR, GBP, JPY" sqref="Q14 K14 K16 D16 D14 Q16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J10:L10 M9:P10"/>
    <dataValidation operator="greaterThan" allowBlank="1" showErrorMessage="1" errorTitle="ATENÇÃO" error="O número do item nao pode ser igual ao anterior!!!!BURRÃO!!!_x000a__x000a_" sqref="B189:B19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8:K114"/>
    <dataValidation allowBlank="1" showInputMessage="1" showErrorMessage="1" promptTitle="EXEMPLO:" prompt="99/99999-9 - (SE FOR PEDIDO INICIAL, NÃO É NECESSÁRIO PREENCHER ESTE CAMPO)." sqref="E10"/>
    <dataValidation type="list" allowBlank="1" showErrorMessage="1" sqref="M22:M61 M68:M114">
      <formula1>$V$22:$V$27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4:T14 S16:T16 M14 M16 F14 F16">
      <formula1>0.00001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4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36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60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8.85546875" style="58" customWidth="1"/>
    <col min="11" max="11" width="16" style="58" customWidth="1"/>
    <col min="12" max="12" width="5.28515625" style="74" customWidth="1"/>
    <col min="13" max="13" width="19.42578125" style="58" customWidth="1"/>
    <col min="14" max="14" width="14" style="58" customWidth="1"/>
    <col min="15" max="15" width="2.42578125" style="260" customWidth="1"/>
    <col min="16" max="16384" width="9.140625" style="58" hidden="1"/>
  </cols>
  <sheetData>
    <row r="1" spans="1:29" s="57" customFormat="1" ht="31.5" customHeight="1">
      <c r="A1" s="434" t="s">
        <v>248</v>
      </c>
      <c r="B1" s="74"/>
      <c r="C1" s="74"/>
      <c r="D1" s="74"/>
      <c r="J1" s="74"/>
      <c r="K1" s="74"/>
      <c r="O1" s="254"/>
    </row>
    <row r="2" spans="1:29" s="57" customFormat="1" ht="12.75" customHeight="1">
      <c r="A2" s="439"/>
      <c r="B2" s="74"/>
      <c r="C2" s="74"/>
      <c r="D2" s="74"/>
      <c r="J2" s="74"/>
      <c r="K2" s="74"/>
      <c r="O2" s="254"/>
    </row>
    <row r="3" spans="1:29" s="57" customFormat="1" ht="12.75" customHeight="1">
      <c r="A3" s="439"/>
      <c r="B3" s="74"/>
      <c r="C3" s="74"/>
      <c r="D3" s="74"/>
      <c r="J3" s="74"/>
      <c r="K3" s="74"/>
      <c r="O3" s="254"/>
    </row>
    <row r="4" spans="1:29" s="57" customFormat="1" ht="12.75" customHeight="1">
      <c r="A4" s="439"/>
      <c r="B4" s="74"/>
      <c r="C4" s="74"/>
      <c r="D4" s="74"/>
      <c r="J4" s="74"/>
      <c r="K4" s="74"/>
      <c r="O4" s="254"/>
    </row>
    <row r="5" spans="1:29" s="57" customFormat="1" ht="12.75" customHeight="1">
      <c r="A5" s="439"/>
      <c r="B5" s="74"/>
      <c r="C5" s="74"/>
      <c r="D5" s="74"/>
      <c r="J5" s="74"/>
      <c r="K5" s="74"/>
      <c r="O5" s="254"/>
    </row>
    <row r="6" spans="1:29" s="57" customFormat="1" ht="19.5" customHeight="1">
      <c r="A6" s="440"/>
      <c r="B6" s="369" t="s">
        <v>241</v>
      </c>
    </row>
    <row r="7" spans="1:29" s="57" customFormat="1" ht="6" customHeight="1">
      <c r="A7" s="440"/>
      <c r="B7" s="5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2"/>
      <c r="O7" s="254"/>
    </row>
    <row r="8" spans="1:29" s="57" customFormat="1" ht="19.5" customHeight="1">
      <c r="A8" s="441"/>
      <c r="B8" s="5" t="s">
        <v>147</v>
      </c>
      <c r="C8" s="36"/>
      <c r="D8" s="7"/>
      <c r="E8" s="799"/>
      <c r="F8" s="799"/>
      <c r="G8" s="799"/>
      <c r="H8" s="799"/>
      <c r="I8" s="799"/>
      <c r="J8" s="799"/>
      <c r="K8" s="799"/>
      <c r="L8" s="799"/>
      <c r="M8" s="799"/>
      <c r="N8" s="799"/>
      <c r="O8" s="254"/>
      <c r="S8" s="115"/>
      <c r="T8" s="77"/>
    </row>
    <row r="9" spans="1:29" s="57" customFormat="1" ht="6" customHeight="1">
      <c r="A9" s="439"/>
      <c r="B9" s="5"/>
      <c r="C9" s="6"/>
      <c r="D9" s="7"/>
      <c r="E9" s="7"/>
      <c r="F9" s="36"/>
      <c r="G9" s="36"/>
      <c r="H9" s="36"/>
      <c r="I9" s="36"/>
      <c r="J9" s="36"/>
      <c r="K9" s="36"/>
      <c r="L9" s="36"/>
      <c r="M9" s="35"/>
      <c r="N9" s="35"/>
      <c r="O9" s="433"/>
      <c r="S9" s="77"/>
      <c r="T9" s="77"/>
    </row>
    <row r="10" spans="1:29" s="40" customFormat="1" ht="19.5" customHeight="1">
      <c r="A10" s="442">
        <v>7</v>
      </c>
      <c r="B10" s="810" t="s">
        <v>0</v>
      </c>
      <c r="C10" s="811"/>
      <c r="D10" s="800"/>
      <c r="E10" s="800"/>
      <c r="F10" s="800"/>
      <c r="G10" s="36"/>
      <c r="I10" s="36"/>
      <c r="J10" s="36"/>
      <c r="K10" s="790" t="s">
        <v>389</v>
      </c>
      <c r="L10" s="791"/>
      <c r="M10" s="791"/>
      <c r="N10" s="792"/>
      <c r="O10" s="434"/>
      <c r="P10" s="57"/>
      <c r="Q10" s="57"/>
      <c r="R10" s="57"/>
      <c r="S10" s="57"/>
      <c r="T10" s="57"/>
      <c r="X10" s="39"/>
      <c r="Y10" s="39"/>
      <c r="Z10" s="39"/>
      <c r="AA10" s="39"/>
      <c r="AB10" s="39"/>
      <c r="AC10" s="39"/>
    </row>
    <row r="11" spans="1:29" s="57" customFormat="1" ht="7.5" customHeight="1">
      <c r="A11" s="439"/>
      <c r="B11" s="5"/>
      <c r="C11" s="6"/>
      <c r="D11" s="7"/>
      <c r="E11" s="7"/>
      <c r="F11" s="36"/>
      <c r="G11" s="36"/>
      <c r="H11" s="36"/>
      <c r="I11" s="36"/>
      <c r="J11" s="36"/>
      <c r="K11" s="793"/>
      <c r="L11" s="794"/>
      <c r="M11" s="794"/>
      <c r="N11" s="795"/>
      <c r="O11" s="254"/>
    </row>
    <row r="12" spans="1:29" s="20" customFormat="1" ht="19.5" customHeight="1">
      <c r="A12" s="443"/>
      <c r="B12" s="872" t="s">
        <v>140</v>
      </c>
      <c r="C12" s="927"/>
      <c r="D12" s="801" t="str">
        <f>IF(SUM(M15:M55,M63:M103,M111:M151)=0,"",SUM(M15:M55,M63:M103,M111:M151))</f>
        <v/>
      </c>
      <c r="E12" s="801"/>
      <c r="F12" s="801"/>
      <c r="G12" s="801"/>
      <c r="H12" s="231"/>
      <c r="I12" s="188"/>
      <c r="J12" s="188"/>
      <c r="K12" s="796"/>
      <c r="L12" s="797"/>
      <c r="M12" s="797"/>
      <c r="N12" s="798"/>
      <c r="O12" s="435"/>
      <c r="P12" s="57"/>
      <c r="Q12" s="57"/>
      <c r="R12" s="57"/>
    </row>
    <row r="13" spans="1:29" s="20" customFormat="1" ht="6.75" customHeight="1">
      <c r="A13" s="443"/>
      <c r="B13" s="333"/>
      <c r="C13" s="333"/>
      <c r="D13" s="332"/>
      <c r="E13" s="332"/>
      <c r="F13" s="332"/>
      <c r="G13" s="332"/>
      <c r="H13" s="332"/>
      <c r="I13" s="188"/>
      <c r="J13" s="188"/>
      <c r="K13" s="188"/>
      <c r="L13" s="188"/>
      <c r="M13" s="202"/>
      <c r="N13" s="202"/>
      <c r="O13" s="435"/>
      <c r="P13" s="57"/>
      <c r="Q13" s="57"/>
      <c r="R13" s="57"/>
    </row>
    <row r="14" spans="1:29" s="138" customFormat="1" ht="29.25" customHeight="1">
      <c r="A14" s="457"/>
      <c r="B14" s="374" t="s">
        <v>1</v>
      </c>
      <c r="C14" s="906" t="s">
        <v>8</v>
      </c>
      <c r="D14" s="906"/>
      <c r="E14" s="906"/>
      <c r="F14" s="906"/>
      <c r="G14" s="906"/>
      <c r="H14" s="906"/>
      <c r="I14" s="906"/>
      <c r="J14" s="906"/>
      <c r="K14" s="906"/>
      <c r="L14" s="906"/>
      <c r="M14" s="517" t="s">
        <v>181</v>
      </c>
      <c r="N14" s="374" t="s">
        <v>2</v>
      </c>
      <c r="O14" s="445"/>
      <c r="P14" s="57"/>
      <c r="Q14" s="57"/>
      <c r="R14" s="57"/>
    </row>
    <row r="15" spans="1:29" s="12" customFormat="1" ht="22.5" customHeight="1">
      <c r="A15" s="466">
        <v>7</v>
      </c>
      <c r="B15" s="102"/>
      <c r="C15" s="898"/>
      <c r="D15" s="899"/>
      <c r="E15" s="899"/>
      <c r="F15" s="899"/>
      <c r="G15" s="899"/>
      <c r="H15" s="899"/>
      <c r="I15" s="899"/>
      <c r="J15" s="899"/>
      <c r="K15" s="899"/>
      <c r="L15" s="900"/>
      <c r="M15" s="147"/>
      <c r="N15" s="520"/>
      <c r="O15" s="521"/>
    </row>
    <row r="16" spans="1:29" s="12" customFormat="1" ht="22.5" customHeight="1">
      <c r="A16" s="466"/>
      <c r="B16" s="102"/>
      <c r="C16" s="898"/>
      <c r="D16" s="899"/>
      <c r="E16" s="899"/>
      <c r="F16" s="899"/>
      <c r="G16" s="899"/>
      <c r="H16" s="899"/>
      <c r="I16" s="899"/>
      <c r="J16" s="899"/>
      <c r="K16" s="899"/>
      <c r="L16" s="900"/>
      <c r="M16" s="147"/>
      <c r="N16" s="520"/>
      <c r="O16" s="521"/>
    </row>
    <row r="17" spans="1:15" s="12" customFormat="1" ht="22.5" customHeight="1">
      <c r="A17" s="466"/>
      <c r="B17" s="102"/>
      <c r="C17" s="898"/>
      <c r="D17" s="899"/>
      <c r="E17" s="899"/>
      <c r="F17" s="899"/>
      <c r="G17" s="899"/>
      <c r="H17" s="899"/>
      <c r="I17" s="899"/>
      <c r="J17" s="899"/>
      <c r="K17" s="899"/>
      <c r="L17" s="900"/>
      <c r="M17" s="147"/>
      <c r="N17" s="520"/>
      <c r="O17" s="521"/>
    </row>
    <row r="18" spans="1:15" s="12" customFormat="1" ht="22.5" customHeight="1">
      <c r="A18" s="466"/>
      <c r="B18" s="102"/>
      <c r="C18" s="898"/>
      <c r="D18" s="899"/>
      <c r="E18" s="899"/>
      <c r="F18" s="899"/>
      <c r="G18" s="899"/>
      <c r="H18" s="899"/>
      <c r="I18" s="899"/>
      <c r="J18" s="899"/>
      <c r="K18" s="899"/>
      <c r="L18" s="900"/>
      <c r="M18" s="147"/>
      <c r="N18" s="520"/>
      <c r="O18" s="521"/>
    </row>
    <row r="19" spans="1:15" s="12" customFormat="1" ht="22.5" customHeight="1">
      <c r="A19" s="466"/>
      <c r="B19" s="102"/>
      <c r="C19" s="898"/>
      <c r="D19" s="899"/>
      <c r="E19" s="899"/>
      <c r="F19" s="899"/>
      <c r="G19" s="899"/>
      <c r="H19" s="899"/>
      <c r="I19" s="899"/>
      <c r="J19" s="899"/>
      <c r="K19" s="899"/>
      <c r="L19" s="900"/>
      <c r="M19" s="147"/>
      <c r="N19" s="520"/>
      <c r="O19" s="521"/>
    </row>
    <row r="20" spans="1:15" s="12" customFormat="1" ht="22.5" customHeight="1">
      <c r="A20" s="466"/>
      <c r="B20" s="102"/>
      <c r="C20" s="898"/>
      <c r="D20" s="899"/>
      <c r="E20" s="899"/>
      <c r="F20" s="899"/>
      <c r="G20" s="899"/>
      <c r="H20" s="899"/>
      <c r="I20" s="899"/>
      <c r="J20" s="899"/>
      <c r="K20" s="899"/>
      <c r="L20" s="900"/>
      <c r="M20" s="147"/>
      <c r="N20" s="520"/>
      <c r="O20" s="521"/>
    </row>
    <row r="21" spans="1:15" s="12" customFormat="1" ht="22.5" customHeight="1">
      <c r="A21" s="466"/>
      <c r="B21" s="102"/>
      <c r="C21" s="898"/>
      <c r="D21" s="899"/>
      <c r="E21" s="899"/>
      <c r="F21" s="899"/>
      <c r="G21" s="899"/>
      <c r="H21" s="899"/>
      <c r="I21" s="899"/>
      <c r="J21" s="899"/>
      <c r="K21" s="899"/>
      <c r="L21" s="900"/>
      <c r="M21" s="147"/>
      <c r="N21" s="520"/>
      <c r="O21" s="521"/>
    </row>
    <row r="22" spans="1:15" s="12" customFormat="1" ht="22.5" customHeight="1">
      <c r="A22" s="466"/>
      <c r="B22" s="102"/>
      <c r="C22" s="898"/>
      <c r="D22" s="899"/>
      <c r="E22" s="899"/>
      <c r="F22" s="899"/>
      <c r="G22" s="899"/>
      <c r="H22" s="899"/>
      <c r="I22" s="899"/>
      <c r="J22" s="899"/>
      <c r="K22" s="899"/>
      <c r="L22" s="900"/>
      <c r="M22" s="147"/>
      <c r="N22" s="520"/>
      <c r="O22" s="521"/>
    </row>
    <row r="23" spans="1:15" s="12" customFormat="1" ht="22.5" customHeight="1">
      <c r="A23" s="466"/>
      <c r="B23" s="102"/>
      <c r="C23" s="898"/>
      <c r="D23" s="899"/>
      <c r="E23" s="899"/>
      <c r="F23" s="899"/>
      <c r="G23" s="899"/>
      <c r="H23" s="899"/>
      <c r="I23" s="899"/>
      <c r="J23" s="899"/>
      <c r="K23" s="899"/>
      <c r="L23" s="900"/>
      <c r="M23" s="147"/>
      <c r="N23" s="520"/>
      <c r="O23" s="521"/>
    </row>
    <row r="24" spans="1:15" s="12" customFormat="1" ht="22.5" customHeight="1">
      <c r="A24" s="466"/>
      <c r="B24" s="102"/>
      <c r="C24" s="898"/>
      <c r="D24" s="899"/>
      <c r="E24" s="899"/>
      <c r="F24" s="899"/>
      <c r="G24" s="899"/>
      <c r="H24" s="899"/>
      <c r="I24" s="899"/>
      <c r="J24" s="899"/>
      <c r="K24" s="899"/>
      <c r="L24" s="900"/>
      <c r="M24" s="147"/>
      <c r="N24" s="520"/>
      <c r="O24" s="521"/>
    </row>
    <row r="25" spans="1:15" s="12" customFormat="1" ht="22.5" customHeight="1">
      <c r="A25" s="466"/>
      <c r="B25" s="102"/>
      <c r="C25" s="898"/>
      <c r="D25" s="899"/>
      <c r="E25" s="899"/>
      <c r="F25" s="899"/>
      <c r="G25" s="899"/>
      <c r="H25" s="899"/>
      <c r="I25" s="899"/>
      <c r="J25" s="899"/>
      <c r="K25" s="899"/>
      <c r="L25" s="900"/>
      <c r="M25" s="147"/>
      <c r="N25" s="520"/>
      <c r="O25" s="521"/>
    </row>
    <row r="26" spans="1:15" s="12" customFormat="1" ht="22.5" customHeight="1">
      <c r="A26" s="466"/>
      <c r="B26" s="102"/>
      <c r="C26" s="898"/>
      <c r="D26" s="899"/>
      <c r="E26" s="899"/>
      <c r="F26" s="899"/>
      <c r="G26" s="899"/>
      <c r="H26" s="899"/>
      <c r="I26" s="899"/>
      <c r="J26" s="899"/>
      <c r="K26" s="899"/>
      <c r="L26" s="900"/>
      <c r="M26" s="147"/>
      <c r="N26" s="520"/>
      <c r="O26" s="521"/>
    </row>
    <row r="27" spans="1:15" s="12" customFormat="1" ht="22.5" customHeight="1">
      <c r="A27" s="466"/>
      <c r="B27" s="102"/>
      <c r="C27" s="898"/>
      <c r="D27" s="899"/>
      <c r="E27" s="899"/>
      <c r="F27" s="899"/>
      <c r="G27" s="899"/>
      <c r="H27" s="899"/>
      <c r="I27" s="899"/>
      <c r="J27" s="899"/>
      <c r="K27" s="899"/>
      <c r="L27" s="900"/>
      <c r="M27" s="147"/>
      <c r="N27" s="520"/>
      <c r="O27" s="521"/>
    </row>
    <row r="28" spans="1:15" s="12" customFormat="1" ht="22.5" customHeight="1">
      <c r="A28" s="466"/>
      <c r="B28" s="102"/>
      <c r="C28" s="898"/>
      <c r="D28" s="899"/>
      <c r="E28" s="899"/>
      <c r="F28" s="899"/>
      <c r="G28" s="899"/>
      <c r="H28" s="899"/>
      <c r="I28" s="899"/>
      <c r="J28" s="899"/>
      <c r="K28" s="899"/>
      <c r="L28" s="900"/>
      <c r="M28" s="147"/>
      <c r="N28" s="520"/>
      <c r="O28" s="521"/>
    </row>
    <row r="29" spans="1:15" s="12" customFormat="1" ht="22.5" customHeight="1">
      <c r="A29" s="466"/>
      <c r="B29" s="102"/>
      <c r="C29" s="898"/>
      <c r="D29" s="899"/>
      <c r="E29" s="899"/>
      <c r="F29" s="899"/>
      <c r="G29" s="899"/>
      <c r="H29" s="899"/>
      <c r="I29" s="899"/>
      <c r="J29" s="899"/>
      <c r="K29" s="899"/>
      <c r="L29" s="900"/>
      <c r="M29" s="147"/>
      <c r="N29" s="520"/>
      <c r="O29" s="521"/>
    </row>
    <row r="30" spans="1:15" s="12" customFormat="1" ht="22.5" customHeight="1">
      <c r="A30" s="466"/>
      <c r="B30" s="102"/>
      <c r="C30" s="898"/>
      <c r="D30" s="899"/>
      <c r="E30" s="899"/>
      <c r="F30" s="899"/>
      <c r="G30" s="899"/>
      <c r="H30" s="899"/>
      <c r="I30" s="899"/>
      <c r="J30" s="899"/>
      <c r="K30" s="899"/>
      <c r="L30" s="900"/>
      <c r="M30" s="147"/>
      <c r="N30" s="520"/>
      <c r="O30" s="521"/>
    </row>
    <row r="31" spans="1:15" s="12" customFormat="1" ht="22.5" customHeight="1">
      <c r="A31" s="466"/>
      <c r="B31" s="102"/>
      <c r="C31" s="898"/>
      <c r="D31" s="899"/>
      <c r="E31" s="899"/>
      <c r="F31" s="899"/>
      <c r="G31" s="899"/>
      <c r="H31" s="899"/>
      <c r="I31" s="899"/>
      <c r="J31" s="899"/>
      <c r="K31" s="899"/>
      <c r="L31" s="900"/>
      <c r="M31" s="147"/>
      <c r="N31" s="520"/>
      <c r="O31" s="521"/>
    </row>
    <row r="32" spans="1:15" s="12" customFormat="1" ht="22.5" customHeight="1">
      <c r="A32" s="466"/>
      <c r="B32" s="102"/>
      <c r="C32" s="898"/>
      <c r="D32" s="899"/>
      <c r="E32" s="899"/>
      <c r="F32" s="899"/>
      <c r="G32" s="899"/>
      <c r="H32" s="899"/>
      <c r="I32" s="899"/>
      <c r="J32" s="899"/>
      <c r="K32" s="899"/>
      <c r="L32" s="900"/>
      <c r="M32" s="147"/>
      <c r="N32" s="520"/>
      <c r="O32" s="521"/>
    </row>
    <row r="33" spans="1:15" s="12" customFormat="1" ht="22.5" customHeight="1">
      <c r="A33" s="466">
        <v>7</v>
      </c>
      <c r="B33" s="102"/>
      <c r="C33" s="898"/>
      <c r="D33" s="899"/>
      <c r="E33" s="899"/>
      <c r="F33" s="899"/>
      <c r="G33" s="899"/>
      <c r="H33" s="899"/>
      <c r="I33" s="899"/>
      <c r="J33" s="899"/>
      <c r="K33" s="899"/>
      <c r="L33" s="900"/>
      <c r="M33" s="147"/>
      <c r="N33" s="520"/>
      <c r="O33" s="521"/>
    </row>
    <row r="34" spans="1:15" s="12" customFormat="1" ht="22.5" customHeight="1">
      <c r="A34" s="466">
        <v>7</v>
      </c>
      <c r="B34" s="102"/>
      <c r="C34" s="898"/>
      <c r="D34" s="899"/>
      <c r="E34" s="899"/>
      <c r="F34" s="899"/>
      <c r="G34" s="899"/>
      <c r="H34" s="899"/>
      <c r="I34" s="899"/>
      <c r="J34" s="899"/>
      <c r="K34" s="899"/>
      <c r="L34" s="900"/>
      <c r="M34" s="147"/>
      <c r="N34" s="520"/>
      <c r="O34" s="521"/>
    </row>
    <row r="35" spans="1:15" s="12" customFormat="1" ht="22.5" customHeight="1">
      <c r="A35" s="466">
        <v>7</v>
      </c>
      <c r="B35" s="102"/>
      <c r="C35" s="898"/>
      <c r="D35" s="899"/>
      <c r="E35" s="899"/>
      <c r="F35" s="899"/>
      <c r="G35" s="899"/>
      <c r="H35" s="899"/>
      <c r="I35" s="899"/>
      <c r="J35" s="899"/>
      <c r="K35" s="899"/>
      <c r="L35" s="900"/>
      <c r="M35" s="147"/>
      <c r="N35" s="520"/>
      <c r="O35" s="521"/>
    </row>
    <row r="36" spans="1:15" s="12" customFormat="1" ht="22.5" customHeight="1">
      <c r="A36" s="466">
        <v>7</v>
      </c>
      <c r="B36" s="102"/>
      <c r="C36" s="898"/>
      <c r="D36" s="899"/>
      <c r="E36" s="899"/>
      <c r="F36" s="899"/>
      <c r="G36" s="899"/>
      <c r="H36" s="899"/>
      <c r="I36" s="899"/>
      <c r="J36" s="899"/>
      <c r="K36" s="899"/>
      <c r="L36" s="900"/>
      <c r="M36" s="147"/>
      <c r="N36" s="520"/>
      <c r="O36" s="521"/>
    </row>
    <row r="37" spans="1:15" s="12" customFormat="1" ht="22.5" customHeight="1">
      <c r="A37" s="466">
        <v>7</v>
      </c>
      <c r="B37" s="102"/>
      <c r="C37" s="898"/>
      <c r="D37" s="899"/>
      <c r="E37" s="899"/>
      <c r="F37" s="899"/>
      <c r="G37" s="899"/>
      <c r="H37" s="899"/>
      <c r="I37" s="899"/>
      <c r="J37" s="899"/>
      <c r="K37" s="899"/>
      <c r="L37" s="900"/>
      <c r="M37" s="147"/>
      <c r="N37" s="520"/>
      <c r="O37" s="521"/>
    </row>
    <row r="38" spans="1:15" s="12" customFormat="1" ht="22.5" customHeight="1">
      <c r="A38" s="466">
        <v>7</v>
      </c>
      <c r="B38" s="102"/>
      <c r="C38" s="898"/>
      <c r="D38" s="899"/>
      <c r="E38" s="899"/>
      <c r="F38" s="899"/>
      <c r="G38" s="899"/>
      <c r="H38" s="899"/>
      <c r="I38" s="899"/>
      <c r="J38" s="899"/>
      <c r="K38" s="899"/>
      <c r="L38" s="900"/>
      <c r="M38" s="147"/>
      <c r="N38" s="520"/>
      <c r="O38" s="521"/>
    </row>
    <row r="39" spans="1:15" s="12" customFormat="1" ht="22.5" customHeight="1">
      <c r="A39" s="466">
        <v>7</v>
      </c>
      <c r="B39" s="102"/>
      <c r="C39" s="898"/>
      <c r="D39" s="899"/>
      <c r="E39" s="899"/>
      <c r="F39" s="899"/>
      <c r="G39" s="899"/>
      <c r="H39" s="899"/>
      <c r="I39" s="899"/>
      <c r="J39" s="899"/>
      <c r="K39" s="899"/>
      <c r="L39" s="900"/>
      <c r="M39" s="147"/>
      <c r="N39" s="520"/>
      <c r="O39" s="521"/>
    </row>
    <row r="40" spans="1:15" s="12" customFormat="1" ht="22.5" customHeight="1">
      <c r="A40" s="466">
        <v>7</v>
      </c>
      <c r="B40" s="102"/>
      <c r="C40" s="898"/>
      <c r="D40" s="899"/>
      <c r="E40" s="899"/>
      <c r="F40" s="899"/>
      <c r="G40" s="899"/>
      <c r="H40" s="899"/>
      <c r="I40" s="899"/>
      <c r="J40" s="899"/>
      <c r="K40" s="899"/>
      <c r="L40" s="900"/>
      <c r="M40" s="147"/>
      <c r="N40" s="520"/>
      <c r="O40" s="521"/>
    </row>
    <row r="41" spans="1:15" s="12" customFormat="1" ht="22.5" customHeight="1">
      <c r="A41" s="466">
        <v>7</v>
      </c>
      <c r="B41" s="102"/>
      <c r="C41" s="898"/>
      <c r="D41" s="899"/>
      <c r="E41" s="899"/>
      <c r="F41" s="899"/>
      <c r="G41" s="899"/>
      <c r="H41" s="899"/>
      <c r="I41" s="899"/>
      <c r="J41" s="899"/>
      <c r="K41" s="899"/>
      <c r="L41" s="900"/>
      <c r="M41" s="147"/>
      <c r="N41" s="520"/>
      <c r="O41" s="521"/>
    </row>
    <row r="42" spans="1:15" s="12" customFormat="1" ht="22.5" customHeight="1">
      <c r="A42" s="466"/>
      <c r="B42" s="102"/>
      <c r="C42" s="898"/>
      <c r="D42" s="899"/>
      <c r="E42" s="899"/>
      <c r="F42" s="899"/>
      <c r="G42" s="899"/>
      <c r="H42" s="899"/>
      <c r="I42" s="899"/>
      <c r="J42" s="899"/>
      <c r="K42" s="899"/>
      <c r="L42" s="900"/>
      <c r="M42" s="147"/>
      <c r="N42" s="520"/>
      <c r="O42" s="521"/>
    </row>
    <row r="43" spans="1:15" s="12" customFormat="1" ht="22.5" customHeight="1">
      <c r="A43" s="466"/>
      <c r="B43" s="102"/>
      <c r="C43" s="898"/>
      <c r="D43" s="899"/>
      <c r="E43" s="899"/>
      <c r="F43" s="899"/>
      <c r="G43" s="899"/>
      <c r="H43" s="899"/>
      <c r="I43" s="899"/>
      <c r="J43" s="899"/>
      <c r="K43" s="899"/>
      <c r="L43" s="900"/>
      <c r="M43" s="147"/>
      <c r="N43" s="520"/>
      <c r="O43" s="521"/>
    </row>
    <row r="44" spans="1:15" s="12" customFormat="1" ht="22.5" customHeight="1">
      <c r="A44" s="466"/>
      <c r="B44" s="102"/>
      <c r="C44" s="898"/>
      <c r="D44" s="899"/>
      <c r="E44" s="899"/>
      <c r="F44" s="899"/>
      <c r="G44" s="899"/>
      <c r="H44" s="899"/>
      <c r="I44" s="899"/>
      <c r="J44" s="899"/>
      <c r="K44" s="899"/>
      <c r="L44" s="900"/>
      <c r="M44" s="147"/>
      <c r="N44" s="520"/>
      <c r="O44" s="521"/>
    </row>
    <row r="45" spans="1:15" s="12" customFormat="1" ht="22.5" customHeight="1">
      <c r="A45" s="466"/>
      <c r="B45" s="102"/>
      <c r="C45" s="898"/>
      <c r="D45" s="899"/>
      <c r="E45" s="899"/>
      <c r="F45" s="899"/>
      <c r="G45" s="899"/>
      <c r="H45" s="899"/>
      <c r="I45" s="899"/>
      <c r="J45" s="899"/>
      <c r="K45" s="899"/>
      <c r="L45" s="900"/>
      <c r="M45" s="147"/>
      <c r="N45" s="520"/>
      <c r="O45" s="521"/>
    </row>
    <row r="46" spans="1:15" s="12" customFormat="1" ht="22.5" customHeight="1">
      <c r="A46" s="466"/>
      <c r="B46" s="102"/>
      <c r="C46" s="898"/>
      <c r="D46" s="899"/>
      <c r="E46" s="899"/>
      <c r="F46" s="899"/>
      <c r="G46" s="899"/>
      <c r="H46" s="899"/>
      <c r="I46" s="899"/>
      <c r="J46" s="899"/>
      <c r="K46" s="899"/>
      <c r="L46" s="900"/>
      <c r="M46" s="147"/>
      <c r="N46" s="520"/>
      <c r="O46" s="521"/>
    </row>
    <row r="47" spans="1:15" s="12" customFormat="1" ht="22.5" customHeight="1">
      <c r="A47" s="466"/>
      <c r="B47" s="102"/>
      <c r="C47" s="898"/>
      <c r="D47" s="899"/>
      <c r="E47" s="899"/>
      <c r="F47" s="899"/>
      <c r="G47" s="899"/>
      <c r="H47" s="899"/>
      <c r="I47" s="899"/>
      <c r="J47" s="899"/>
      <c r="K47" s="899"/>
      <c r="L47" s="900"/>
      <c r="M47" s="147"/>
      <c r="N47" s="520"/>
      <c r="O47" s="521"/>
    </row>
    <row r="48" spans="1:15" s="12" customFormat="1" ht="22.5" customHeight="1">
      <c r="A48" s="466"/>
      <c r="B48" s="102"/>
      <c r="C48" s="898"/>
      <c r="D48" s="899"/>
      <c r="E48" s="899"/>
      <c r="F48" s="899"/>
      <c r="G48" s="899"/>
      <c r="H48" s="899"/>
      <c r="I48" s="899"/>
      <c r="J48" s="899"/>
      <c r="K48" s="899"/>
      <c r="L48" s="900"/>
      <c r="M48" s="147"/>
      <c r="N48" s="520"/>
      <c r="O48" s="521"/>
    </row>
    <row r="49" spans="1:241" s="12" customFormat="1" ht="22.5" customHeight="1">
      <c r="A49" s="466"/>
      <c r="B49" s="102"/>
      <c r="C49" s="898"/>
      <c r="D49" s="899"/>
      <c r="E49" s="899"/>
      <c r="F49" s="899"/>
      <c r="G49" s="899"/>
      <c r="H49" s="899"/>
      <c r="I49" s="899"/>
      <c r="J49" s="899"/>
      <c r="K49" s="899"/>
      <c r="L49" s="900"/>
      <c r="M49" s="147"/>
      <c r="N49" s="520"/>
      <c r="O49" s="521"/>
    </row>
    <row r="50" spans="1:241" s="12" customFormat="1" ht="22.5" customHeight="1">
      <c r="A50" s="466"/>
      <c r="B50" s="102"/>
      <c r="C50" s="898"/>
      <c r="D50" s="899"/>
      <c r="E50" s="899"/>
      <c r="F50" s="899"/>
      <c r="G50" s="899"/>
      <c r="H50" s="899"/>
      <c r="I50" s="899"/>
      <c r="J50" s="899"/>
      <c r="K50" s="899"/>
      <c r="L50" s="900"/>
      <c r="M50" s="147"/>
      <c r="N50" s="520"/>
      <c r="O50" s="521"/>
    </row>
    <row r="51" spans="1:241" s="12" customFormat="1" ht="22.5" customHeight="1">
      <c r="A51" s="466"/>
      <c r="B51" s="102"/>
      <c r="C51" s="898"/>
      <c r="D51" s="899"/>
      <c r="E51" s="899"/>
      <c r="F51" s="899"/>
      <c r="G51" s="899"/>
      <c r="H51" s="899"/>
      <c r="I51" s="899"/>
      <c r="J51" s="899"/>
      <c r="K51" s="899"/>
      <c r="L51" s="900"/>
      <c r="M51" s="147"/>
      <c r="N51" s="520"/>
      <c r="O51" s="521"/>
    </row>
    <row r="52" spans="1:241" s="12" customFormat="1" ht="22.5" customHeight="1">
      <c r="A52" s="466">
        <v>7</v>
      </c>
      <c r="B52" s="102"/>
      <c r="C52" s="898"/>
      <c r="D52" s="899"/>
      <c r="E52" s="899"/>
      <c r="F52" s="899"/>
      <c r="G52" s="899"/>
      <c r="H52" s="899"/>
      <c r="I52" s="899"/>
      <c r="J52" s="899"/>
      <c r="K52" s="899"/>
      <c r="L52" s="900"/>
      <c r="M52" s="147"/>
      <c r="N52" s="520"/>
      <c r="O52" s="521"/>
    </row>
    <row r="53" spans="1:241" s="12" customFormat="1" ht="22.5" customHeight="1">
      <c r="A53" s="466">
        <v>7</v>
      </c>
      <c r="B53" s="281"/>
      <c r="C53" s="898"/>
      <c r="D53" s="899"/>
      <c r="E53" s="899"/>
      <c r="F53" s="899"/>
      <c r="G53" s="899"/>
      <c r="H53" s="899"/>
      <c r="I53" s="899"/>
      <c r="J53" s="899"/>
      <c r="K53" s="899"/>
      <c r="L53" s="900"/>
      <c r="M53" s="147"/>
      <c r="N53" s="520"/>
      <c r="O53" s="521"/>
    </row>
    <row r="54" spans="1:241" s="12" customFormat="1" ht="22.5" customHeight="1">
      <c r="A54" s="466">
        <v>7</v>
      </c>
      <c r="B54" s="281"/>
      <c r="C54" s="898"/>
      <c r="D54" s="899"/>
      <c r="E54" s="899"/>
      <c r="F54" s="899"/>
      <c r="G54" s="899"/>
      <c r="H54" s="899"/>
      <c r="I54" s="899"/>
      <c r="J54" s="899"/>
      <c r="K54" s="899"/>
      <c r="L54" s="900"/>
      <c r="M54" s="147"/>
      <c r="N54" s="520"/>
      <c r="O54" s="521"/>
    </row>
    <row r="55" spans="1:241" s="12" customFormat="1" ht="22.5" customHeight="1">
      <c r="A55" s="466">
        <v>7</v>
      </c>
      <c r="B55" s="281"/>
      <c r="C55" s="898"/>
      <c r="D55" s="899"/>
      <c r="E55" s="899"/>
      <c r="F55" s="899"/>
      <c r="G55" s="899"/>
      <c r="H55" s="899"/>
      <c r="I55" s="899"/>
      <c r="J55" s="899"/>
      <c r="K55" s="899"/>
      <c r="L55" s="900"/>
      <c r="M55" s="147"/>
      <c r="N55" s="520"/>
      <c r="O55" s="521"/>
    </row>
    <row r="56" spans="1:241" s="70" customFormat="1" ht="6.75" customHeight="1">
      <c r="A56" s="268">
        <v>7</v>
      </c>
      <c r="B56" s="104"/>
      <c r="C56" s="104"/>
      <c r="D56" s="104"/>
      <c r="E56" s="97"/>
      <c r="F56" s="97"/>
      <c r="G56" s="97"/>
      <c r="H56" s="97"/>
      <c r="I56" s="97"/>
      <c r="J56" s="104"/>
      <c r="K56" s="104"/>
      <c r="L56" s="105"/>
      <c r="M56" s="23"/>
      <c r="N56" s="58"/>
      <c r="O56" s="437"/>
    </row>
    <row r="57" spans="1:241" s="20" customFormat="1" ht="23.25" customHeight="1">
      <c r="A57" s="444">
        <v>7</v>
      </c>
      <c r="B57" s="903" t="s">
        <v>6</v>
      </c>
      <c r="C57" s="903"/>
      <c r="D57" s="903"/>
      <c r="E57" s="903"/>
      <c r="F57" s="903"/>
      <c r="G57" s="903"/>
      <c r="H57" s="903"/>
      <c r="I57" s="903"/>
      <c r="J57" s="903"/>
      <c r="K57" s="903"/>
      <c r="L57" s="903"/>
      <c r="M57" s="903"/>
      <c r="N57" s="903"/>
      <c r="O57" s="268"/>
    </row>
    <row r="58" spans="1:241" ht="12.75" customHeight="1">
      <c r="A58" s="437"/>
      <c r="B58" s="280" t="str">
        <f>'1-MPN'!B66</f>
        <v>FAPESP,  MAIO DE 2016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8"/>
      <c r="N58" s="20">
        <v>1</v>
      </c>
      <c r="O58" s="268"/>
    </row>
    <row r="59" spans="1:241"/>
    <row r="60" spans="1:241" ht="18">
      <c r="B60" s="491" t="str">
        <f>B6</f>
        <v>3- MATERIAL DE CONSUMO A SER ADQUIRIDO NO BRASIL</v>
      </c>
    </row>
    <row r="61" spans="1:241" ht="15.75" customHeight="1">
      <c r="A61" s="437"/>
      <c r="B61" s="905" t="s">
        <v>1</v>
      </c>
      <c r="C61" s="906" t="s">
        <v>8</v>
      </c>
      <c r="D61" s="780"/>
      <c r="E61" s="780"/>
      <c r="F61" s="780"/>
      <c r="G61" s="780"/>
      <c r="H61" s="780"/>
      <c r="I61" s="780"/>
      <c r="J61" s="780"/>
      <c r="K61" s="780"/>
      <c r="L61" s="780"/>
      <c r="M61" s="907" t="s">
        <v>181</v>
      </c>
      <c r="N61" s="909" t="s">
        <v>2</v>
      </c>
    </row>
    <row r="62" spans="1:241" s="20" customFormat="1" ht="15.75" customHeight="1">
      <c r="A62" s="443"/>
      <c r="B62" s="905"/>
      <c r="C62" s="780"/>
      <c r="D62" s="780"/>
      <c r="E62" s="780"/>
      <c r="F62" s="780"/>
      <c r="G62" s="780"/>
      <c r="H62" s="780"/>
      <c r="I62" s="780"/>
      <c r="J62" s="780"/>
      <c r="K62" s="780"/>
      <c r="L62" s="780"/>
      <c r="M62" s="908"/>
      <c r="N62" s="776"/>
      <c r="O62" s="435"/>
    </row>
    <row r="63" spans="1:241" s="12" customFormat="1" ht="22.5" customHeight="1">
      <c r="A63" s="466">
        <v>7</v>
      </c>
      <c r="B63" s="186"/>
      <c r="C63" s="898"/>
      <c r="D63" s="899"/>
      <c r="E63" s="899"/>
      <c r="F63" s="899"/>
      <c r="G63" s="899"/>
      <c r="H63" s="899"/>
      <c r="I63" s="899"/>
      <c r="J63" s="899"/>
      <c r="K63" s="899"/>
      <c r="L63" s="900"/>
      <c r="M63" s="147"/>
      <c r="N63" s="520"/>
      <c r="O63" s="521"/>
      <c r="IG63" s="522"/>
    </row>
    <row r="64" spans="1:241" s="12" customFormat="1" ht="22.5" customHeight="1">
      <c r="A64" s="466"/>
      <c r="B64" s="102"/>
      <c r="C64" s="898"/>
      <c r="D64" s="899"/>
      <c r="E64" s="899"/>
      <c r="F64" s="899"/>
      <c r="G64" s="899"/>
      <c r="H64" s="899"/>
      <c r="I64" s="899"/>
      <c r="J64" s="899"/>
      <c r="K64" s="899"/>
      <c r="L64" s="900"/>
      <c r="M64" s="147"/>
      <c r="N64" s="520"/>
      <c r="O64" s="521"/>
      <c r="IG64" s="522"/>
    </row>
    <row r="65" spans="1:241" s="12" customFormat="1" ht="22.5" customHeight="1">
      <c r="A65" s="466"/>
      <c r="B65" s="102"/>
      <c r="C65" s="898"/>
      <c r="D65" s="899"/>
      <c r="E65" s="899"/>
      <c r="F65" s="899"/>
      <c r="G65" s="899"/>
      <c r="H65" s="899"/>
      <c r="I65" s="899"/>
      <c r="J65" s="899"/>
      <c r="K65" s="899"/>
      <c r="L65" s="900"/>
      <c r="M65" s="147"/>
      <c r="N65" s="520"/>
      <c r="O65" s="521"/>
      <c r="IG65" s="522"/>
    </row>
    <row r="66" spans="1:241" s="12" customFormat="1" ht="22.5" customHeight="1">
      <c r="A66" s="466"/>
      <c r="B66" s="102"/>
      <c r="C66" s="898"/>
      <c r="D66" s="899"/>
      <c r="E66" s="899"/>
      <c r="F66" s="899"/>
      <c r="G66" s="899"/>
      <c r="H66" s="899"/>
      <c r="I66" s="899"/>
      <c r="J66" s="899"/>
      <c r="K66" s="899"/>
      <c r="L66" s="900"/>
      <c r="M66" s="147"/>
      <c r="N66" s="520"/>
      <c r="O66" s="521"/>
      <c r="IG66" s="522"/>
    </row>
    <row r="67" spans="1:241" s="12" customFormat="1" ht="22.5" customHeight="1">
      <c r="A67" s="466"/>
      <c r="B67" s="102"/>
      <c r="C67" s="898"/>
      <c r="D67" s="899"/>
      <c r="E67" s="899"/>
      <c r="F67" s="899"/>
      <c r="G67" s="899"/>
      <c r="H67" s="899"/>
      <c r="I67" s="899"/>
      <c r="J67" s="899"/>
      <c r="K67" s="899"/>
      <c r="L67" s="900"/>
      <c r="M67" s="147"/>
      <c r="N67" s="520"/>
      <c r="O67" s="521"/>
      <c r="IG67" s="522"/>
    </row>
    <row r="68" spans="1:241" s="12" customFormat="1" ht="22.5" customHeight="1">
      <c r="A68" s="466"/>
      <c r="B68" s="102"/>
      <c r="C68" s="898"/>
      <c r="D68" s="899"/>
      <c r="E68" s="899"/>
      <c r="F68" s="899"/>
      <c r="G68" s="899"/>
      <c r="H68" s="899"/>
      <c r="I68" s="899"/>
      <c r="J68" s="899"/>
      <c r="K68" s="899"/>
      <c r="L68" s="900"/>
      <c r="M68" s="147"/>
      <c r="N68" s="520"/>
      <c r="O68" s="521"/>
      <c r="IG68" s="522"/>
    </row>
    <row r="69" spans="1:241" s="12" customFormat="1" ht="22.5" customHeight="1">
      <c r="A69" s="466"/>
      <c r="B69" s="102"/>
      <c r="C69" s="898"/>
      <c r="D69" s="899"/>
      <c r="E69" s="899"/>
      <c r="F69" s="899"/>
      <c r="G69" s="899"/>
      <c r="H69" s="899"/>
      <c r="I69" s="899"/>
      <c r="J69" s="899"/>
      <c r="K69" s="899"/>
      <c r="L69" s="900"/>
      <c r="M69" s="147"/>
      <c r="N69" s="520"/>
      <c r="O69" s="521"/>
      <c r="IG69" s="522"/>
    </row>
    <row r="70" spans="1:241" s="12" customFormat="1" ht="22.5" customHeight="1">
      <c r="A70" s="466"/>
      <c r="B70" s="102"/>
      <c r="C70" s="898"/>
      <c r="D70" s="899"/>
      <c r="E70" s="899"/>
      <c r="F70" s="899"/>
      <c r="G70" s="899"/>
      <c r="H70" s="899"/>
      <c r="I70" s="899"/>
      <c r="J70" s="899"/>
      <c r="K70" s="899"/>
      <c r="L70" s="900"/>
      <c r="M70" s="147"/>
      <c r="N70" s="520"/>
      <c r="O70" s="521"/>
      <c r="IG70" s="522"/>
    </row>
    <row r="71" spans="1:241" s="12" customFormat="1" ht="22.5" customHeight="1">
      <c r="A71" s="466"/>
      <c r="B71" s="102"/>
      <c r="C71" s="898"/>
      <c r="D71" s="899"/>
      <c r="E71" s="899"/>
      <c r="F71" s="899"/>
      <c r="G71" s="899"/>
      <c r="H71" s="899"/>
      <c r="I71" s="899"/>
      <c r="J71" s="899"/>
      <c r="K71" s="899"/>
      <c r="L71" s="900"/>
      <c r="M71" s="147"/>
      <c r="N71" s="520"/>
      <c r="O71" s="521"/>
      <c r="IG71" s="522"/>
    </row>
    <row r="72" spans="1:241" s="12" customFormat="1" ht="22.5" customHeight="1">
      <c r="A72" s="466"/>
      <c r="B72" s="102"/>
      <c r="C72" s="898"/>
      <c r="D72" s="899"/>
      <c r="E72" s="899"/>
      <c r="F72" s="899"/>
      <c r="G72" s="899"/>
      <c r="H72" s="899"/>
      <c r="I72" s="899"/>
      <c r="J72" s="899"/>
      <c r="K72" s="899"/>
      <c r="L72" s="900"/>
      <c r="M72" s="147"/>
      <c r="N72" s="520"/>
      <c r="O72" s="521"/>
      <c r="IG72" s="522"/>
    </row>
    <row r="73" spans="1:241" s="12" customFormat="1" ht="22.5" customHeight="1">
      <c r="A73" s="466"/>
      <c r="B73" s="102"/>
      <c r="C73" s="898"/>
      <c r="D73" s="899"/>
      <c r="E73" s="899"/>
      <c r="F73" s="899"/>
      <c r="G73" s="899"/>
      <c r="H73" s="899"/>
      <c r="I73" s="899"/>
      <c r="J73" s="899"/>
      <c r="K73" s="899"/>
      <c r="L73" s="900"/>
      <c r="M73" s="147"/>
      <c r="N73" s="520"/>
      <c r="O73" s="521"/>
      <c r="IG73" s="522"/>
    </row>
    <row r="74" spans="1:241" s="12" customFormat="1" ht="22.5" customHeight="1">
      <c r="A74" s="466"/>
      <c r="B74" s="102"/>
      <c r="C74" s="898"/>
      <c r="D74" s="899"/>
      <c r="E74" s="899"/>
      <c r="F74" s="899"/>
      <c r="G74" s="899"/>
      <c r="H74" s="899"/>
      <c r="I74" s="899"/>
      <c r="J74" s="899"/>
      <c r="K74" s="899"/>
      <c r="L74" s="900"/>
      <c r="M74" s="147"/>
      <c r="N74" s="520"/>
      <c r="O74" s="521"/>
      <c r="IG74" s="522"/>
    </row>
    <row r="75" spans="1:241" s="12" customFormat="1" ht="22.5" customHeight="1">
      <c r="A75" s="466"/>
      <c r="B75" s="102"/>
      <c r="C75" s="898"/>
      <c r="D75" s="899"/>
      <c r="E75" s="899"/>
      <c r="F75" s="899"/>
      <c r="G75" s="899"/>
      <c r="H75" s="899"/>
      <c r="I75" s="899"/>
      <c r="J75" s="899"/>
      <c r="K75" s="899"/>
      <c r="L75" s="900"/>
      <c r="M75" s="147"/>
      <c r="N75" s="520"/>
      <c r="O75" s="521"/>
      <c r="IG75" s="522"/>
    </row>
    <row r="76" spans="1:241" s="12" customFormat="1" ht="22.5" customHeight="1">
      <c r="A76" s="466"/>
      <c r="B76" s="102"/>
      <c r="C76" s="898"/>
      <c r="D76" s="899"/>
      <c r="E76" s="899"/>
      <c r="F76" s="899"/>
      <c r="G76" s="899"/>
      <c r="H76" s="899"/>
      <c r="I76" s="899"/>
      <c r="J76" s="899"/>
      <c r="K76" s="899"/>
      <c r="L76" s="900"/>
      <c r="M76" s="147"/>
      <c r="N76" s="520"/>
      <c r="O76" s="521"/>
      <c r="IG76" s="522"/>
    </row>
    <row r="77" spans="1:241" s="12" customFormat="1" ht="22.5" customHeight="1">
      <c r="A77" s="466"/>
      <c r="B77" s="102"/>
      <c r="C77" s="898"/>
      <c r="D77" s="899"/>
      <c r="E77" s="899"/>
      <c r="F77" s="899"/>
      <c r="G77" s="899"/>
      <c r="H77" s="899"/>
      <c r="I77" s="899"/>
      <c r="J77" s="899"/>
      <c r="K77" s="899"/>
      <c r="L77" s="900"/>
      <c r="M77" s="147"/>
      <c r="N77" s="520"/>
      <c r="O77" s="521"/>
    </row>
    <row r="78" spans="1:241" s="12" customFormat="1" ht="22.5" customHeight="1">
      <c r="A78" s="466"/>
      <c r="B78" s="102"/>
      <c r="C78" s="898"/>
      <c r="D78" s="899"/>
      <c r="E78" s="899"/>
      <c r="F78" s="899"/>
      <c r="G78" s="899"/>
      <c r="H78" s="899"/>
      <c r="I78" s="899"/>
      <c r="J78" s="899"/>
      <c r="K78" s="899"/>
      <c r="L78" s="900"/>
      <c r="M78" s="147"/>
      <c r="N78" s="520"/>
      <c r="O78" s="521"/>
    </row>
    <row r="79" spans="1:241" s="12" customFormat="1" ht="22.5" customHeight="1">
      <c r="A79" s="466"/>
      <c r="B79" s="102"/>
      <c r="C79" s="898"/>
      <c r="D79" s="899"/>
      <c r="E79" s="899"/>
      <c r="F79" s="899"/>
      <c r="G79" s="899"/>
      <c r="H79" s="899"/>
      <c r="I79" s="899"/>
      <c r="J79" s="899"/>
      <c r="K79" s="899"/>
      <c r="L79" s="900"/>
      <c r="M79" s="147"/>
      <c r="N79" s="520"/>
      <c r="O79" s="521"/>
    </row>
    <row r="80" spans="1:241" s="12" customFormat="1" ht="22.5" customHeight="1">
      <c r="A80" s="466"/>
      <c r="B80" s="102"/>
      <c r="C80" s="898"/>
      <c r="D80" s="899"/>
      <c r="E80" s="899"/>
      <c r="F80" s="899"/>
      <c r="G80" s="899"/>
      <c r="H80" s="899"/>
      <c r="I80" s="899"/>
      <c r="J80" s="899"/>
      <c r="K80" s="899"/>
      <c r="L80" s="900"/>
      <c r="M80" s="147"/>
      <c r="N80" s="520"/>
      <c r="O80" s="521"/>
    </row>
    <row r="81" spans="1:241" s="12" customFormat="1" ht="22.5" customHeight="1">
      <c r="A81" s="466"/>
      <c r="B81" s="102"/>
      <c r="C81" s="898"/>
      <c r="D81" s="899"/>
      <c r="E81" s="899"/>
      <c r="F81" s="899"/>
      <c r="G81" s="899"/>
      <c r="H81" s="899"/>
      <c r="I81" s="899"/>
      <c r="J81" s="899"/>
      <c r="K81" s="899"/>
      <c r="L81" s="900"/>
      <c r="M81" s="147"/>
      <c r="N81" s="520"/>
      <c r="O81" s="521"/>
    </row>
    <row r="82" spans="1:241" s="12" customFormat="1" ht="22.5" customHeight="1">
      <c r="A82" s="466"/>
      <c r="B82" s="102"/>
      <c r="C82" s="898"/>
      <c r="D82" s="899"/>
      <c r="E82" s="899"/>
      <c r="F82" s="899"/>
      <c r="G82" s="899"/>
      <c r="H82" s="899"/>
      <c r="I82" s="899"/>
      <c r="J82" s="899"/>
      <c r="K82" s="899"/>
      <c r="L82" s="900"/>
      <c r="M82" s="147"/>
      <c r="N82" s="520"/>
      <c r="O82" s="521"/>
    </row>
    <row r="83" spans="1:241" s="12" customFormat="1" ht="22.5" customHeight="1">
      <c r="A83" s="466"/>
      <c r="B83" s="102"/>
      <c r="C83" s="898"/>
      <c r="D83" s="899"/>
      <c r="E83" s="899"/>
      <c r="F83" s="899"/>
      <c r="G83" s="899"/>
      <c r="H83" s="899"/>
      <c r="I83" s="899"/>
      <c r="J83" s="899"/>
      <c r="K83" s="899"/>
      <c r="L83" s="900"/>
      <c r="M83" s="147"/>
      <c r="N83" s="520"/>
      <c r="O83" s="521"/>
    </row>
    <row r="84" spans="1:241" s="12" customFormat="1" ht="22.5" customHeight="1">
      <c r="A84" s="466"/>
      <c r="B84" s="102"/>
      <c r="C84" s="898"/>
      <c r="D84" s="899"/>
      <c r="E84" s="899"/>
      <c r="F84" s="899"/>
      <c r="G84" s="899"/>
      <c r="H84" s="899"/>
      <c r="I84" s="899"/>
      <c r="J84" s="899"/>
      <c r="K84" s="899"/>
      <c r="L84" s="900"/>
      <c r="M84" s="147"/>
      <c r="N84" s="520"/>
      <c r="O84" s="521"/>
    </row>
    <row r="85" spans="1:241" s="12" customFormat="1" ht="22.5" customHeight="1">
      <c r="A85" s="466"/>
      <c r="B85" s="102"/>
      <c r="C85" s="898"/>
      <c r="D85" s="899"/>
      <c r="E85" s="899"/>
      <c r="F85" s="899"/>
      <c r="G85" s="899"/>
      <c r="H85" s="899"/>
      <c r="I85" s="899"/>
      <c r="J85" s="899"/>
      <c r="K85" s="899"/>
      <c r="L85" s="900"/>
      <c r="M85" s="147"/>
      <c r="N85" s="520"/>
      <c r="O85" s="521"/>
    </row>
    <row r="86" spans="1:241" s="12" customFormat="1" ht="22.5" customHeight="1">
      <c r="A86" s="466"/>
      <c r="B86" s="102"/>
      <c r="C86" s="898"/>
      <c r="D86" s="899"/>
      <c r="E86" s="899"/>
      <c r="F86" s="899"/>
      <c r="G86" s="899"/>
      <c r="H86" s="899"/>
      <c r="I86" s="899"/>
      <c r="J86" s="899"/>
      <c r="K86" s="899"/>
      <c r="L86" s="900"/>
      <c r="M86" s="147"/>
      <c r="N86" s="520"/>
      <c r="O86" s="521"/>
    </row>
    <row r="87" spans="1:241" s="12" customFormat="1" ht="22.5" customHeight="1">
      <c r="A87" s="466"/>
      <c r="B87" s="102"/>
      <c r="C87" s="898"/>
      <c r="D87" s="899"/>
      <c r="E87" s="899"/>
      <c r="F87" s="899"/>
      <c r="G87" s="899"/>
      <c r="H87" s="899"/>
      <c r="I87" s="899"/>
      <c r="J87" s="899"/>
      <c r="K87" s="899"/>
      <c r="L87" s="900"/>
      <c r="M87" s="147"/>
      <c r="N87" s="520"/>
      <c r="O87" s="521"/>
    </row>
    <row r="88" spans="1:241" s="12" customFormat="1" ht="22.5" customHeight="1">
      <c r="A88" s="466"/>
      <c r="B88" s="102"/>
      <c r="C88" s="898"/>
      <c r="D88" s="899"/>
      <c r="E88" s="899"/>
      <c r="F88" s="899"/>
      <c r="G88" s="899"/>
      <c r="H88" s="899"/>
      <c r="I88" s="899"/>
      <c r="J88" s="899"/>
      <c r="K88" s="899"/>
      <c r="L88" s="900"/>
      <c r="M88" s="147"/>
      <c r="N88" s="520"/>
      <c r="O88" s="521"/>
    </row>
    <row r="89" spans="1:241" s="12" customFormat="1" ht="22.5" customHeight="1">
      <c r="A89" s="466"/>
      <c r="B89" s="102"/>
      <c r="C89" s="898"/>
      <c r="D89" s="899"/>
      <c r="E89" s="899"/>
      <c r="F89" s="899"/>
      <c r="G89" s="899"/>
      <c r="H89" s="899"/>
      <c r="I89" s="899"/>
      <c r="J89" s="899"/>
      <c r="K89" s="899"/>
      <c r="L89" s="900"/>
      <c r="M89" s="147"/>
      <c r="N89" s="520"/>
      <c r="O89" s="521"/>
    </row>
    <row r="90" spans="1:241" s="12" customFormat="1" ht="22.5" customHeight="1">
      <c r="A90" s="466"/>
      <c r="B90" s="186"/>
      <c r="C90" s="898"/>
      <c r="D90" s="899"/>
      <c r="E90" s="899"/>
      <c r="F90" s="899"/>
      <c r="G90" s="899"/>
      <c r="H90" s="899"/>
      <c r="I90" s="899"/>
      <c r="J90" s="899"/>
      <c r="K90" s="899"/>
      <c r="L90" s="900"/>
      <c r="M90" s="147"/>
      <c r="N90" s="520"/>
      <c r="O90" s="521"/>
      <c r="IG90" s="522"/>
    </row>
    <row r="91" spans="1:241" s="12" customFormat="1" ht="22.5" customHeight="1">
      <c r="A91" s="466"/>
      <c r="B91" s="102"/>
      <c r="C91" s="898"/>
      <c r="D91" s="899"/>
      <c r="E91" s="899"/>
      <c r="F91" s="899"/>
      <c r="G91" s="899"/>
      <c r="H91" s="899"/>
      <c r="I91" s="899"/>
      <c r="J91" s="899"/>
      <c r="K91" s="899"/>
      <c r="L91" s="900"/>
      <c r="M91" s="147"/>
      <c r="N91" s="520"/>
      <c r="O91" s="521"/>
      <c r="IG91" s="522"/>
    </row>
    <row r="92" spans="1:241" s="12" customFormat="1" ht="22.5" customHeight="1">
      <c r="A92" s="466"/>
      <c r="B92" s="102"/>
      <c r="C92" s="898"/>
      <c r="D92" s="899"/>
      <c r="E92" s="899"/>
      <c r="F92" s="899"/>
      <c r="G92" s="899"/>
      <c r="H92" s="899"/>
      <c r="I92" s="899"/>
      <c r="J92" s="899"/>
      <c r="K92" s="899"/>
      <c r="L92" s="900"/>
      <c r="M92" s="147"/>
      <c r="N92" s="520"/>
      <c r="O92" s="521"/>
      <c r="IG92" s="522"/>
    </row>
    <row r="93" spans="1:241" s="12" customFormat="1" ht="22.5" customHeight="1">
      <c r="A93" s="466"/>
      <c r="B93" s="102"/>
      <c r="C93" s="898"/>
      <c r="D93" s="899"/>
      <c r="E93" s="899"/>
      <c r="F93" s="899"/>
      <c r="G93" s="899"/>
      <c r="H93" s="899"/>
      <c r="I93" s="899"/>
      <c r="J93" s="899"/>
      <c r="K93" s="899"/>
      <c r="L93" s="900"/>
      <c r="M93" s="147"/>
      <c r="N93" s="520"/>
      <c r="O93" s="521"/>
    </row>
    <row r="94" spans="1:241" s="12" customFormat="1" ht="22.5" customHeight="1">
      <c r="A94" s="466"/>
      <c r="B94" s="102"/>
      <c r="C94" s="898"/>
      <c r="D94" s="899"/>
      <c r="E94" s="899"/>
      <c r="F94" s="899"/>
      <c r="G94" s="899"/>
      <c r="H94" s="899"/>
      <c r="I94" s="899"/>
      <c r="J94" s="899"/>
      <c r="K94" s="899"/>
      <c r="L94" s="900"/>
      <c r="M94" s="147"/>
      <c r="N94" s="520"/>
      <c r="O94" s="521"/>
    </row>
    <row r="95" spans="1:241" s="12" customFormat="1" ht="22.5" customHeight="1">
      <c r="A95" s="466"/>
      <c r="B95" s="102"/>
      <c r="C95" s="898"/>
      <c r="D95" s="899"/>
      <c r="E95" s="899"/>
      <c r="F95" s="899"/>
      <c r="G95" s="899"/>
      <c r="H95" s="899"/>
      <c r="I95" s="899"/>
      <c r="J95" s="899"/>
      <c r="K95" s="899"/>
      <c r="L95" s="900"/>
      <c r="M95" s="147"/>
      <c r="N95" s="520"/>
      <c r="O95" s="521"/>
    </row>
    <row r="96" spans="1:241" s="12" customFormat="1" ht="22.5" customHeight="1">
      <c r="A96" s="466"/>
      <c r="B96" s="102"/>
      <c r="C96" s="898"/>
      <c r="D96" s="899"/>
      <c r="E96" s="899"/>
      <c r="F96" s="899"/>
      <c r="G96" s="899"/>
      <c r="H96" s="899"/>
      <c r="I96" s="899"/>
      <c r="J96" s="899"/>
      <c r="K96" s="899"/>
      <c r="L96" s="900"/>
      <c r="M96" s="147"/>
      <c r="N96" s="520"/>
      <c r="O96" s="521"/>
    </row>
    <row r="97" spans="1:15" s="12" customFormat="1" ht="22.5" customHeight="1">
      <c r="A97" s="466"/>
      <c r="B97" s="102"/>
      <c r="C97" s="898"/>
      <c r="D97" s="899"/>
      <c r="E97" s="899"/>
      <c r="F97" s="899"/>
      <c r="G97" s="899"/>
      <c r="H97" s="899"/>
      <c r="I97" s="899"/>
      <c r="J97" s="899"/>
      <c r="K97" s="899"/>
      <c r="L97" s="900"/>
      <c r="M97" s="147"/>
      <c r="N97" s="520"/>
      <c r="O97" s="521"/>
    </row>
    <row r="98" spans="1:15" s="12" customFormat="1" ht="22.5" customHeight="1">
      <c r="A98" s="466"/>
      <c r="B98" s="102"/>
      <c r="C98" s="898"/>
      <c r="D98" s="899"/>
      <c r="E98" s="899"/>
      <c r="F98" s="899"/>
      <c r="G98" s="899"/>
      <c r="H98" s="899"/>
      <c r="I98" s="899"/>
      <c r="J98" s="899"/>
      <c r="K98" s="899"/>
      <c r="L98" s="900"/>
      <c r="M98" s="147"/>
      <c r="N98" s="520"/>
      <c r="O98" s="521"/>
    </row>
    <row r="99" spans="1:15" s="12" customFormat="1" ht="22.5" customHeight="1">
      <c r="A99" s="466"/>
      <c r="B99" s="102"/>
      <c r="C99" s="898"/>
      <c r="D99" s="899"/>
      <c r="E99" s="899"/>
      <c r="F99" s="899"/>
      <c r="G99" s="899"/>
      <c r="H99" s="899"/>
      <c r="I99" s="899"/>
      <c r="J99" s="899"/>
      <c r="K99" s="899"/>
      <c r="L99" s="900"/>
      <c r="M99" s="147"/>
      <c r="N99" s="520"/>
      <c r="O99" s="521"/>
    </row>
    <row r="100" spans="1:15" s="12" customFormat="1" ht="22.5" customHeight="1">
      <c r="A100" s="466"/>
      <c r="B100" s="102"/>
      <c r="C100" s="898"/>
      <c r="D100" s="899"/>
      <c r="E100" s="899"/>
      <c r="F100" s="899"/>
      <c r="G100" s="899"/>
      <c r="H100" s="899"/>
      <c r="I100" s="899"/>
      <c r="J100" s="899"/>
      <c r="K100" s="899"/>
      <c r="L100" s="900"/>
      <c r="M100" s="147"/>
      <c r="N100" s="520"/>
      <c r="O100" s="521"/>
    </row>
    <row r="101" spans="1:15" s="12" customFormat="1" ht="22.5" customHeight="1">
      <c r="A101" s="466"/>
      <c r="B101" s="102"/>
      <c r="C101" s="898"/>
      <c r="D101" s="899"/>
      <c r="E101" s="899"/>
      <c r="F101" s="899"/>
      <c r="G101" s="899"/>
      <c r="H101" s="899"/>
      <c r="I101" s="899"/>
      <c r="J101" s="899"/>
      <c r="K101" s="899"/>
      <c r="L101" s="900"/>
      <c r="M101" s="147"/>
      <c r="N101" s="520"/>
      <c r="O101" s="521"/>
    </row>
    <row r="102" spans="1:15" s="12" customFormat="1" ht="22.5" customHeight="1">
      <c r="A102" s="466"/>
      <c r="B102" s="102"/>
      <c r="C102" s="898"/>
      <c r="D102" s="899"/>
      <c r="E102" s="899"/>
      <c r="F102" s="899"/>
      <c r="G102" s="899"/>
      <c r="H102" s="899"/>
      <c r="I102" s="899"/>
      <c r="J102" s="899"/>
      <c r="K102" s="899"/>
      <c r="L102" s="900"/>
      <c r="M102" s="147"/>
      <c r="N102" s="520"/>
      <c r="O102" s="521"/>
    </row>
    <row r="103" spans="1:15" s="12" customFormat="1" ht="22.5" customHeight="1">
      <c r="A103" s="466"/>
      <c r="B103" s="102"/>
      <c r="C103" s="898"/>
      <c r="D103" s="899"/>
      <c r="E103" s="899"/>
      <c r="F103" s="899"/>
      <c r="G103" s="899"/>
      <c r="H103" s="899"/>
      <c r="I103" s="899"/>
      <c r="J103" s="899"/>
      <c r="K103" s="899"/>
      <c r="L103" s="900"/>
      <c r="M103" s="147"/>
      <c r="N103" s="520"/>
      <c r="O103" s="521"/>
    </row>
    <row r="104" spans="1:15" s="70" customFormat="1" ht="6" customHeight="1">
      <c r="A104" s="268"/>
      <c r="B104" s="104"/>
      <c r="C104" s="104"/>
      <c r="D104" s="104"/>
      <c r="E104" s="97"/>
      <c r="F104" s="97"/>
      <c r="G104" s="97"/>
      <c r="H104" s="97"/>
      <c r="I104" s="97"/>
      <c r="J104" s="104"/>
      <c r="K104" s="104"/>
      <c r="L104" s="105"/>
      <c r="M104" s="23"/>
      <c r="N104" s="58"/>
      <c r="O104" s="437"/>
    </row>
    <row r="105" spans="1:15" s="20" customFormat="1" ht="23.25" customHeight="1">
      <c r="A105" s="444"/>
      <c r="B105" s="903" t="s">
        <v>6</v>
      </c>
      <c r="C105" s="903"/>
      <c r="D105" s="903"/>
      <c r="E105" s="903"/>
      <c r="F105" s="903"/>
      <c r="G105" s="903"/>
      <c r="H105" s="903"/>
      <c r="I105" s="903"/>
      <c r="J105" s="903"/>
      <c r="K105" s="903"/>
      <c r="L105" s="903"/>
      <c r="M105" s="903"/>
      <c r="N105" s="903"/>
      <c r="O105" s="904"/>
    </row>
    <row r="106" spans="1:15" ht="12.75" customHeight="1">
      <c r="A106" s="437"/>
      <c r="B106" s="280" t="str">
        <f>B58</f>
        <v>FAPESP,  MAIO DE 2016</v>
      </c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8"/>
      <c r="N106" s="20">
        <v>2</v>
      </c>
      <c r="O106" s="904"/>
    </row>
    <row r="107" spans="1:15">
      <c r="O107" s="268"/>
    </row>
    <row r="108" spans="1:15" ht="18">
      <c r="B108" s="491" t="str">
        <f>B60</f>
        <v>3- MATERIAL DE CONSUMO A SER ADQUIRIDO NO BRASIL</v>
      </c>
    </row>
    <row r="109" spans="1:15">
      <c r="B109" s="905" t="s">
        <v>1</v>
      </c>
      <c r="C109" s="906" t="s">
        <v>8</v>
      </c>
      <c r="D109" s="780"/>
      <c r="E109" s="780"/>
      <c r="F109" s="780"/>
      <c r="G109" s="780"/>
      <c r="H109" s="780"/>
      <c r="I109" s="780"/>
      <c r="J109" s="780"/>
      <c r="K109" s="780"/>
      <c r="L109" s="780"/>
      <c r="M109" s="907" t="s">
        <v>181</v>
      </c>
      <c r="N109" s="909" t="s">
        <v>2</v>
      </c>
    </row>
    <row r="110" spans="1:15">
      <c r="B110" s="905"/>
      <c r="C110" s="780"/>
      <c r="D110" s="780"/>
      <c r="E110" s="780"/>
      <c r="F110" s="780"/>
      <c r="G110" s="780"/>
      <c r="H110" s="780"/>
      <c r="I110" s="780"/>
      <c r="J110" s="780"/>
      <c r="K110" s="780"/>
      <c r="L110" s="780"/>
      <c r="M110" s="908"/>
      <c r="N110" s="776"/>
    </row>
    <row r="111" spans="1:15" s="12" customFormat="1" ht="22.5" customHeight="1">
      <c r="A111" s="453"/>
      <c r="B111" s="186"/>
      <c r="C111" s="898"/>
      <c r="D111" s="899"/>
      <c r="E111" s="899"/>
      <c r="F111" s="899"/>
      <c r="G111" s="899"/>
      <c r="H111" s="899"/>
      <c r="I111" s="899"/>
      <c r="J111" s="899"/>
      <c r="K111" s="899"/>
      <c r="L111" s="900"/>
      <c r="M111" s="147"/>
      <c r="N111" s="520"/>
      <c r="O111" s="453"/>
    </row>
    <row r="112" spans="1:15" s="12" customFormat="1" ht="22.5" customHeight="1">
      <c r="A112" s="453"/>
      <c r="B112" s="102"/>
      <c r="C112" s="898"/>
      <c r="D112" s="899"/>
      <c r="E112" s="899"/>
      <c r="F112" s="899"/>
      <c r="G112" s="899"/>
      <c r="H112" s="899"/>
      <c r="I112" s="899"/>
      <c r="J112" s="899"/>
      <c r="K112" s="899"/>
      <c r="L112" s="900"/>
      <c r="M112" s="147"/>
      <c r="N112" s="520"/>
      <c r="O112" s="453"/>
    </row>
    <row r="113" spans="1:15" s="12" customFormat="1" ht="22.5" customHeight="1">
      <c r="A113" s="453"/>
      <c r="B113" s="102"/>
      <c r="C113" s="898"/>
      <c r="D113" s="899"/>
      <c r="E113" s="899"/>
      <c r="F113" s="899"/>
      <c r="G113" s="899"/>
      <c r="H113" s="899"/>
      <c r="I113" s="899"/>
      <c r="J113" s="899"/>
      <c r="K113" s="899"/>
      <c r="L113" s="900"/>
      <c r="M113" s="147"/>
      <c r="N113" s="520"/>
      <c r="O113" s="453"/>
    </row>
    <row r="114" spans="1:15" s="12" customFormat="1" ht="22.5" customHeight="1">
      <c r="A114" s="453"/>
      <c r="B114" s="102"/>
      <c r="C114" s="898"/>
      <c r="D114" s="899"/>
      <c r="E114" s="899"/>
      <c r="F114" s="899"/>
      <c r="G114" s="899"/>
      <c r="H114" s="899"/>
      <c r="I114" s="899"/>
      <c r="J114" s="899"/>
      <c r="K114" s="899"/>
      <c r="L114" s="900"/>
      <c r="M114" s="147"/>
      <c r="N114" s="520"/>
      <c r="O114" s="453"/>
    </row>
    <row r="115" spans="1:15" s="12" customFormat="1" ht="22.5" customHeight="1">
      <c r="A115" s="453"/>
      <c r="B115" s="102"/>
      <c r="C115" s="898"/>
      <c r="D115" s="899"/>
      <c r="E115" s="899"/>
      <c r="F115" s="899"/>
      <c r="G115" s="899"/>
      <c r="H115" s="899"/>
      <c r="I115" s="899"/>
      <c r="J115" s="899"/>
      <c r="K115" s="899"/>
      <c r="L115" s="900"/>
      <c r="M115" s="147"/>
      <c r="N115" s="520"/>
      <c r="O115" s="453"/>
    </row>
    <row r="116" spans="1:15" s="12" customFormat="1" ht="22.5" customHeight="1">
      <c r="A116" s="453"/>
      <c r="B116" s="102"/>
      <c r="C116" s="898"/>
      <c r="D116" s="899"/>
      <c r="E116" s="899"/>
      <c r="F116" s="899"/>
      <c r="G116" s="899"/>
      <c r="H116" s="899"/>
      <c r="I116" s="899"/>
      <c r="J116" s="899"/>
      <c r="K116" s="899"/>
      <c r="L116" s="900"/>
      <c r="M116" s="147"/>
      <c r="N116" s="520"/>
      <c r="O116" s="453"/>
    </row>
    <row r="117" spans="1:15" s="12" customFormat="1" ht="22.5" customHeight="1">
      <c r="A117" s="453"/>
      <c r="B117" s="102"/>
      <c r="C117" s="898"/>
      <c r="D117" s="899"/>
      <c r="E117" s="899"/>
      <c r="F117" s="899"/>
      <c r="G117" s="899"/>
      <c r="H117" s="899"/>
      <c r="I117" s="899"/>
      <c r="J117" s="899"/>
      <c r="K117" s="899"/>
      <c r="L117" s="900"/>
      <c r="M117" s="147"/>
      <c r="N117" s="520"/>
      <c r="O117" s="453"/>
    </row>
    <row r="118" spans="1:15" s="12" customFormat="1" ht="22.5" customHeight="1">
      <c r="A118" s="453"/>
      <c r="B118" s="102"/>
      <c r="C118" s="898"/>
      <c r="D118" s="899"/>
      <c r="E118" s="899"/>
      <c r="F118" s="899"/>
      <c r="G118" s="899"/>
      <c r="H118" s="899"/>
      <c r="I118" s="899"/>
      <c r="J118" s="899"/>
      <c r="K118" s="899"/>
      <c r="L118" s="900"/>
      <c r="M118" s="147"/>
      <c r="N118" s="520"/>
      <c r="O118" s="453"/>
    </row>
    <row r="119" spans="1:15" s="12" customFormat="1" ht="22.5" customHeight="1">
      <c r="A119" s="453"/>
      <c r="B119" s="102"/>
      <c r="C119" s="898"/>
      <c r="D119" s="899"/>
      <c r="E119" s="899"/>
      <c r="F119" s="899"/>
      <c r="G119" s="899"/>
      <c r="H119" s="899"/>
      <c r="I119" s="899"/>
      <c r="J119" s="899"/>
      <c r="K119" s="899"/>
      <c r="L119" s="900"/>
      <c r="M119" s="147"/>
      <c r="N119" s="520"/>
      <c r="O119" s="453"/>
    </row>
    <row r="120" spans="1:15" s="12" customFormat="1" ht="22.5" customHeight="1">
      <c r="A120" s="453"/>
      <c r="B120" s="102"/>
      <c r="C120" s="898"/>
      <c r="D120" s="899"/>
      <c r="E120" s="899"/>
      <c r="F120" s="899"/>
      <c r="G120" s="899"/>
      <c r="H120" s="899"/>
      <c r="I120" s="899"/>
      <c r="J120" s="899"/>
      <c r="K120" s="899"/>
      <c r="L120" s="900"/>
      <c r="M120" s="147"/>
      <c r="N120" s="520"/>
      <c r="O120" s="453"/>
    </row>
    <row r="121" spans="1:15" s="12" customFormat="1" ht="22.5" customHeight="1">
      <c r="A121" s="453"/>
      <c r="B121" s="102"/>
      <c r="C121" s="898"/>
      <c r="D121" s="899"/>
      <c r="E121" s="899"/>
      <c r="F121" s="899"/>
      <c r="G121" s="899"/>
      <c r="H121" s="899"/>
      <c r="I121" s="899"/>
      <c r="J121" s="899"/>
      <c r="K121" s="899"/>
      <c r="L121" s="900"/>
      <c r="M121" s="147"/>
      <c r="N121" s="520"/>
      <c r="O121" s="453"/>
    </row>
    <row r="122" spans="1:15" s="12" customFormat="1" ht="22.5" customHeight="1">
      <c r="A122" s="453"/>
      <c r="B122" s="102"/>
      <c r="C122" s="898"/>
      <c r="D122" s="899"/>
      <c r="E122" s="899"/>
      <c r="F122" s="899"/>
      <c r="G122" s="899"/>
      <c r="H122" s="899"/>
      <c r="I122" s="899"/>
      <c r="J122" s="899"/>
      <c r="K122" s="899"/>
      <c r="L122" s="900"/>
      <c r="M122" s="147"/>
      <c r="N122" s="520"/>
      <c r="O122" s="453"/>
    </row>
    <row r="123" spans="1:15" s="12" customFormat="1" ht="22.5" customHeight="1">
      <c r="A123" s="453"/>
      <c r="B123" s="102"/>
      <c r="C123" s="898"/>
      <c r="D123" s="899"/>
      <c r="E123" s="899"/>
      <c r="F123" s="899"/>
      <c r="G123" s="899"/>
      <c r="H123" s="899"/>
      <c r="I123" s="899"/>
      <c r="J123" s="899"/>
      <c r="K123" s="899"/>
      <c r="L123" s="900"/>
      <c r="M123" s="147"/>
      <c r="N123" s="520"/>
      <c r="O123" s="453"/>
    </row>
    <row r="124" spans="1:15" s="12" customFormat="1" ht="22.5" customHeight="1">
      <c r="A124" s="453"/>
      <c r="B124" s="102"/>
      <c r="C124" s="898"/>
      <c r="D124" s="899"/>
      <c r="E124" s="899"/>
      <c r="F124" s="899"/>
      <c r="G124" s="899"/>
      <c r="H124" s="899"/>
      <c r="I124" s="899"/>
      <c r="J124" s="899"/>
      <c r="K124" s="899"/>
      <c r="L124" s="900"/>
      <c r="M124" s="147"/>
      <c r="N124" s="520"/>
      <c r="O124" s="453"/>
    </row>
    <row r="125" spans="1:15" s="12" customFormat="1" ht="22.5" customHeight="1">
      <c r="A125" s="453"/>
      <c r="B125" s="102"/>
      <c r="C125" s="898"/>
      <c r="D125" s="899"/>
      <c r="E125" s="899"/>
      <c r="F125" s="899"/>
      <c r="G125" s="899"/>
      <c r="H125" s="899"/>
      <c r="I125" s="899"/>
      <c r="J125" s="899"/>
      <c r="K125" s="899"/>
      <c r="L125" s="900"/>
      <c r="M125" s="147"/>
      <c r="N125" s="520"/>
      <c r="O125" s="453"/>
    </row>
    <row r="126" spans="1:15" s="12" customFormat="1" ht="22.5" customHeight="1">
      <c r="A126" s="453"/>
      <c r="B126" s="102"/>
      <c r="C126" s="898"/>
      <c r="D126" s="899"/>
      <c r="E126" s="899"/>
      <c r="F126" s="899"/>
      <c r="G126" s="899"/>
      <c r="H126" s="899"/>
      <c r="I126" s="899"/>
      <c r="J126" s="899"/>
      <c r="K126" s="899"/>
      <c r="L126" s="900"/>
      <c r="M126" s="147"/>
      <c r="N126" s="520"/>
      <c r="O126" s="453"/>
    </row>
    <row r="127" spans="1:15" s="12" customFormat="1" ht="22.5" customHeight="1">
      <c r="A127" s="453"/>
      <c r="B127" s="102"/>
      <c r="C127" s="898"/>
      <c r="D127" s="899"/>
      <c r="E127" s="899"/>
      <c r="F127" s="899"/>
      <c r="G127" s="899"/>
      <c r="H127" s="899"/>
      <c r="I127" s="899"/>
      <c r="J127" s="899"/>
      <c r="K127" s="899"/>
      <c r="L127" s="900"/>
      <c r="M127" s="147"/>
      <c r="N127" s="520"/>
      <c r="O127" s="453"/>
    </row>
    <row r="128" spans="1:15" s="12" customFormat="1" ht="22.5" customHeight="1">
      <c r="A128" s="453"/>
      <c r="B128" s="102"/>
      <c r="C128" s="898"/>
      <c r="D128" s="899"/>
      <c r="E128" s="899"/>
      <c r="F128" s="899"/>
      <c r="G128" s="899"/>
      <c r="H128" s="899"/>
      <c r="I128" s="899"/>
      <c r="J128" s="899"/>
      <c r="K128" s="899"/>
      <c r="L128" s="900"/>
      <c r="M128" s="147"/>
      <c r="N128" s="520"/>
      <c r="O128" s="453"/>
    </row>
    <row r="129" spans="1:15" s="12" customFormat="1" ht="22.5" customHeight="1">
      <c r="A129" s="453"/>
      <c r="B129" s="102"/>
      <c r="C129" s="898"/>
      <c r="D129" s="899"/>
      <c r="E129" s="899"/>
      <c r="F129" s="899"/>
      <c r="G129" s="899"/>
      <c r="H129" s="899"/>
      <c r="I129" s="899"/>
      <c r="J129" s="899"/>
      <c r="K129" s="899"/>
      <c r="L129" s="900"/>
      <c r="M129" s="147"/>
      <c r="N129" s="520"/>
      <c r="O129" s="453"/>
    </row>
    <row r="130" spans="1:15" s="12" customFormat="1" ht="22.5" customHeight="1">
      <c r="A130" s="453"/>
      <c r="B130" s="102"/>
      <c r="C130" s="898"/>
      <c r="D130" s="899"/>
      <c r="E130" s="899"/>
      <c r="F130" s="899"/>
      <c r="G130" s="899"/>
      <c r="H130" s="899"/>
      <c r="I130" s="899"/>
      <c r="J130" s="899"/>
      <c r="K130" s="899"/>
      <c r="L130" s="900"/>
      <c r="M130" s="147"/>
      <c r="N130" s="520"/>
      <c r="O130" s="453"/>
    </row>
    <row r="131" spans="1:15" s="12" customFormat="1" ht="22.5" customHeight="1">
      <c r="A131" s="453"/>
      <c r="B131" s="102"/>
      <c r="C131" s="898"/>
      <c r="D131" s="899"/>
      <c r="E131" s="899"/>
      <c r="F131" s="899"/>
      <c r="G131" s="899"/>
      <c r="H131" s="899"/>
      <c r="I131" s="899"/>
      <c r="J131" s="899"/>
      <c r="K131" s="899"/>
      <c r="L131" s="900"/>
      <c r="M131" s="147"/>
      <c r="N131" s="520"/>
      <c r="O131" s="453"/>
    </row>
    <row r="132" spans="1:15" s="12" customFormat="1" ht="22.5" customHeight="1">
      <c r="A132" s="453"/>
      <c r="B132" s="102"/>
      <c r="C132" s="898"/>
      <c r="D132" s="899"/>
      <c r="E132" s="899"/>
      <c r="F132" s="899"/>
      <c r="G132" s="899"/>
      <c r="H132" s="899"/>
      <c r="I132" s="899"/>
      <c r="J132" s="899"/>
      <c r="K132" s="899"/>
      <c r="L132" s="900"/>
      <c r="M132" s="147"/>
      <c r="N132" s="520"/>
      <c r="O132" s="453"/>
    </row>
    <row r="133" spans="1:15" s="12" customFormat="1" ht="22.5" customHeight="1">
      <c r="A133" s="453"/>
      <c r="B133" s="102"/>
      <c r="C133" s="898"/>
      <c r="D133" s="899"/>
      <c r="E133" s="899"/>
      <c r="F133" s="899"/>
      <c r="G133" s="899"/>
      <c r="H133" s="899"/>
      <c r="I133" s="899"/>
      <c r="J133" s="899"/>
      <c r="K133" s="899"/>
      <c r="L133" s="900"/>
      <c r="M133" s="147"/>
      <c r="N133" s="520"/>
      <c r="O133" s="453"/>
    </row>
    <row r="134" spans="1:15" s="12" customFormat="1" ht="22.5" customHeight="1">
      <c r="A134" s="453"/>
      <c r="B134" s="102"/>
      <c r="C134" s="898"/>
      <c r="D134" s="899"/>
      <c r="E134" s="899"/>
      <c r="F134" s="899"/>
      <c r="G134" s="899"/>
      <c r="H134" s="899"/>
      <c r="I134" s="899"/>
      <c r="J134" s="899"/>
      <c r="K134" s="899"/>
      <c r="L134" s="900"/>
      <c r="M134" s="147"/>
      <c r="N134" s="520"/>
      <c r="O134" s="453"/>
    </row>
    <row r="135" spans="1:15" s="12" customFormat="1" ht="22.5" customHeight="1">
      <c r="A135" s="453"/>
      <c r="B135" s="102"/>
      <c r="C135" s="898"/>
      <c r="D135" s="899"/>
      <c r="E135" s="899"/>
      <c r="F135" s="899"/>
      <c r="G135" s="899"/>
      <c r="H135" s="899"/>
      <c r="I135" s="899"/>
      <c r="J135" s="899"/>
      <c r="K135" s="899"/>
      <c r="L135" s="900"/>
      <c r="M135" s="147"/>
      <c r="N135" s="520"/>
      <c r="O135" s="453"/>
    </row>
    <row r="136" spans="1:15" s="12" customFormat="1" ht="22.5" customHeight="1">
      <c r="A136" s="453"/>
      <c r="B136" s="102"/>
      <c r="C136" s="898"/>
      <c r="D136" s="899"/>
      <c r="E136" s="899"/>
      <c r="F136" s="899"/>
      <c r="G136" s="899"/>
      <c r="H136" s="899"/>
      <c r="I136" s="899"/>
      <c r="J136" s="899"/>
      <c r="K136" s="899"/>
      <c r="L136" s="900"/>
      <c r="M136" s="147"/>
      <c r="N136" s="520"/>
      <c r="O136" s="453"/>
    </row>
    <row r="137" spans="1:15" s="12" customFormat="1" ht="22.5" customHeight="1">
      <c r="A137" s="453"/>
      <c r="B137" s="102"/>
      <c r="C137" s="898"/>
      <c r="D137" s="899"/>
      <c r="E137" s="899"/>
      <c r="F137" s="899"/>
      <c r="G137" s="899"/>
      <c r="H137" s="899"/>
      <c r="I137" s="899"/>
      <c r="J137" s="899"/>
      <c r="K137" s="899"/>
      <c r="L137" s="900"/>
      <c r="M137" s="147"/>
      <c r="N137" s="520"/>
      <c r="O137" s="453"/>
    </row>
    <row r="138" spans="1:15" s="12" customFormat="1" ht="22.5" customHeight="1">
      <c r="A138" s="453"/>
      <c r="B138" s="186"/>
      <c r="C138" s="898"/>
      <c r="D138" s="899"/>
      <c r="E138" s="899"/>
      <c r="F138" s="899"/>
      <c r="G138" s="899"/>
      <c r="H138" s="899"/>
      <c r="I138" s="899"/>
      <c r="J138" s="899"/>
      <c r="K138" s="899"/>
      <c r="L138" s="900"/>
      <c r="M138" s="147"/>
      <c r="N138" s="520"/>
      <c r="O138" s="453"/>
    </row>
    <row r="139" spans="1:15" s="12" customFormat="1" ht="22.5" customHeight="1">
      <c r="A139" s="453"/>
      <c r="B139" s="102"/>
      <c r="C139" s="898"/>
      <c r="D139" s="899"/>
      <c r="E139" s="899"/>
      <c r="F139" s="899"/>
      <c r="G139" s="899"/>
      <c r="H139" s="899"/>
      <c r="I139" s="899"/>
      <c r="J139" s="899"/>
      <c r="K139" s="899"/>
      <c r="L139" s="900"/>
      <c r="M139" s="147"/>
      <c r="N139" s="520"/>
      <c r="O139" s="453"/>
    </row>
    <row r="140" spans="1:15" s="12" customFormat="1" ht="22.5" customHeight="1">
      <c r="A140" s="453"/>
      <c r="B140" s="102"/>
      <c r="C140" s="898"/>
      <c r="D140" s="899"/>
      <c r="E140" s="899"/>
      <c r="F140" s="899"/>
      <c r="G140" s="899"/>
      <c r="H140" s="899"/>
      <c r="I140" s="899"/>
      <c r="J140" s="899"/>
      <c r="K140" s="899"/>
      <c r="L140" s="900"/>
      <c r="M140" s="147"/>
      <c r="N140" s="520"/>
      <c r="O140" s="453"/>
    </row>
    <row r="141" spans="1:15" s="12" customFormat="1" ht="22.5" customHeight="1">
      <c r="A141" s="453"/>
      <c r="B141" s="102"/>
      <c r="C141" s="898"/>
      <c r="D141" s="899"/>
      <c r="E141" s="899"/>
      <c r="F141" s="899"/>
      <c r="G141" s="899"/>
      <c r="H141" s="899"/>
      <c r="I141" s="899"/>
      <c r="J141" s="899"/>
      <c r="K141" s="899"/>
      <c r="L141" s="900"/>
      <c r="M141" s="147"/>
      <c r="N141" s="520"/>
      <c r="O141" s="453"/>
    </row>
    <row r="142" spans="1:15" s="12" customFormat="1" ht="22.5" customHeight="1">
      <c r="A142" s="453"/>
      <c r="B142" s="102"/>
      <c r="C142" s="898"/>
      <c r="D142" s="899"/>
      <c r="E142" s="899"/>
      <c r="F142" s="899"/>
      <c r="G142" s="899"/>
      <c r="H142" s="899"/>
      <c r="I142" s="899"/>
      <c r="J142" s="899"/>
      <c r="K142" s="899"/>
      <c r="L142" s="900"/>
      <c r="M142" s="147"/>
      <c r="N142" s="520"/>
      <c r="O142" s="453"/>
    </row>
    <row r="143" spans="1:15" s="12" customFormat="1" ht="22.5" customHeight="1">
      <c r="A143" s="453"/>
      <c r="B143" s="102"/>
      <c r="C143" s="898"/>
      <c r="D143" s="899"/>
      <c r="E143" s="899"/>
      <c r="F143" s="899"/>
      <c r="G143" s="899"/>
      <c r="H143" s="899"/>
      <c r="I143" s="899"/>
      <c r="J143" s="899"/>
      <c r="K143" s="899"/>
      <c r="L143" s="900"/>
      <c r="M143" s="147"/>
      <c r="N143" s="520"/>
      <c r="O143" s="453"/>
    </row>
    <row r="144" spans="1:15" s="12" customFormat="1" ht="22.5" customHeight="1">
      <c r="A144" s="453"/>
      <c r="B144" s="102"/>
      <c r="C144" s="898"/>
      <c r="D144" s="899"/>
      <c r="E144" s="899"/>
      <c r="F144" s="899"/>
      <c r="G144" s="899"/>
      <c r="H144" s="899"/>
      <c r="I144" s="899"/>
      <c r="J144" s="899"/>
      <c r="K144" s="899"/>
      <c r="L144" s="900"/>
      <c r="M144" s="147"/>
      <c r="N144" s="520"/>
      <c r="O144" s="453"/>
    </row>
    <row r="145" spans="1:15" s="12" customFormat="1" ht="22.5" customHeight="1">
      <c r="A145" s="453"/>
      <c r="B145" s="102"/>
      <c r="C145" s="898"/>
      <c r="D145" s="899"/>
      <c r="E145" s="899"/>
      <c r="F145" s="899"/>
      <c r="G145" s="899"/>
      <c r="H145" s="899"/>
      <c r="I145" s="899"/>
      <c r="J145" s="899"/>
      <c r="K145" s="899"/>
      <c r="L145" s="900"/>
      <c r="M145" s="147"/>
      <c r="N145" s="520"/>
      <c r="O145" s="453"/>
    </row>
    <row r="146" spans="1:15" s="12" customFormat="1" ht="22.5" customHeight="1">
      <c r="A146" s="453"/>
      <c r="B146" s="102"/>
      <c r="C146" s="898"/>
      <c r="D146" s="899"/>
      <c r="E146" s="899"/>
      <c r="F146" s="899"/>
      <c r="G146" s="899"/>
      <c r="H146" s="899"/>
      <c r="I146" s="899"/>
      <c r="J146" s="899"/>
      <c r="K146" s="899"/>
      <c r="L146" s="900"/>
      <c r="M146" s="147"/>
      <c r="N146" s="520"/>
      <c r="O146" s="453"/>
    </row>
    <row r="147" spans="1:15" s="12" customFormat="1" ht="22.5" customHeight="1">
      <c r="A147" s="453"/>
      <c r="B147" s="102"/>
      <c r="C147" s="898"/>
      <c r="D147" s="899"/>
      <c r="E147" s="899"/>
      <c r="F147" s="899"/>
      <c r="G147" s="899"/>
      <c r="H147" s="899"/>
      <c r="I147" s="899"/>
      <c r="J147" s="899"/>
      <c r="K147" s="899"/>
      <c r="L147" s="900"/>
      <c r="M147" s="147"/>
      <c r="N147" s="520"/>
      <c r="O147" s="453"/>
    </row>
    <row r="148" spans="1:15" s="12" customFormat="1" ht="22.5" customHeight="1">
      <c r="A148" s="453"/>
      <c r="B148" s="102"/>
      <c r="C148" s="898"/>
      <c r="D148" s="899"/>
      <c r="E148" s="899"/>
      <c r="F148" s="899"/>
      <c r="G148" s="899"/>
      <c r="H148" s="899"/>
      <c r="I148" s="899"/>
      <c r="J148" s="899"/>
      <c r="K148" s="899"/>
      <c r="L148" s="900"/>
      <c r="M148" s="147"/>
      <c r="N148" s="520"/>
      <c r="O148" s="453"/>
    </row>
    <row r="149" spans="1:15" s="12" customFormat="1" ht="22.5" customHeight="1">
      <c r="A149" s="453"/>
      <c r="B149" s="102"/>
      <c r="C149" s="898"/>
      <c r="D149" s="899"/>
      <c r="E149" s="899"/>
      <c r="F149" s="899"/>
      <c r="G149" s="899"/>
      <c r="H149" s="899"/>
      <c r="I149" s="899"/>
      <c r="J149" s="899"/>
      <c r="K149" s="899"/>
      <c r="L149" s="900"/>
      <c r="M149" s="147"/>
      <c r="N149" s="520"/>
      <c r="O149" s="453"/>
    </row>
    <row r="150" spans="1:15" s="12" customFormat="1" ht="22.5" customHeight="1">
      <c r="A150" s="453"/>
      <c r="B150" s="102"/>
      <c r="C150" s="898"/>
      <c r="D150" s="899"/>
      <c r="E150" s="899"/>
      <c r="F150" s="899"/>
      <c r="G150" s="899"/>
      <c r="H150" s="899"/>
      <c r="I150" s="899"/>
      <c r="J150" s="899"/>
      <c r="K150" s="899"/>
      <c r="L150" s="900"/>
      <c r="M150" s="147"/>
      <c r="N150" s="520"/>
      <c r="O150" s="453"/>
    </row>
    <row r="151" spans="1:15" s="12" customFormat="1" ht="22.5" customHeight="1">
      <c r="A151" s="453"/>
      <c r="B151" s="102"/>
      <c r="C151" s="898"/>
      <c r="D151" s="899"/>
      <c r="E151" s="899"/>
      <c r="F151" s="899"/>
      <c r="G151" s="899"/>
      <c r="H151" s="899"/>
      <c r="I151" s="899"/>
      <c r="J151" s="899"/>
      <c r="K151" s="899"/>
      <c r="L151" s="900"/>
      <c r="M151" s="147"/>
      <c r="N151" s="520"/>
      <c r="O151" s="453"/>
    </row>
    <row r="152" spans="1:15" ht="4.5" customHeight="1">
      <c r="B152" s="104"/>
      <c r="C152" s="104"/>
      <c r="D152" s="104"/>
      <c r="E152" s="97"/>
      <c r="F152" s="97"/>
      <c r="G152" s="97"/>
      <c r="H152" s="97"/>
      <c r="I152" s="97"/>
      <c r="J152" s="104"/>
      <c r="K152" s="104"/>
      <c r="L152" s="105"/>
      <c r="M152" s="23"/>
    </row>
    <row r="153" spans="1:15" ht="19.5" customHeight="1">
      <c r="B153" s="903" t="s">
        <v>6</v>
      </c>
      <c r="C153" s="903"/>
      <c r="D153" s="903"/>
      <c r="E153" s="903"/>
      <c r="F153" s="903"/>
      <c r="G153" s="903"/>
      <c r="H153" s="903"/>
      <c r="I153" s="903"/>
      <c r="J153" s="903"/>
      <c r="K153" s="903"/>
      <c r="L153" s="903"/>
      <c r="M153" s="903"/>
      <c r="N153" s="903"/>
    </row>
    <row r="154" spans="1:15">
      <c r="B154" s="280" t="str">
        <f>B106</f>
        <v>FAPESP,  MAIO DE 2016</v>
      </c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8"/>
      <c r="N154" s="20">
        <v>3</v>
      </c>
    </row>
    <row r="155" spans="1:15"/>
    <row r="156" spans="1:15"/>
    <row r="157" spans="1:15"/>
    <row r="158" spans="1:15"/>
    <row r="159" spans="1:15"/>
    <row r="160" spans="1:15"/>
    <row r="161" spans="2:243"/>
    <row r="162" spans="2:243"/>
    <row r="163" spans="2:243"/>
    <row r="164" spans="2:243"/>
    <row r="165" spans="2:243"/>
    <row r="166" spans="2:243"/>
    <row r="167" spans="2:243"/>
    <row r="168" spans="2:243" ht="16.5" customHeight="1">
      <c r="B168" s="222" t="s">
        <v>145</v>
      </c>
    </row>
    <row r="169" spans="2:243" ht="16.5" customHeight="1">
      <c r="B169" s="222" t="s">
        <v>146</v>
      </c>
    </row>
    <row r="170" spans="2:243"/>
    <row r="171" spans="2:243" ht="15">
      <c r="B171" s="130"/>
      <c r="E171" s="58"/>
      <c r="M171" s="74"/>
    </row>
    <row r="172" spans="2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2:243" ht="18.75" customHeight="1">
      <c r="B173" s="902" t="s">
        <v>43</v>
      </c>
      <c r="C173" s="902"/>
      <c r="D173" s="902"/>
      <c r="E173" s="902"/>
      <c r="F173" s="902"/>
      <c r="G173" s="902"/>
      <c r="H173" s="902"/>
      <c r="I173" s="902"/>
      <c r="J173" s="902"/>
      <c r="K173" s="902"/>
      <c r="L173" s="902"/>
      <c r="M173" s="902"/>
      <c r="N173" s="902"/>
      <c r="O173" s="254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2:243" ht="18.75" customHeight="1">
      <c r="B174" s="902" t="s">
        <v>44</v>
      </c>
      <c r="C174" s="902"/>
      <c r="D174" s="902"/>
      <c r="E174" s="902"/>
      <c r="F174" s="902"/>
      <c r="G174" s="902"/>
      <c r="H174" s="902"/>
      <c r="I174" s="902"/>
      <c r="J174" s="902"/>
      <c r="K174" s="902"/>
      <c r="L174" s="902"/>
      <c r="M174" s="902"/>
      <c r="N174" s="902"/>
      <c r="O174" s="254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2:243" ht="9.75" customHeight="1">
      <c r="B175" s="107"/>
      <c r="C175" s="107"/>
      <c r="E175" s="107"/>
      <c r="F175" s="108"/>
      <c r="G175" s="108"/>
      <c r="H175" s="108"/>
      <c r="I175" s="108"/>
      <c r="J175" s="108"/>
      <c r="K175" s="108"/>
      <c r="L175" s="108"/>
      <c r="M175" s="108"/>
      <c r="N175" s="108"/>
      <c r="O175" s="254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2:243" ht="19.5" customHeight="1">
      <c r="B176" s="816" t="s">
        <v>10</v>
      </c>
      <c r="C176" s="816"/>
      <c r="D176" s="816"/>
      <c r="E176" s="816"/>
      <c r="F176" s="816"/>
      <c r="G176" s="816"/>
      <c r="H176" s="816"/>
      <c r="I176" s="816"/>
      <c r="J176" s="816"/>
      <c r="K176" s="816"/>
      <c r="L176" s="816"/>
      <c r="M176" s="816"/>
      <c r="N176" s="816"/>
      <c r="O176" s="254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7.5" customHeight="1">
      <c r="B177" s="109"/>
      <c r="C177" s="109"/>
      <c r="E177" s="109"/>
      <c r="F177" s="2"/>
      <c r="G177" s="2"/>
      <c r="H177" s="2"/>
      <c r="I177" s="2"/>
      <c r="J177" s="2"/>
      <c r="K177" s="2"/>
      <c r="L177" s="2"/>
      <c r="M177" s="2"/>
      <c r="N177" s="2"/>
      <c r="O177" s="254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8" customHeight="1">
      <c r="B178" s="920" t="s">
        <v>45</v>
      </c>
      <c r="C178" s="920"/>
      <c r="D178" s="920"/>
      <c r="E178" s="920"/>
      <c r="F178" s="920"/>
      <c r="G178" s="920"/>
      <c r="H178" s="920"/>
      <c r="I178" s="920"/>
      <c r="J178" s="920"/>
      <c r="K178" s="920"/>
      <c r="L178" s="920"/>
      <c r="M178" s="920"/>
      <c r="N178" s="920"/>
      <c r="O178" s="254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3.5" customHeight="1">
      <c r="B179" s="919" t="s">
        <v>46</v>
      </c>
      <c r="C179" s="919"/>
      <c r="D179" s="919"/>
      <c r="E179" s="919"/>
      <c r="F179" s="919"/>
      <c r="G179" s="919"/>
      <c r="H179" s="919"/>
      <c r="I179" s="919"/>
      <c r="J179" s="919"/>
      <c r="K179" s="919"/>
      <c r="L179" s="919"/>
      <c r="M179" s="919"/>
      <c r="N179" s="919"/>
      <c r="O179" s="254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57"/>
      <c r="IF179" s="57"/>
      <c r="IG179" s="57"/>
      <c r="IH179" s="57"/>
      <c r="II179" s="57"/>
    </row>
    <row r="180" spans="2:243" ht="18" customHeight="1">
      <c r="B180" s="918" t="s">
        <v>47</v>
      </c>
      <c r="C180" s="918"/>
      <c r="D180" s="918"/>
      <c r="E180" s="918"/>
      <c r="F180" s="918"/>
      <c r="G180" s="918"/>
      <c r="H180" s="918"/>
      <c r="I180" s="918"/>
      <c r="J180" s="918"/>
      <c r="K180" s="918"/>
      <c r="L180" s="918"/>
      <c r="M180" s="918"/>
      <c r="N180" s="918"/>
      <c r="O180" s="254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918" t="s">
        <v>48</v>
      </c>
      <c r="C181" s="918"/>
      <c r="D181" s="918"/>
      <c r="E181" s="918"/>
      <c r="F181" s="918"/>
      <c r="G181" s="918"/>
      <c r="H181" s="918"/>
      <c r="I181" s="918"/>
      <c r="J181" s="918"/>
      <c r="K181" s="918"/>
      <c r="L181" s="918"/>
      <c r="M181" s="918"/>
      <c r="N181" s="918"/>
      <c r="O181" s="254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IE181" s="60"/>
      <c r="IF181" s="60"/>
      <c r="IG181" s="60"/>
      <c r="IH181" s="60"/>
      <c r="II181" s="60"/>
    </row>
    <row r="182" spans="2:243" ht="18" customHeight="1">
      <c r="B182" s="901" t="s">
        <v>210</v>
      </c>
      <c r="C182" s="901"/>
      <c r="D182" s="901"/>
      <c r="E182" s="901"/>
      <c r="F182" s="901"/>
      <c r="G182" s="901"/>
      <c r="H182" s="901"/>
      <c r="I182" s="901"/>
      <c r="J182" s="901"/>
      <c r="K182" s="901"/>
      <c r="L182" s="901"/>
      <c r="M182" s="901"/>
      <c r="N182" s="901"/>
    </row>
    <row r="183" spans="2:243" ht="18" customHeight="1">
      <c r="B183" s="901" t="s">
        <v>251</v>
      </c>
      <c r="C183" s="901"/>
      <c r="D183" s="901"/>
      <c r="E183" s="901"/>
      <c r="F183" s="901"/>
      <c r="G183" s="901"/>
      <c r="H183" s="901"/>
      <c r="I183" s="901"/>
      <c r="J183" s="901"/>
      <c r="K183" s="901"/>
      <c r="L183" s="901"/>
      <c r="M183" s="901"/>
      <c r="N183" s="901"/>
    </row>
    <row r="184" spans="2:243" ht="18" customHeight="1">
      <c r="B184" s="901" t="s">
        <v>202</v>
      </c>
      <c r="C184" s="901"/>
      <c r="D184" s="901"/>
      <c r="E184" s="901"/>
      <c r="F184" s="901"/>
      <c r="G184" s="901"/>
      <c r="H184" s="901"/>
      <c r="I184" s="901"/>
      <c r="J184" s="901"/>
      <c r="K184" s="901"/>
      <c r="L184" s="901"/>
      <c r="M184" s="901"/>
      <c r="N184" s="901"/>
    </row>
    <row r="185" spans="2:243" ht="18" customHeight="1">
      <c r="B185" s="901" t="s">
        <v>201</v>
      </c>
      <c r="C185" s="901"/>
      <c r="D185" s="901"/>
      <c r="E185" s="901"/>
      <c r="F185" s="901"/>
      <c r="G185" s="901"/>
      <c r="H185" s="901"/>
      <c r="I185" s="901"/>
      <c r="J185" s="901"/>
      <c r="K185" s="901"/>
      <c r="L185" s="901"/>
      <c r="M185" s="901"/>
      <c r="N185" s="901"/>
    </row>
    <row r="186" spans="2:243" ht="10.5" customHeight="1">
      <c r="B186" s="110" t="s">
        <v>23</v>
      </c>
      <c r="C186" s="110"/>
      <c r="D186" s="58"/>
      <c r="E186" s="110"/>
      <c r="F186" s="57"/>
      <c r="G186" s="57"/>
      <c r="H186" s="57"/>
      <c r="I186" s="57"/>
      <c r="J186" s="57"/>
      <c r="K186" s="57"/>
      <c r="M186" s="57"/>
      <c r="N186" s="57"/>
    </row>
    <row r="187" spans="2:243" ht="20.25" customHeight="1">
      <c r="B187" s="111" t="s">
        <v>49</v>
      </c>
      <c r="C187" s="110"/>
      <c r="D187" s="58"/>
      <c r="E187" s="110"/>
      <c r="F187" s="57"/>
      <c r="G187" s="57"/>
      <c r="H187" s="57"/>
      <c r="I187" s="57"/>
      <c r="J187" s="57"/>
      <c r="K187" s="57"/>
      <c r="M187" s="57"/>
      <c r="N187" s="57"/>
    </row>
    <row r="188" spans="2:243" ht="19.5" customHeight="1">
      <c r="B188" s="111"/>
      <c r="C188" s="110"/>
      <c r="D188" s="58"/>
      <c r="E188" s="110"/>
      <c r="F188" s="57"/>
      <c r="G188" s="57"/>
      <c r="H188" s="57"/>
      <c r="I188" s="57"/>
      <c r="J188" s="57"/>
      <c r="K188" s="57"/>
      <c r="M188" s="57"/>
      <c r="N188" s="57"/>
    </row>
    <row r="189" spans="2:243">
      <c r="B189" s="921" t="s">
        <v>155</v>
      </c>
      <c r="C189" s="921"/>
      <c r="D189" s="921"/>
      <c r="E189" s="921"/>
      <c r="F189" s="921"/>
      <c r="G189" s="921"/>
      <c r="H189" s="921"/>
      <c r="I189" s="921"/>
      <c r="J189" s="921"/>
      <c r="K189" s="921"/>
      <c r="L189" s="921"/>
      <c r="M189" s="921"/>
      <c r="N189" s="284"/>
    </row>
    <row r="190" spans="2:243" ht="18" customHeight="1">
      <c r="B190" s="910" t="s">
        <v>50</v>
      </c>
      <c r="C190" s="910"/>
      <c r="D190" s="910"/>
      <c r="E190" s="910"/>
      <c r="F190" s="910"/>
      <c r="G190" s="910"/>
      <c r="H190" s="910"/>
      <c r="I190" s="910"/>
      <c r="J190" s="910"/>
      <c r="K190" s="910"/>
      <c r="L190" s="910"/>
      <c r="M190" s="910"/>
      <c r="N190" s="910"/>
    </row>
    <row r="191" spans="2:243" ht="13.5" customHeight="1">
      <c r="B191" s="110"/>
      <c r="C191" s="110"/>
      <c r="D191" s="58"/>
      <c r="E191" s="110"/>
      <c r="F191" s="57"/>
      <c r="G191" s="57"/>
      <c r="H191" s="57"/>
      <c r="I191" s="57"/>
      <c r="J191" s="57"/>
      <c r="K191" s="57"/>
      <c r="M191" s="57"/>
      <c r="N191" s="57"/>
    </row>
    <row r="192" spans="2:243">
      <c r="B192" s="111" t="s">
        <v>51</v>
      </c>
      <c r="D192" s="58"/>
    </row>
    <row r="193" spans="1:236" ht="10.5" customHeight="1"/>
    <row r="194" spans="1:236" s="124" customFormat="1" ht="17.25" customHeight="1">
      <c r="A194" s="445"/>
      <c r="B194" s="374" t="s">
        <v>1</v>
      </c>
      <c r="C194" s="915" t="s">
        <v>8</v>
      </c>
      <c r="D194" s="916"/>
      <c r="E194" s="916"/>
      <c r="F194" s="916"/>
      <c r="G194" s="916"/>
      <c r="H194" s="916"/>
      <c r="I194" s="916"/>
      <c r="J194" s="916"/>
      <c r="K194" s="917"/>
      <c r="L194" s="905" t="s">
        <v>4</v>
      </c>
      <c r="M194" s="905"/>
      <c r="N194" s="375" t="s">
        <v>2</v>
      </c>
      <c r="O194" s="438"/>
    </row>
    <row r="195" spans="1:236" customFormat="1" ht="16.5" customHeight="1">
      <c r="A195" s="260"/>
      <c r="B195" s="152">
        <v>1</v>
      </c>
      <c r="C195" s="911" t="s">
        <v>52</v>
      </c>
      <c r="D195" s="912"/>
      <c r="E195" s="912"/>
      <c r="F195" s="912"/>
      <c r="G195" s="912"/>
      <c r="H195" s="912"/>
      <c r="I195" s="912"/>
      <c r="J195" s="912"/>
      <c r="K195" s="912"/>
      <c r="L195" s="913">
        <v>1000</v>
      </c>
      <c r="M195" s="914"/>
      <c r="N195" s="113"/>
      <c r="O195" s="421"/>
      <c r="IA195" s="84"/>
      <c r="IB195" s="21"/>
    </row>
    <row r="196" spans="1:236" customFormat="1" ht="16.5" customHeight="1">
      <c r="A196" s="260"/>
      <c r="B196" s="149">
        <v>2</v>
      </c>
      <c r="C196" s="911" t="s">
        <v>53</v>
      </c>
      <c r="D196" s="912"/>
      <c r="E196" s="912"/>
      <c r="F196" s="912"/>
      <c r="G196" s="912"/>
      <c r="H196" s="912"/>
      <c r="I196" s="912"/>
      <c r="J196" s="912"/>
      <c r="K196" s="912"/>
      <c r="L196" s="913">
        <v>2000</v>
      </c>
      <c r="M196" s="914"/>
      <c r="N196" s="113"/>
      <c r="O196" s="421"/>
      <c r="IA196" s="84"/>
      <c r="IB196" s="21"/>
    </row>
    <row r="197" spans="1:236" customFormat="1" ht="16.5" customHeight="1">
      <c r="A197" s="260"/>
      <c r="B197" s="149">
        <v>3</v>
      </c>
      <c r="C197" s="911" t="s">
        <v>54</v>
      </c>
      <c r="D197" s="912"/>
      <c r="E197" s="912"/>
      <c r="F197" s="912"/>
      <c r="G197" s="912"/>
      <c r="H197" s="912"/>
      <c r="I197" s="912"/>
      <c r="J197" s="912"/>
      <c r="K197" s="912"/>
      <c r="L197" s="913">
        <v>800</v>
      </c>
      <c r="M197" s="914"/>
      <c r="N197" s="113"/>
      <c r="O197" s="421"/>
      <c r="IA197" s="21"/>
      <c r="IB197" s="21"/>
    </row>
    <row r="198" spans="1:236" customFormat="1" ht="16.5" customHeight="1">
      <c r="A198" s="260"/>
      <c r="B198" s="149">
        <v>4</v>
      </c>
      <c r="C198" s="911" t="s">
        <v>55</v>
      </c>
      <c r="D198" s="912"/>
      <c r="E198" s="912"/>
      <c r="F198" s="912"/>
      <c r="G198" s="912"/>
      <c r="H198" s="912"/>
      <c r="I198" s="912"/>
      <c r="J198" s="912"/>
      <c r="K198" s="912"/>
      <c r="L198" s="913">
        <v>500</v>
      </c>
      <c r="M198" s="914"/>
      <c r="N198" s="113"/>
      <c r="O198" s="421"/>
      <c r="IA198" s="21"/>
      <c r="IB198" s="21"/>
    </row>
    <row r="199" spans="1:236" customFormat="1" ht="16.5" customHeight="1">
      <c r="A199" s="260"/>
      <c r="B199" s="149">
        <v>5</v>
      </c>
      <c r="C199" s="911" t="s">
        <v>56</v>
      </c>
      <c r="D199" s="912"/>
      <c r="E199" s="912"/>
      <c r="F199" s="912"/>
      <c r="G199" s="912"/>
      <c r="H199" s="912"/>
      <c r="I199" s="912"/>
      <c r="J199" s="912"/>
      <c r="K199" s="912"/>
      <c r="L199" s="913">
        <v>2000</v>
      </c>
      <c r="M199" s="914"/>
      <c r="N199" s="113"/>
      <c r="O199" s="421"/>
    </row>
    <row r="200" spans="1:236" customFormat="1" ht="17.25" customHeight="1">
      <c r="A200" s="260"/>
      <c r="B200" s="922"/>
      <c r="C200" s="923"/>
      <c r="D200" s="923"/>
      <c r="E200" s="923"/>
      <c r="F200" s="923"/>
      <c r="G200" s="923"/>
      <c r="H200" s="923"/>
      <c r="I200" s="923"/>
      <c r="J200" s="923"/>
      <c r="K200" s="924"/>
      <c r="L200" s="925">
        <v>6300</v>
      </c>
      <c r="M200" s="926"/>
      <c r="N200" s="113"/>
      <c r="O200" s="421"/>
    </row>
    <row r="201" spans="1:236" ht="4.5" customHeight="1">
      <c r="B201" s="104"/>
      <c r="C201" s="104"/>
      <c r="D201" s="104"/>
      <c r="E201" s="97"/>
      <c r="F201" s="97"/>
      <c r="G201" s="97"/>
      <c r="H201" s="97"/>
      <c r="I201" s="97"/>
      <c r="J201" s="104"/>
      <c r="K201" s="104"/>
      <c r="L201" s="105"/>
      <c r="M201" s="23"/>
    </row>
    <row r="202" spans="1:236" ht="19.5" customHeight="1">
      <c r="B202" s="903" t="s">
        <v>6</v>
      </c>
      <c r="C202" s="903"/>
      <c r="D202" s="903"/>
      <c r="E202" s="903"/>
      <c r="F202" s="903"/>
      <c r="G202" s="903"/>
      <c r="H202" s="903"/>
      <c r="I202" s="903"/>
      <c r="J202" s="903"/>
      <c r="K202" s="903"/>
      <c r="L202" s="903"/>
      <c r="M202" s="903"/>
      <c r="N202" s="903"/>
    </row>
    <row r="203" spans="1:236">
      <c r="B203" s="280" t="str">
        <f>B154</f>
        <v>FAPESP,  MAIO DE 2016</v>
      </c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8"/>
      <c r="N203" s="20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sheetProtection algorithmName="SHA-512" hashValue="fK1ey0fmxoToco5M1tDIC42Qu9qEnSpgpmltKI6KFPZV3300IYKKZ9fTt1v8aCK/O1ZvjJoR7jfJGfAFDUbz1g==" saltValue="CztwYTsgJQy52YaMWL7txg==" spinCount="100000" sheet="1" objects="1" scenarios="1"/>
  <mergeCells count="170">
    <mergeCell ref="N61:N62"/>
    <mergeCell ref="C37:L37"/>
    <mergeCell ref="C43:L43"/>
    <mergeCell ref="C35:L35"/>
    <mergeCell ref="C124:L124"/>
    <mergeCell ref="C125:L125"/>
    <mergeCell ref="C126:L126"/>
    <mergeCell ref="B10:C10"/>
    <mergeCell ref="D10:F10"/>
    <mergeCell ref="C53:L53"/>
    <mergeCell ref="C63:L63"/>
    <mergeCell ref="B57:N57"/>
    <mergeCell ref="C44:L44"/>
    <mergeCell ref="C21:L21"/>
    <mergeCell ref="C118:L118"/>
    <mergeCell ref="C119:L119"/>
    <mergeCell ref="C120:L120"/>
    <mergeCell ref="C121:L121"/>
    <mergeCell ref="C122:L122"/>
    <mergeCell ref="C123:L123"/>
    <mergeCell ref="C78:L78"/>
    <mergeCell ref="C51:L51"/>
    <mergeCell ref="C45:L45"/>
    <mergeCell ref="C46:L46"/>
    <mergeCell ref="E8:N8"/>
    <mergeCell ref="B12:C12"/>
    <mergeCell ref="D12:G12"/>
    <mergeCell ref="C31:L31"/>
    <mergeCell ref="C32:L32"/>
    <mergeCell ref="C42:L42"/>
    <mergeCell ref="C36:L36"/>
    <mergeCell ref="C33:L33"/>
    <mergeCell ref="C15:L15"/>
    <mergeCell ref="C34:L34"/>
    <mergeCell ref="C22:L22"/>
    <mergeCell ref="C23:L23"/>
    <mergeCell ref="C24:L24"/>
    <mergeCell ref="C39:L39"/>
    <mergeCell ref="K10:N12"/>
    <mergeCell ref="B200:K200"/>
    <mergeCell ref="L200:M200"/>
    <mergeCell ref="C38:L38"/>
    <mergeCell ref="C41:L41"/>
    <mergeCell ref="C40:L40"/>
    <mergeCell ref="C55:L55"/>
    <mergeCell ref="C54:L54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B61:B62"/>
    <mergeCell ref="M61:M62"/>
    <mergeCell ref="C144:L144"/>
    <mergeCell ref="C127:L127"/>
    <mergeCell ref="C128:L128"/>
    <mergeCell ref="C129:L129"/>
    <mergeCell ref="C130:L130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C19:L19"/>
    <mergeCell ref="C20:L20"/>
    <mergeCell ref="C198:K198"/>
    <mergeCell ref="C131:L131"/>
    <mergeCell ref="C132:L132"/>
    <mergeCell ref="C133:L133"/>
    <mergeCell ref="C134:L134"/>
    <mergeCell ref="C135:L135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B190:N190"/>
    <mergeCell ref="C197:K197"/>
    <mergeCell ref="L197:M197"/>
    <mergeCell ref="C194:K194"/>
    <mergeCell ref="B183:N183"/>
    <mergeCell ref="C112:L112"/>
    <mergeCell ref="B180:N180"/>
    <mergeCell ref="B181:N181"/>
    <mergeCell ref="B179:N179"/>
    <mergeCell ref="B178:N178"/>
    <mergeCell ref="B185:N185"/>
    <mergeCell ref="B189:M189"/>
    <mergeCell ref="C142:L142"/>
    <mergeCell ref="C143:L143"/>
    <mergeCell ref="C145:L145"/>
    <mergeCell ref="C146:L146"/>
    <mergeCell ref="C147:L147"/>
    <mergeCell ref="C148:L148"/>
    <mergeCell ref="C149:L149"/>
    <mergeCell ref="C150:L150"/>
    <mergeCell ref="C47:L47"/>
    <mergeCell ref="C48:L48"/>
    <mergeCell ref="C49:L49"/>
    <mergeCell ref="C50:L50"/>
    <mergeCell ref="C76:L76"/>
    <mergeCell ref="C71:L71"/>
    <mergeCell ref="C72:L72"/>
    <mergeCell ref="C52:L52"/>
    <mergeCell ref="C73:L73"/>
    <mergeCell ref="C74:L74"/>
    <mergeCell ref="C75:L75"/>
    <mergeCell ref="C68:L68"/>
    <mergeCell ref="C69:L69"/>
    <mergeCell ref="C70:L70"/>
    <mergeCell ref="C61:L62"/>
    <mergeCell ref="C64:L64"/>
    <mergeCell ref="C65:L65"/>
    <mergeCell ref="C66:L66"/>
    <mergeCell ref="C67:L67"/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11:L111"/>
    <mergeCell ref="C113:L113"/>
    <mergeCell ref="C114:L114"/>
    <mergeCell ref="C115:L115"/>
    <mergeCell ref="C116:L116"/>
    <mergeCell ref="C117:L117"/>
    <mergeCell ref="B105:N105"/>
    <mergeCell ref="C94:L94"/>
    <mergeCell ref="C93:L93"/>
    <mergeCell ref="B109:B110"/>
    <mergeCell ref="C109:L110"/>
    <mergeCell ref="M109:M110"/>
    <mergeCell ref="N109:N110"/>
    <mergeCell ref="C103:L103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  <mergeCell ref="C96:L96"/>
    <mergeCell ref="C97:L97"/>
    <mergeCell ref="C90:L90"/>
    <mergeCell ref="C87:L87"/>
    <mergeCell ref="C102:L102"/>
    <mergeCell ref="C95:L95"/>
    <mergeCell ref="C92:L92"/>
    <mergeCell ref="C88:L88"/>
    <mergeCell ref="C91:L91"/>
    <mergeCell ref="C98:L98"/>
  </mergeCells>
  <conditionalFormatting sqref="B195:C199">
    <cfRule type="cellIs" dxfId="79" priority="42" stopIfTrue="1" operator="equal">
      <formula>0</formula>
    </cfRule>
  </conditionalFormatting>
  <conditionalFormatting sqref="M104 M56 M152">
    <cfRule type="cellIs" dxfId="78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77" priority="39" stopIfTrue="1" operator="equal">
      <formula>0</formula>
    </cfRule>
  </conditionalFormatting>
  <conditionalFormatting sqref="B63:B103 B15:B52 B111:B151">
    <cfRule type="cellIs" dxfId="76" priority="31" stopIfTrue="1" operator="equal">
      <formula>0</formula>
    </cfRule>
  </conditionalFormatting>
  <conditionalFormatting sqref="E8">
    <cfRule type="cellIs" dxfId="75" priority="21" stopIfTrue="1" operator="equal">
      <formula>""</formula>
    </cfRule>
  </conditionalFormatting>
  <conditionalFormatting sqref="D10 E8:N8">
    <cfRule type="cellIs" dxfId="74" priority="10" stopIfTrue="1" operator="equal">
      <formula>""</formula>
    </cfRule>
  </conditionalFormatting>
  <conditionalFormatting sqref="M63:M103 M111:M151 M15:M55">
    <cfRule type="cellIs" dxfId="73" priority="43" stopIfTrue="1" operator="equal">
      <formula>""</formula>
    </cfRule>
  </conditionalFormatting>
  <conditionalFormatting sqref="D12 F12">
    <cfRule type="cellIs" dxfId="72" priority="2" stopIfTrue="1" operator="equal">
      <formula>""</formula>
    </cfRule>
  </conditionalFormatting>
  <conditionalFormatting sqref="M201">
    <cfRule type="cellIs" dxfId="71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C63:L76 C111:L124 G10 C15:L55 H11:H13 L13:N13 I10:J13 K10 K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8"/>
  <sheetViews>
    <sheetView showGridLines="0" showRowColHeaders="0" zoomScaleNormal="100" zoomScaleSheetLayoutView="100" workbookViewId="0">
      <selection activeCell="P6" sqref="P6"/>
    </sheetView>
  </sheetViews>
  <sheetFormatPr defaultColWidth="0" defaultRowHeight="12.75" zeroHeight="1"/>
  <cols>
    <col min="1" max="1" width="2.28515625" style="260" customWidth="1"/>
    <col min="2" max="2" width="10.140625" style="74" customWidth="1"/>
    <col min="3" max="3" width="9.140625" style="74" customWidth="1"/>
    <col min="4" max="4" width="11.140625" style="74" customWidth="1"/>
    <col min="5" max="5" width="8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9" style="58" customWidth="1"/>
    <col min="10" max="10" width="10" style="58" bestFit="1" customWidth="1"/>
    <col min="11" max="11" width="9.140625" style="74" customWidth="1"/>
    <col min="12" max="12" width="3.28515625" style="74" customWidth="1"/>
    <col min="13" max="13" width="10.85546875" style="58" customWidth="1"/>
    <col min="14" max="14" width="9.140625" style="58" hidden="1" customWidth="1"/>
    <col min="15" max="15" width="9.28515625" style="58" customWidth="1"/>
    <col min="16" max="16" width="8" style="58" customWidth="1"/>
    <col min="17" max="17" width="9.5703125" style="58" customWidth="1"/>
    <col min="18" max="18" width="7.5703125" style="58" customWidth="1"/>
    <col min="19" max="19" width="9.140625" style="58" customWidth="1"/>
    <col min="20" max="20" width="1.85546875" style="260" customWidth="1"/>
    <col min="21" max="22" width="9.140625" style="74" hidden="1" customWidth="1"/>
    <col min="23" max="16384" width="9.140625" style="58" hidden="1"/>
  </cols>
  <sheetData>
    <row r="1" spans="1:51" s="4" customFormat="1" ht="31.5" customHeight="1">
      <c r="A1" s="434"/>
      <c r="B1" s="74"/>
      <c r="C1" s="74"/>
      <c r="D1" s="74"/>
      <c r="E1" s="57"/>
      <c r="F1" s="57"/>
      <c r="G1" s="57"/>
      <c r="H1" s="57"/>
      <c r="I1" s="57"/>
      <c r="J1" s="57"/>
      <c r="K1" s="74"/>
      <c r="L1" s="74"/>
      <c r="M1" s="57"/>
      <c r="N1" s="57"/>
      <c r="O1" s="57"/>
      <c r="P1" s="57"/>
      <c r="Q1" s="57"/>
      <c r="R1" s="57"/>
      <c r="S1" s="57"/>
      <c r="T1" s="414"/>
      <c r="U1" s="571"/>
      <c r="V1" s="571"/>
    </row>
    <row r="2" spans="1:51" s="4" customFormat="1" ht="12.75" customHeight="1">
      <c r="A2" s="439"/>
      <c r="B2" s="74"/>
      <c r="C2" s="74"/>
      <c r="D2" s="74"/>
      <c r="E2" s="57"/>
      <c r="F2" s="57"/>
      <c r="G2" s="57"/>
      <c r="H2" s="57"/>
      <c r="I2" s="57"/>
      <c r="J2" s="57"/>
      <c r="K2" s="74"/>
      <c r="L2" s="74"/>
      <c r="M2" s="57"/>
      <c r="N2" s="57"/>
      <c r="O2" s="57"/>
      <c r="P2" s="57"/>
      <c r="Q2" s="781"/>
      <c r="R2" s="781"/>
      <c r="S2" s="781"/>
      <c r="T2" s="414"/>
      <c r="U2" s="571"/>
      <c r="V2" s="571"/>
    </row>
    <row r="3" spans="1:51" s="4" customFormat="1" ht="12.75" customHeight="1">
      <c r="A3" s="439"/>
      <c r="B3" s="74"/>
      <c r="C3" s="74"/>
      <c r="D3" s="74"/>
      <c r="E3" s="57"/>
      <c r="F3" s="57"/>
      <c r="G3" s="57"/>
      <c r="H3" s="57"/>
      <c r="I3" s="57"/>
      <c r="J3" s="57"/>
      <c r="K3" s="74"/>
      <c r="L3" s="74"/>
      <c r="M3" s="57"/>
      <c r="N3" s="57"/>
      <c r="O3" s="57"/>
      <c r="P3" s="57"/>
      <c r="Q3" s="57"/>
      <c r="R3" s="57"/>
      <c r="S3" s="57"/>
      <c r="T3" s="414"/>
      <c r="U3" s="571"/>
      <c r="V3" s="571"/>
    </row>
    <row r="4" spans="1:51" s="4" customFormat="1" ht="12.75" customHeight="1">
      <c r="A4" s="439"/>
      <c r="B4" s="74"/>
      <c r="C4" s="74"/>
      <c r="D4" s="74"/>
      <c r="E4" s="57"/>
      <c r="F4" s="57"/>
      <c r="G4" s="57"/>
      <c r="H4" s="57"/>
      <c r="I4" s="57"/>
      <c r="J4" s="57"/>
      <c r="K4" s="74"/>
      <c r="L4" s="74"/>
      <c r="M4" s="57"/>
      <c r="N4" s="57"/>
      <c r="O4" s="57"/>
      <c r="P4" s="57"/>
      <c r="Q4" s="57"/>
      <c r="R4" s="57"/>
      <c r="S4" s="57"/>
      <c r="T4" s="414"/>
      <c r="U4" s="571"/>
      <c r="V4" s="571"/>
    </row>
    <row r="5" spans="1:51" s="4" customFormat="1" ht="12.75" customHeight="1">
      <c r="A5" s="439"/>
      <c r="B5" s="74"/>
      <c r="C5" s="74"/>
      <c r="D5" s="74"/>
      <c r="E5" s="57"/>
      <c r="F5" s="57"/>
      <c r="G5" s="57"/>
      <c r="H5" s="57"/>
      <c r="I5" s="57"/>
      <c r="J5" s="57"/>
      <c r="K5" s="74"/>
      <c r="L5" s="74"/>
      <c r="M5" s="57"/>
      <c r="N5" s="57"/>
      <c r="O5" s="57"/>
      <c r="P5" s="57"/>
      <c r="Q5" s="57"/>
      <c r="R5" s="57"/>
      <c r="S5" s="57"/>
      <c r="T5" s="414"/>
      <c r="U5" s="571"/>
      <c r="V5" s="571"/>
    </row>
    <row r="6" spans="1:51" s="4" customFormat="1" ht="19.5" customHeight="1">
      <c r="A6" s="440"/>
      <c r="B6" s="370" t="s">
        <v>242</v>
      </c>
      <c r="C6" s="233"/>
      <c r="D6" s="233"/>
      <c r="E6" s="233"/>
      <c r="F6" s="233"/>
      <c r="G6" s="233"/>
      <c r="H6" s="233"/>
      <c r="N6" s="182"/>
      <c r="O6" s="79"/>
      <c r="P6" s="57"/>
      <c r="Q6" s="47"/>
      <c r="R6" s="47"/>
      <c r="S6" s="47"/>
      <c r="T6" s="414"/>
      <c r="U6" s="571"/>
      <c r="V6" s="571"/>
    </row>
    <row r="7" spans="1:51" s="4" customFormat="1" ht="6" customHeight="1">
      <c r="A7" s="439"/>
      <c r="B7" s="12"/>
      <c r="C7" s="75"/>
      <c r="D7" s="13"/>
      <c r="E7" s="76"/>
      <c r="F7" s="76"/>
      <c r="G7" s="76"/>
      <c r="H7" s="76"/>
      <c r="I7" s="76"/>
      <c r="J7" s="76"/>
      <c r="K7" s="75"/>
      <c r="L7" s="75"/>
      <c r="M7" s="76"/>
      <c r="N7" s="76"/>
      <c r="O7" s="76"/>
      <c r="P7" s="57"/>
      <c r="Q7" s="57"/>
      <c r="R7" s="57"/>
      <c r="S7" s="57"/>
      <c r="T7" s="414"/>
      <c r="U7" s="571"/>
      <c r="V7" s="571"/>
    </row>
    <row r="8" spans="1:51" s="4" customFormat="1" ht="19.5" customHeight="1">
      <c r="A8" s="455"/>
      <c r="B8" s="11" t="s">
        <v>147</v>
      </c>
      <c r="C8" s="13"/>
      <c r="D8" s="13"/>
      <c r="E8" s="966"/>
      <c r="F8" s="967"/>
      <c r="G8" s="967"/>
      <c r="H8" s="967"/>
      <c r="I8" s="967"/>
      <c r="J8" s="967"/>
      <c r="K8" s="967"/>
      <c r="L8" s="967"/>
      <c r="M8" s="967"/>
      <c r="N8" s="967"/>
      <c r="O8" s="967"/>
      <c r="P8" s="967"/>
      <c r="Q8" s="967"/>
      <c r="R8" s="967"/>
      <c r="S8" s="968"/>
      <c r="T8" s="446">
        <v>7</v>
      </c>
      <c r="U8" s="571"/>
      <c r="V8" s="571"/>
    </row>
    <row r="9" spans="1:51" s="4" customFormat="1" ht="5.25" customHeight="1">
      <c r="A9" s="421"/>
      <c r="B9" s="12"/>
      <c r="C9" s="13"/>
      <c r="D9" s="13"/>
      <c r="E9" s="14"/>
      <c r="F9" s="14"/>
      <c r="G9" s="14"/>
      <c r="H9" s="14"/>
      <c r="I9" s="14"/>
      <c r="J9" s="14"/>
      <c r="K9" s="121"/>
      <c r="L9" s="34"/>
      <c r="M9" s="34"/>
      <c r="N9" s="34"/>
      <c r="O9" s="14"/>
      <c r="P9" s="14"/>
      <c r="Q9" s="14"/>
      <c r="R9" s="36"/>
      <c r="S9" s="14"/>
      <c r="T9" s="447"/>
      <c r="U9" s="571"/>
      <c r="V9" s="571"/>
    </row>
    <row r="10" spans="1:51" s="4" customFormat="1" ht="20.25" customHeight="1">
      <c r="A10" s="421"/>
      <c r="B10" s="319" t="s">
        <v>184</v>
      </c>
      <c r="C10" s="319"/>
      <c r="D10" s="800"/>
      <c r="E10" s="800"/>
      <c r="F10" s="800"/>
      <c r="G10" s="14"/>
      <c r="H10" s="14"/>
      <c r="I10" s="14"/>
      <c r="J10" s="14"/>
      <c r="K10" s="121"/>
      <c r="L10" s="34"/>
      <c r="M10" s="790" t="s">
        <v>389</v>
      </c>
      <c r="N10" s="791"/>
      <c r="O10" s="791"/>
      <c r="P10" s="791"/>
      <c r="Q10" s="791"/>
      <c r="R10" s="791"/>
      <c r="S10" s="792"/>
      <c r="T10" s="447"/>
      <c r="U10" s="571"/>
      <c r="V10" s="571"/>
    </row>
    <row r="11" spans="1:51" s="4" customFormat="1" ht="5.25" customHeight="1">
      <c r="A11" s="421"/>
      <c r="B11" s="12"/>
      <c r="C11" s="13"/>
      <c r="D11" s="13"/>
      <c r="E11" s="14"/>
      <c r="F11" s="14"/>
      <c r="G11" s="14"/>
      <c r="H11" s="14"/>
      <c r="I11" s="14"/>
      <c r="J11" s="36"/>
      <c r="K11" s="35"/>
      <c r="L11" s="35"/>
      <c r="M11" s="793"/>
      <c r="N11" s="794"/>
      <c r="O11" s="794"/>
      <c r="P11" s="794"/>
      <c r="Q11" s="794"/>
      <c r="R11" s="794"/>
      <c r="S11" s="795"/>
      <c r="T11" s="447"/>
      <c r="U11" s="571"/>
      <c r="V11" s="571"/>
    </row>
    <row r="12" spans="1:51" s="84" customFormat="1" ht="21" customHeight="1">
      <c r="A12" s="456"/>
      <c r="B12" s="82" t="s">
        <v>166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796"/>
      <c r="N12" s="797"/>
      <c r="O12" s="797"/>
      <c r="P12" s="797"/>
      <c r="Q12" s="797"/>
      <c r="R12" s="797"/>
      <c r="S12" s="798"/>
      <c r="T12" s="415"/>
      <c r="U12" s="572"/>
      <c r="V12" s="572"/>
    </row>
    <row r="13" spans="1:51" s="84" customFormat="1" ht="6" customHeight="1">
      <c r="A13" s="456"/>
      <c r="B13" s="336"/>
      <c r="C13" s="131"/>
      <c r="D13" s="337"/>
      <c r="E13" s="131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448"/>
      <c r="U13" s="573"/>
      <c r="V13" s="573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</row>
    <row r="14" spans="1:51" s="124" customFormat="1" ht="15.75" customHeight="1">
      <c r="A14" s="457"/>
      <c r="B14" s="143" t="s">
        <v>130</v>
      </c>
      <c r="C14" s="348" t="s">
        <v>31</v>
      </c>
      <c r="D14" s="103" t="s">
        <v>32</v>
      </c>
      <c r="E14" s="123">
        <v>1</v>
      </c>
      <c r="H14" s="338" t="s">
        <v>134</v>
      </c>
      <c r="I14" s="347"/>
      <c r="J14" s="103" t="s">
        <v>32</v>
      </c>
      <c r="K14" s="90"/>
      <c r="N14" s="126"/>
      <c r="O14" s="143" t="s">
        <v>131</v>
      </c>
      <c r="P14" s="347"/>
      <c r="Q14" s="103" t="s">
        <v>32</v>
      </c>
      <c r="R14" s="90"/>
      <c r="S14" s="339"/>
      <c r="T14" s="438"/>
      <c r="U14" s="92"/>
      <c r="V14" s="92"/>
    </row>
    <row r="15" spans="1:51" customFormat="1" ht="6" customHeight="1">
      <c r="A15" s="437"/>
      <c r="B15" s="137"/>
      <c r="C15" s="137"/>
      <c r="D15" s="137"/>
      <c r="E15" s="137"/>
      <c r="F15" s="58"/>
      <c r="G15" s="58"/>
      <c r="H15" s="137"/>
      <c r="I15" s="137"/>
      <c r="J15" s="137"/>
      <c r="K15" s="137"/>
      <c r="L15" s="74"/>
      <c r="M15" s="58"/>
      <c r="N15" s="137"/>
      <c r="O15" s="137"/>
      <c r="P15" s="137"/>
      <c r="Q15" s="137"/>
      <c r="R15" s="137"/>
      <c r="S15" s="137"/>
      <c r="T15" s="421"/>
      <c r="U15" s="571"/>
      <c r="V15" s="571"/>
    </row>
    <row r="16" spans="1:51" customFormat="1" ht="15.75" customHeight="1">
      <c r="A16" s="437"/>
      <c r="B16" s="143" t="s">
        <v>132</v>
      </c>
      <c r="C16" s="347"/>
      <c r="D16" s="103" t="s">
        <v>32</v>
      </c>
      <c r="E16" s="90"/>
      <c r="F16" s="127"/>
      <c r="H16" s="338" t="s">
        <v>133</v>
      </c>
      <c r="I16" s="347"/>
      <c r="J16" s="103" t="s">
        <v>32</v>
      </c>
      <c r="K16" s="90"/>
      <c r="N16" s="137"/>
      <c r="O16" s="334" t="s">
        <v>167</v>
      </c>
      <c r="P16" s="347"/>
      <c r="Q16" s="103" t="s">
        <v>32</v>
      </c>
      <c r="R16" s="90"/>
      <c r="S16" s="137"/>
      <c r="T16" s="421"/>
      <c r="U16" s="571"/>
      <c r="V16" s="571"/>
    </row>
    <row r="17" spans="1:242" customFormat="1" ht="6" customHeight="1">
      <c r="A17" s="437"/>
      <c r="B17" s="94"/>
      <c r="C17" s="94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421"/>
      <c r="U17" s="571"/>
      <c r="V17" s="571"/>
    </row>
    <row r="18" spans="1:242" s="187" customFormat="1" ht="19.5" customHeight="1">
      <c r="A18" s="458"/>
      <c r="B18" s="965" t="s">
        <v>141</v>
      </c>
      <c r="C18" s="965"/>
      <c r="D18" s="874" t="str">
        <f>IF(SUM(Q22:R59,Q66:R109)=0,"",SUM(Q22:R59,Q66:R109))</f>
        <v/>
      </c>
      <c r="E18" s="874"/>
      <c r="F18" s="874"/>
      <c r="G18" s="346"/>
      <c r="H18" s="188"/>
      <c r="I18" s="188"/>
      <c r="J18" s="202"/>
      <c r="K18" s="202"/>
      <c r="L18" s="202"/>
      <c r="M18" s="202"/>
      <c r="N18" s="202"/>
      <c r="O18" s="202"/>
      <c r="P18" s="202"/>
      <c r="T18" s="449"/>
      <c r="U18" s="574"/>
      <c r="V18" s="574"/>
    </row>
    <row r="19" spans="1:242" s="98" customFormat="1" ht="7.5" customHeight="1">
      <c r="A19" s="458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5"/>
      <c r="M19" s="96"/>
      <c r="N19" s="96"/>
      <c r="O19" s="96"/>
      <c r="P19" s="96"/>
      <c r="Q19" s="96"/>
      <c r="R19" s="96"/>
      <c r="S19" s="97"/>
      <c r="T19" s="419"/>
      <c r="U19" s="575"/>
      <c r="V19" s="575"/>
    </row>
    <row r="20" spans="1:242" s="99" customFormat="1">
      <c r="A20" s="443"/>
      <c r="B20" s="868" t="s">
        <v>1</v>
      </c>
      <c r="C20" s="954" t="s">
        <v>8</v>
      </c>
      <c r="D20" s="955"/>
      <c r="E20" s="955"/>
      <c r="F20" s="955"/>
      <c r="G20" s="955"/>
      <c r="H20" s="955"/>
      <c r="I20" s="955"/>
      <c r="J20" s="955"/>
      <c r="K20" s="955"/>
      <c r="L20" s="956"/>
      <c r="M20" s="832" t="s">
        <v>76</v>
      </c>
      <c r="N20" s="834" t="s">
        <v>172</v>
      </c>
      <c r="O20" s="894"/>
      <c r="P20" s="835"/>
      <c r="Q20" s="876" t="s">
        <v>173</v>
      </c>
      <c r="R20" s="877"/>
      <c r="S20" s="938" t="s">
        <v>2</v>
      </c>
      <c r="T20" s="422"/>
      <c r="U20" s="576"/>
      <c r="V20" s="576"/>
    </row>
    <row r="21" spans="1:242" s="99" customFormat="1" ht="18.75" customHeight="1">
      <c r="A21" s="443"/>
      <c r="B21" s="960"/>
      <c r="C21" s="957"/>
      <c r="D21" s="958"/>
      <c r="E21" s="958"/>
      <c r="F21" s="958"/>
      <c r="G21" s="958"/>
      <c r="H21" s="958"/>
      <c r="I21" s="958"/>
      <c r="J21" s="958"/>
      <c r="K21" s="958"/>
      <c r="L21" s="959"/>
      <c r="M21" s="928"/>
      <c r="N21" s="933"/>
      <c r="O21" s="934"/>
      <c r="P21" s="935"/>
      <c r="Q21" s="936"/>
      <c r="R21" s="937"/>
      <c r="S21" s="939"/>
      <c r="T21" s="422"/>
      <c r="U21" s="576"/>
      <c r="V21" s="576"/>
    </row>
    <row r="22" spans="1:242" customFormat="1" ht="23.25" customHeight="1">
      <c r="A22" s="268"/>
      <c r="B22" s="335"/>
      <c r="C22" s="898"/>
      <c r="D22" s="899"/>
      <c r="E22" s="899"/>
      <c r="F22" s="899"/>
      <c r="G22" s="899"/>
      <c r="H22" s="899"/>
      <c r="I22" s="899"/>
      <c r="J22" s="899"/>
      <c r="K22" s="899"/>
      <c r="L22" s="900"/>
      <c r="M22" s="281"/>
      <c r="N22" s="282"/>
      <c r="O22" s="931"/>
      <c r="P22" s="932"/>
      <c r="Q22" s="929" t="str">
        <f>IF(ISERROR(INDEX($V$22:$V$27,MATCH(M22,$U$22:$U$27,0))*O22),"",INDEX($V$22:$V$27,MATCH(M22,$U$22:$U$27,0))*O22)</f>
        <v/>
      </c>
      <c r="R22" s="930"/>
      <c r="S22" s="53"/>
      <c r="T22" s="450"/>
      <c r="U22" s="577" t="str">
        <f>IF($C$14=0,"",C$14)</f>
        <v>USD</v>
      </c>
      <c r="V22" s="578">
        <f>IF(E14=0,"",E14)</f>
        <v>1</v>
      </c>
      <c r="IG22" s="84"/>
      <c r="IH22" s="21"/>
    </row>
    <row r="23" spans="1:242" customFormat="1" ht="22.5" customHeight="1">
      <c r="A23" s="268"/>
      <c r="B23" s="335"/>
      <c r="C23" s="898"/>
      <c r="D23" s="899"/>
      <c r="E23" s="899"/>
      <c r="F23" s="899"/>
      <c r="G23" s="899"/>
      <c r="H23" s="899"/>
      <c r="I23" s="899"/>
      <c r="J23" s="899"/>
      <c r="K23" s="899"/>
      <c r="L23" s="900"/>
      <c r="M23" s="281"/>
      <c r="N23" s="282"/>
      <c r="O23" s="931"/>
      <c r="P23" s="932"/>
      <c r="Q23" s="929" t="str">
        <f t="shared" ref="Q23:Q59" si="0">IF(ISERROR(INDEX($V$22:$V$27,MATCH(M23,$U$22:$U$27,0))*O23),"",INDEX($V$22:$V$27,MATCH(M23,$U$22:$U$27,0))*O23)</f>
        <v/>
      </c>
      <c r="R23" s="930"/>
      <c r="S23" s="53"/>
      <c r="T23" s="450"/>
      <c r="U23" s="577" t="str">
        <f>IF($I$14=0,"",$I$14)</f>
        <v/>
      </c>
      <c r="V23" s="578" t="str">
        <f>IF(K14=0,"",K14)</f>
        <v/>
      </c>
      <c r="IG23" s="84"/>
      <c r="IH23" s="21"/>
    </row>
    <row r="24" spans="1:242" customFormat="1" ht="22.5" customHeight="1">
      <c r="A24" s="268"/>
      <c r="B24" s="335"/>
      <c r="C24" s="898"/>
      <c r="D24" s="899"/>
      <c r="E24" s="899"/>
      <c r="F24" s="899"/>
      <c r="G24" s="899"/>
      <c r="H24" s="899"/>
      <c r="I24" s="899"/>
      <c r="J24" s="899"/>
      <c r="K24" s="899"/>
      <c r="L24" s="900"/>
      <c r="M24" s="281"/>
      <c r="N24" s="282"/>
      <c r="O24" s="931"/>
      <c r="P24" s="932"/>
      <c r="Q24" s="929" t="str">
        <f t="shared" si="0"/>
        <v/>
      </c>
      <c r="R24" s="930"/>
      <c r="S24" s="53"/>
      <c r="T24" s="450"/>
      <c r="U24" s="577" t="str">
        <f>IF($P$14=0,"",$P$14)</f>
        <v/>
      </c>
      <c r="V24" s="578" t="str">
        <f>IF(R14=0,"",R14)</f>
        <v/>
      </c>
      <c r="IG24" s="84"/>
      <c r="IH24" s="21"/>
    </row>
    <row r="25" spans="1:242" customFormat="1" ht="22.5" customHeight="1">
      <c r="A25" s="268"/>
      <c r="B25" s="335"/>
      <c r="C25" s="898"/>
      <c r="D25" s="899"/>
      <c r="E25" s="899"/>
      <c r="F25" s="899"/>
      <c r="G25" s="899"/>
      <c r="H25" s="899"/>
      <c r="I25" s="899"/>
      <c r="J25" s="899"/>
      <c r="K25" s="899"/>
      <c r="L25" s="900"/>
      <c r="M25" s="281"/>
      <c r="N25" s="282"/>
      <c r="O25" s="931"/>
      <c r="P25" s="932"/>
      <c r="Q25" s="929" t="str">
        <f t="shared" si="0"/>
        <v/>
      </c>
      <c r="R25" s="930"/>
      <c r="S25" s="53"/>
      <c r="T25" s="450"/>
      <c r="U25" s="577" t="str">
        <f>IF($C$16=0,"",$C$16)</f>
        <v/>
      </c>
      <c r="V25" s="578" t="str">
        <f>IF(E16=0,"",E16)</f>
        <v/>
      </c>
      <c r="IG25" s="84"/>
      <c r="IH25" s="21"/>
    </row>
    <row r="26" spans="1:242" customFormat="1" ht="22.5" customHeight="1">
      <c r="A26" s="268"/>
      <c r="B26" s="335"/>
      <c r="C26" s="898"/>
      <c r="D26" s="899"/>
      <c r="E26" s="899"/>
      <c r="F26" s="899"/>
      <c r="G26" s="899"/>
      <c r="H26" s="899"/>
      <c r="I26" s="899"/>
      <c r="J26" s="899"/>
      <c r="K26" s="899"/>
      <c r="L26" s="900"/>
      <c r="M26" s="281"/>
      <c r="N26" s="282"/>
      <c r="O26" s="931"/>
      <c r="P26" s="932"/>
      <c r="Q26" s="929" t="str">
        <f t="shared" si="0"/>
        <v/>
      </c>
      <c r="R26" s="930"/>
      <c r="S26" s="53"/>
      <c r="T26" s="450"/>
      <c r="U26" s="577" t="str">
        <f>IF(I16=0,"",I16)</f>
        <v/>
      </c>
      <c r="V26" s="578" t="str">
        <f>IF(K16=0,"",K16)</f>
        <v/>
      </c>
      <c r="IG26" s="84"/>
      <c r="IH26" s="21"/>
    </row>
    <row r="27" spans="1:242" customFormat="1" ht="22.5" customHeight="1">
      <c r="A27" s="268"/>
      <c r="B27" s="335"/>
      <c r="C27" s="898"/>
      <c r="D27" s="899"/>
      <c r="E27" s="899"/>
      <c r="F27" s="899"/>
      <c r="G27" s="899"/>
      <c r="H27" s="899"/>
      <c r="I27" s="899"/>
      <c r="J27" s="899"/>
      <c r="K27" s="899"/>
      <c r="L27" s="900"/>
      <c r="M27" s="281"/>
      <c r="N27" s="282"/>
      <c r="O27" s="931"/>
      <c r="P27" s="932"/>
      <c r="Q27" s="929" t="str">
        <f t="shared" si="0"/>
        <v/>
      </c>
      <c r="R27" s="930"/>
      <c r="S27" s="53"/>
      <c r="T27" s="450"/>
      <c r="U27" s="577" t="str">
        <f>IF($P$16=0,"",$P$16)</f>
        <v/>
      </c>
      <c r="V27" s="578" t="str">
        <f>IF(R16=0,"",R16)</f>
        <v/>
      </c>
      <c r="IG27" s="84"/>
      <c r="IH27" s="21"/>
    </row>
    <row r="28" spans="1:242" customFormat="1" ht="22.5" customHeight="1">
      <c r="A28" s="268"/>
      <c r="B28" s="335"/>
      <c r="C28" s="898"/>
      <c r="D28" s="899"/>
      <c r="E28" s="899"/>
      <c r="F28" s="899"/>
      <c r="G28" s="899"/>
      <c r="H28" s="899"/>
      <c r="I28" s="899"/>
      <c r="J28" s="899"/>
      <c r="K28" s="899"/>
      <c r="L28" s="900"/>
      <c r="M28" s="281"/>
      <c r="N28" s="282"/>
      <c r="O28" s="931"/>
      <c r="P28" s="932"/>
      <c r="Q28" s="929" t="str">
        <f t="shared" si="0"/>
        <v/>
      </c>
      <c r="R28" s="930"/>
      <c r="S28" s="53"/>
      <c r="T28" s="450"/>
      <c r="U28" s="571"/>
      <c r="V28" s="571"/>
      <c r="IG28" s="84"/>
      <c r="IH28" s="21"/>
    </row>
    <row r="29" spans="1:242" customFormat="1" ht="22.5" customHeight="1">
      <c r="A29" s="268"/>
      <c r="B29" s="335"/>
      <c r="C29" s="898"/>
      <c r="D29" s="899"/>
      <c r="E29" s="899"/>
      <c r="F29" s="899"/>
      <c r="G29" s="899"/>
      <c r="H29" s="899"/>
      <c r="I29" s="899"/>
      <c r="J29" s="899"/>
      <c r="K29" s="899"/>
      <c r="L29" s="900"/>
      <c r="M29" s="281"/>
      <c r="N29" s="282"/>
      <c r="O29" s="931"/>
      <c r="P29" s="932"/>
      <c r="Q29" s="929" t="str">
        <f t="shared" si="0"/>
        <v/>
      </c>
      <c r="R29" s="930"/>
      <c r="S29" s="53"/>
      <c r="T29" s="450"/>
      <c r="U29" s="571"/>
      <c r="V29" s="571"/>
      <c r="IG29" s="21"/>
      <c r="IH29" s="21"/>
    </row>
    <row r="30" spans="1:242" customFormat="1" ht="22.5" customHeight="1">
      <c r="A30" s="268"/>
      <c r="B30" s="335"/>
      <c r="C30" s="898"/>
      <c r="D30" s="899"/>
      <c r="E30" s="899"/>
      <c r="F30" s="899"/>
      <c r="G30" s="899"/>
      <c r="H30" s="899"/>
      <c r="I30" s="899"/>
      <c r="J30" s="899"/>
      <c r="K30" s="899"/>
      <c r="L30" s="900"/>
      <c r="M30" s="281"/>
      <c r="N30" s="282"/>
      <c r="O30" s="931"/>
      <c r="P30" s="932"/>
      <c r="Q30" s="929" t="str">
        <f t="shared" si="0"/>
        <v/>
      </c>
      <c r="R30" s="930"/>
      <c r="S30" s="53"/>
      <c r="T30" s="450"/>
      <c r="U30" s="571"/>
      <c r="V30" s="571"/>
      <c r="IG30" s="21"/>
      <c r="IH30" s="21"/>
    </row>
    <row r="31" spans="1:242" customFormat="1" ht="22.5" customHeight="1">
      <c r="A31" s="268"/>
      <c r="B31" s="335"/>
      <c r="C31" s="898"/>
      <c r="D31" s="899"/>
      <c r="E31" s="899"/>
      <c r="F31" s="899"/>
      <c r="G31" s="899"/>
      <c r="H31" s="899"/>
      <c r="I31" s="899"/>
      <c r="J31" s="899"/>
      <c r="K31" s="899"/>
      <c r="L31" s="900"/>
      <c r="M31" s="281"/>
      <c r="N31" s="282"/>
      <c r="O31" s="931"/>
      <c r="P31" s="932"/>
      <c r="Q31" s="929" t="str">
        <f t="shared" si="0"/>
        <v/>
      </c>
      <c r="R31" s="930"/>
      <c r="S31" s="53"/>
      <c r="T31" s="450"/>
      <c r="U31" s="571"/>
      <c r="V31" s="571"/>
    </row>
    <row r="32" spans="1:242" customFormat="1" ht="22.5" customHeight="1">
      <c r="A32" s="268"/>
      <c r="B32" s="335"/>
      <c r="C32" s="898"/>
      <c r="D32" s="899"/>
      <c r="E32" s="899"/>
      <c r="F32" s="899"/>
      <c r="G32" s="899"/>
      <c r="H32" s="899"/>
      <c r="I32" s="899"/>
      <c r="J32" s="899"/>
      <c r="K32" s="899"/>
      <c r="L32" s="900"/>
      <c r="M32" s="281"/>
      <c r="N32" s="282"/>
      <c r="O32" s="931"/>
      <c r="P32" s="932"/>
      <c r="Q32" s="929" t="str">
        <f t="shared" si="0"/>
        <v/>
      </c>
      <c r="R32" s="930"/>
      <c r="S32" s="53"/>
      <c r="T32" s="450"/>
      <c r="U32" s="571"/>
      <c r="V32" s="571"/>
    </row>
    <row r="33" spans="1:22" customFormat="1" ht="22.5" customHeight="1">
      <c r="A33" s="268"/>
      <c r="B33" s="335"/>
      <c r="C33" s="898"/>
      <c r="D33" s="899"/>
      <c r="E33" s="899"/>
      <c r="F33" s="899"/>
      <c r="G33" s="899"/>
      <c r="H33" s="899"/>
      <c r="I33" s="899"/>
      <c r="J33" s="899"/>
      <c r="K33" s="899"/>
      <c r="L33" s="900"/>
      <c r="M33" s="281"/>
      <c r="N33" s="282"/>
      <c r="O33" s="931"/>
      <c r="P33" s="932"/>
      <c r="Q33" s="929" t="str">
        <f t="shared" si="0"/>
        <v/>
      </c>
      <c r="R33" s="930"/>
      <c r="S33" s="53"/>
      <c r="T33" s="450"/>
      <c r="U33" s="571"/>
      <c r="V33" s="571"/>
    </row>
    <row r="34" spans="1:22" customFormat="1" ht="22.5" customHeight="1">
      <c r="A34" s="268"/>
      <c r="B34" s="335"/>
      <c r="C34" s="898"/>
      <c r="D34" s="899"/>
      <c r="E34" s="899"/>
      <c r="F34" s="899"/>
      <c r="G34" s="899"/>
      <c r="H34" s="899"/>
      <c r="I34" s="899"/>
      <c r="J34" s="899"/>
      <c r="K34" s="899"/>
      <c r="L34" s="900"/>
      <c r="M34" s="281"/>
      <c r="N34" s="282"/>
      <c r="O34" s="931"/>
      <c r="P34" s="932"/>
      <c r="Q34" s="929" t="str">
        <f t="shared" si="0"/>
        <v/>
      </c>
      <c r="R34" s="930"/>
      <c r="S34" s="53"/>
      <c r="T34" s="450"/>
      <c r="U34" s="571"/>
      <c r="V34" s="571"/>
    </row>
    <row r="35" spans="1:22" customFormat="1" ht="22.5" customHeight="1">
      <c r="A35" s="268"/>
      <c r="B35" s="335"/>
      <c r="C35" s="898"/>
      <c r="D35" s="899"/>
      <c r="E35" s="899"/>
      <c r="F35" s="899"/>
      <c r="G35" s="899"/>
      <c r="H35" s="899"/>
      <c r="I35" s="899"/>
      <c r="J35" s="899"/>
      <c r="K35" s="899"/>
      <c r="L35" s="900"/>
      <c r="M35" s="281"/>
      <c r="N35" s="282"/>
      <c r="O35" s="931"/>
      <c r="P35" s="932"/>
      <c r="Q35" s="929" t="str">
        <f t="shared" si="0"/>
        <v/>
      </c>
      <c r="R35" s="930"/>
      <c r="S35" s="53"/>
      <c r="T35" s="450"/>
      <c r="U35" s="571"/>
      <c r="V35" s="571"/>
    </row>
    <row r="36" spans="1:22" customFormat="1" ht="22.5" customHeight="1">
      <c r="A36" s="268"/>
      <c r="B36" s="335"/>
      <c r="C36" s="898"/>
      <c r="D36" s="899"/>
      <c r="E36" s="899"/>
      <c r="F36" s="899"/>
      <c r="G36" s="899"/>
      <c r="H36" s="899"/>
      <c r="I36" s="899"/>
      <c r="J36" s="899"/>
      <c r="K36" s="899"/>
      <c r="L36" s="900"/>
      <c r="M36" s="281"/>
      <c r="N36" s="282"/>
      <c r="O36" s="931"/>
      <c r="P36" s="932"/>
      <c r="Q36" s="929" t="str">
        <f t="shared" si="0"/>
        <v/>
      </c>
      <c r="R36" s="930"/>
      <c r="S36" s="53"/>
      <c r="T36" s="450"/>
      <c r="U36" s="571"/>
      <c r="V36" s="571"/>
    </row>
    <row r="37" spans="1:22" customFormat="1" ht="22.5" customHeight="1">
      <c r="A37" s="268"/>
      <c r="B37" s="335"/>
      <c r="C37" s="898"/>
      <c r="D37" s="899"/>
      <c r="E37" s="899"/>
      <c r="F37" s="899"/>
      <c r="G37" s="899"/>
      <c r="H37" s="899"/>
      <c r="I37" s="899"/>
      <c r="J37" s="899"/>
      <c r="K37" s="899"/>
      <c r="L37" s="900"/>
      <c r="M37" s="281"/>
      <c r="N37" s="282"/>
      <c r="O37" s="931"/>
      <c r="P37" s="932"/>
      <c r="Q37" s="929" t="str">
        <f t="shared" si="0"/>
        <v/>
      </c>
      <c r="R37" s="930"/>
      <c r="S37" s="53"/>
      <c r="T37" s="450"/>
      <c r="U37" s="571"/>
      <c r="V37" s="571"/>
    </row>
    <row r="38" spans="1:22" customFormat="1" ht="22.5" customHeight="1">
      <c r="A38" s="268"/>
      <c r="B38" s="335"/>
      <c r="C38" s="898"/>
      <c r="D38" s="899"/>
      <c r="E38" s="899"/>
      <c r="F38" s="899"/>
      <c r="G38" s="899"/>
      <c r="H38" s="899"/>
      <c r="I38" s="899"/>
      <c r="J38" s="899"/>
      <c r="K38" s="899"/>
      <c r="L38" s="900"/>
      <c r="M38" s="281"/>
      <c r="N38" s="282"/>
      <c r="O38" s="931"/>
      <c r="P38" s="932"/>
      <c r="Q38" s="929" t="str">
        <f t="shared" si="0"/>
        <v/>
      </c>
      <c r="R38" s="930"/>
      <c r="S38" s="53"/>
      <c r="T38" s="450"/>
      <c r="U38" s="571"/>
      <c r="V38" s="571"/>
    </row>
    <row r="39" spans="1:22" customFormat="1" ht="22.5" customHeight="1">
      <c r="A39" s="268"/>
      <c r="B39" s="335"/>
      <c r="C39" s="898"/>
      <c r="D39" s="899"/>
      <c r="E39" s="899"/>
      <c r="F39" s="899"/>
      <c r="G39" s="899"/>
      <c r="H39" s="899"/>
      <c r="I39" s="899"/>
      <c r="J39" s="899"/>
      <c r="K39" s="899"/>
      <c r="L39" s="900"/>
      <c r="M39" s="281"/>
      <c r="N39" s="282"/>
      <c r="O39" s="931"/>
      <c r="P39" s="932"/>
      <c r="Q39" s="929" t="str">
        <f t="shared" si="0"/>
        <v/>
      </c>
      <c r="R39" s="930"/>
      <c r="S39" s="53"/>
      <c r="T39" s="450"/>
      <c r="U39" s="571"/>
      <c r="V39" s="571"/>
    </row>
    <row r="40" spans="1:22" customFormat="1" ht="22.5" customHeight="1">
      <c r="A40" s="268"/>
      <c r="B40" s="335"/>
      <c r="C40" s="898"/>
      <c r="D40" s="899"/>
      <c r="E40" s="899"/>
      <c r="F40" s="899"/>
      <c r="G40" s="899"/>
      <c r="H40" s="899"/>
      <c r="I40" s="899"/>
      <c r="J40" s="899"/>
      <c r="K40" s="899"/>
      <c r="L40" s="900"/>
      <c r="M40" s="281"/>
      <c r="N40" s="282"/>
      <c r="O40" s="931"/>
      <c r="P40" s="932"/>
      <c r="Q40" s="929" t="str">
        <f t="shared" si="0"/>
        <v/>
      </c>
      <c r="R40" s="930"/>
      <c r="S40" s="53"/>
      <c r="T40" s="450"/>
      <c r="U40" s="571"/>
      <c r="V40" s="571"/>
    </row>
    <row r="41" spans="1:22" customFormat="1" ht="22.5" customHeight="1">
      <c r="A41" s="268"/>
      <c r="B41" s="335"/>
      <c r="C41" s="898"/>
      <c r="D41" s="899"/>
      <c r="E41" s="899"/>
      <c r="F41" s="899"/>
      <c r="G41" s="899"/>
      <c r="H41" s="899"/>
      <c r="I41" s="899"/>
      <c r="J41" s="899"/>
      <c r="K41" s="899"/>
      <c r="L41" s="900"/>
      <c r="M41" s="281"/>
      <c r="N41" s="282"/>
      <c r="O41" s="931"/>
      <c r="P41" s="932"/>
      <c r="Q41" s="929" t="str">
        <f t="shared" si="0"/>
        <v/>
      </c>
      <c r="R41" s="930"/>
      <c r="S41" s="53"/>
      <c r="T41" s="450"/>
      <c r="U41" s="571"/>
      <c r="V41" s="571"/>
    </row>
    <row r="42" spans="1:22" customFormat="1" ht="22.5" customHeight="1">
      <c r="A42" s="268"/>
      <c r="B42" s="335"/>
      <c r="C42" s="391"/>
      <c r="D42" s="392"/>
      <c r="E42" s="392"/>
      <c r="F42" s="392"/>
      <c r="G42" s="392"/>
      <c r="H42" s="392"/>
      <c r="I42" s="392"/>
      <c r="J42" s="392"/>
      <c r="K42" s="392"/>
      <c r="L42" s="393"/>
      <c r="M42" s="281"/>
      <c r="N42" s="282"/>
      <c r="O42" s="394"/>
      <c r="P42" s="395"/>
      <c r="Q42" s="929" t="str">
        <f t="shared" si="0"/>
        <v/>
      </c>
      <c r="R42" s="930"/>
      <c r="S42" s="53"/>
      <c r="T42" s="450"/>
      <c r="U42" s="571"/>
      <c r="V42" s="571"/>
    </row>
    <row r="43" spans="1:22" customFormat="1" ht="22.5" customHeight="1">
      <c r="A43" s="268"/>
      <c r="B43" s="335"/>
      <c r="C43" s="391"/>
      <c r="D43" s="392"/>
      <c r="E43" s="392"/>
      <c r="F43" s="392"/>
      <c r="G43" s="392"/>
      <c r="H43" s="392"/>
      <c r="I43" s="392"/>
      <c r="J43" s="392"/>
      <c r="K43" s="392"/>
      <c r="L43" s="393"/>
      <c r="M43" s="281"/>
      <c r="N43" s="282"/>
      <c r="O43" s="394"/>
      <c r="P43" s="395"/>
      <c r="Q43" s="929" t="str">
        <f t="shared" si="0"/>
        <v/>
      </c>
      <c r="R43" s="930"/>
      <c r="S43" s="53"/>
      <c r="T43" s="450"/>
      <c r="U43" s="571"/>
      <c r="V43" s="571"/>
    </row>
    <row r="44" spans="1:22" customFormat="1" ht="22.5" customHeight="1">
      <c r="A44" s="268"/>
      <c r="B44" s="335"/>
      <c r="C44" s="391"/>
      <c r="D44" s="392"/>
      <c r="E44" s="392"/>
      <c r="F44" s="392"/>
      <c r="G44" s="392"/>
      <c r="H44" s="392"/>
      <c r="I44" s="392"/>
      <c r="J44" s="392"/>
      <c r="K44" s="392"/>
      <c r="L44" s="393"/>
      <c r="M44" s="281"/>
      <c r="N44" s="282"/>
      <c r="O44" s="394"/>
      <c r="P44" s="395"/>
      <c r="Q44" s="929" t="str">
        <f t="shared" si="0"/>
        <v/>
      </c>
      <c r="R44" s="930"/>
      <c r="S44" s="53"/>
      <c r="T44" s="450"/>
      <c r="U44" s="571"/>
      <c r="V44" s="571"/>
    </row>
    <row r="45" spans="1:22" customFormat="1" ht="22.5" customHeight="1">
      <c r="A45" s="268"/>
      <c r="B45" s="335"/>
      <c r="C45" s="391"/>
      <c r="D45" s="392"/>
      <c r="E45" s="392"/>
      <c r="F45" s="392"/>
      <c r="G45" s="392"/>
      <c r="H45" s="392"/>
      <c r="I45" s="392"/>
      <c r="J45" s="392"/>
      <c r="K45" s="392"/>
      <c r="L45" s="393"/>
      <c r="M45" s="281"/>
      <c r="N45" s="282"/>
      <c r="O45" s="394"/>
      <c r="P45" s="395"/>
      <c r="Q45" s="929" t="str">
        <f t="shared" si="0"/>
        <v/>
      </c>
      <c r="R45" s="930"/>
      <c r="S45" s="53"/>
      <c r="T45" s="450"/>
      <c r="U45" s="571"/>
      <c r="V45" s="571"/>
    </row>
    <row r="46" spans="1:22" customFormat="1" ht="22.5" customHeight="1">
      <c r="A46" s="268"/>
      <c r="B46" s="335"/>
      <c r="C46" s="391"/>
      <c r="D46" s="392"/>
      <c r="E46" s="392"/>
      <c r="F46" s="392"/>
      <c r="G46" s="392"/>
      <c r="H46" s="392"/>
      <c r="I46" s="392"/>
      <c r="J46" s="392"/>
      <c r="K46" s="392"/>
      <c r="L46" s="393"/>
      <c r="M46" s="281"/>
      <c r="N46" s="282"/>
      <c r="O46" s="394"/>
      <c r="P46" s="395"/>
      <c r="Q46" s="929" t="str">
        <f t="shared" si="0"/>
        <v/>
      </c>
      <c r="R46" s="930"/>
      <c r="S46" s="53"/>
      <c r="T46" s="450"/>
      <c r="U46" s="571"/>
      <c r="V46" s="571"/>
    </row>
    <row r="47" spans="1:22" customFormat="1" ht="22.5" customHeight="1">
      <c r="A47" s="268"/>
      <c r="B47" s="335"/>
      <c r="C47" s="391"/>
      <c r="D47" s="392"/>
      <c r="E47" s="392"/>
      <c r="F47" s="392"/>
      <c r="G47" s="392"/>
      <c r="H47" s="392"/>
      <c r="I47" s="392"/>
      <c r="J47" s="392"/>
      <c r="K47" s="392"/>
      <c r="L47" s="393"/>
      <c r="M47" s="281"/>
      <c r="N47" s="282"/>
      <c r="O47" s="394"/>
      <c r="P47" s="395"/>
      <c r="Q47" s="929" t="str">
        <f t="shared" si="0"/>
        <v/>
      </c>
      <c r="R47" s="930"/>
      <c r="S47" s="53"/>
      <c r="T47" s="450"/>
      <c r="U47" s="571"/>
      <c r="V47" s="571"/>
    </row>
    <row r="48" spans="1:22" customFormat="1" ht="22.5" customHeight="1">
      <c r="A48" s="268"/>
      <c r="B48" s="335"/>
      <c r="C48" s="391"/>
      <c r="D48" s="392"/>
      <c r="E48" s="392"/>
      <c r="F48" s="392"/>
      <c r="G48" s="392"/>
      <c r="H48" s="392"/>
      <c r="I48" s="392"/>
      <c r="J48" s="392"/>
      <c r="K48" s="392"/>
      <c r="L48" s="393"/>
      <c r="M48" s="281"/>
      <c r="N48" s="282"/>
      <c r="O48" s="394"/>
      <c r="P48" s="395"/>
      <c r="Q48" s="929" t="str">
        <f t="shared" si="0"/>
        <v/>
      </c>
      <c r="R48" s="930"/>
      <c r="S48" s="53"/>
      <c r="T48" s="450"/>
      <c r="U48" s="571"/>
      <c r="V48" s="571"/>
    </row>
    <row r="49" spans="1:22" customFormat="1" ht="22.5" customHeight="1">
      <c r="A49" s="268"/>
      <c r="B49" s="335"/>
      <c r="C49" s="391"/>
      <c r="D49" s="392"/>
      <c r="E49" s="392"/>
      <c r="F49" s="392"/>
      <c r="G49" s="392"/>
      <c r="H49" s="392"/>
      <c r="I49" s="392"/>
      <c r="J49" s="392"/>
      <c r="K49" s="392"/>
      <c r="L49" s="393"/>
      <c r="M49" s="281"/>
      <c r="N49" s="282"/>
      <c r="O49" s="394"/>
      <c r="P49" s="395"/>
      <c r="Q49" s="929" t="str">
        <f t="shared" si="0"/>
        <v/>
      </c>
      <c r="R49" s="930"/>
      <c r="S49" s="53"/>
      <c r="T49" s="450"/>
      <c r="U49" s="571"/>
      <c r="V49" s="571"/>
    </row>
    <row r="50" spans="1:22" customFormat="1" ht="22.5" customHeight="1">
      <c r="A50" s="268"/>
      <c r="B50" s="335"/>
      <c r="C50" s="391"/>
      <c r="D50" s="392"/>
      <c r="E50" s="392"/>
      <c r="F50" s="392"/>
      <c r="G50" s="392"/>
      <c r="H50" s="392"/>
      <c r="I50" s="392"/>
      <c r="J50" s="392"/>
      <c r="K50" s="392"/>
      <c r="L50" s="393"/>
      <c r="M50" s="281"/>
      <c r="N50" s="282"/>
      <c r="O50" s="394"/>
      <c r="P50" s="395"/>
      <c r="Q50" s="929" t="str">
        <f t="shared" si="0"/>
        <v/>
      </c>
      <c r="R50" s="930"/>
      <c r="S50" s="53"/>
      <c r="T50" s="450"/>
      <c r="U50" s="571"/>
      <c r="V50" s="571"/>
    </row>
    <row r="51" spans="1:22" customFormat="1" ht="22.5" customHeight="1">
      <c r="A51" s="268"/>
      <c r="B51" s="335"/>
      <c r="C51" s="391"/>
      <c r="D51" s="392"/>
      <c r="E51" s="392"/>
      <c r="F51" s="392"/>
      <c r="G51" s="392"/>
      <c r="H51" s="392"/>
      <c r="I51" s="392"/>
      <c r="J51" s="392"/>
      <c r="K51" s="392"/>
      <c r="L51" s="393"/>
      <c r="M51" s="281"/>
      <c r="N51" s="282"/>
      <c r="O51" s="394"/>
      <c r="P51" s="395"/>
      <c r="Q51" s="929" t="str">
        <f t="shared" si="0"/>
        <v/>
      </c>
      <c r="R51" s="930"/>
      <c r="S51" s="53"/>
      <c r="T51" s="450"/>
      <c r="U51" s="571"/>
      <c r="V51" s="571"/>
    </row>
    <row r="52" spans="1:22" customFormat="1" ht="22.5" customHeight="1">
      <c r="A52" s="268"/>
      <c r="B52" s="335"/>
      <c r="C52" s="391"/>
      <c r="D52" s="392"/>
      <c r="E52" s="392"/>
      <c r="F52" s="392"/>
      <c r="G52" s="392"/>
      <c r="H52" s="392"/>
      <c r="I52" s="392"/>
      <c r="J52" s="392"/>
      <c r="K52" s="392"/>
      <c r="L52" s="393"/>
      <c r="M52" s="281"/>
      <c r="N52" s="282"/>
      <c r="O52" s="394"/>
      <c r="P52" s="395"/>
      <c r="Q52" s="929" t="str">
        <f t="shared" si="0"/>
        <v/>
      </c>
      <c r="R52" s="930"/>
      <c r="S52" s="53"/>
      <c r="T52" s="450"/>
      <c r="U52" s="571"/>
      <c r="V52" s="571"/>
    </row>
    <row r="53" spans="1:22" customFormat="1" ht="22.5" customHeight="1">
      <c r="A53" s="268"/>
      <c r="B53" s="335"/>
      <c r="C53" s="391"/>
      <c r="D53" s="392"/>
      <c r="E53" s="392"/>
      <c r="F53" s="392"/>
      <c r="G53" s="392"/>
      <c r="H53" s="392"/>
      <c r="I53" s="392"/>
      <c r="J53" s="392"/>
      <c r="K53" s="392"/>
      <c r="L53" s="393"/>
      <c r="M53" s="281"/>
      <c r="N53" s="282"/>
      <c r="O53" s="394"/>
      <c r="P53" s="395"/>
      <c r="Q53" s="929" t="str">
        <f t="shared" si="0"/>
        <v/>
      </c>
      <c r="R53" s="930"/>
      <c r="S53" s="53"/>
      <c r="T53" s="450"/>
      <c r="U53" s="571"/>
      <c r="V53" s="571"/>
    </row>
    <row r="54" spans="1:22" customFormat="1" ht="22.5" customHeight="1">
      <c r="A54" s="268"/>
      <c r="B54" s="335"/>
      <c r="C54" s="391"/>
      <c r="D54" s="392"/>
      <c r="E54" s="392"/>
      <c r="F54" s="392"/>
      <c r="G54" s="392"/>
      <c r="H54" s="392"/>
      <c r="I54" s="392"/>
      <c r="J54" s="392"/>
      <c r="K54" s="392"/>
      <c r="L54" s="393"/>
      <c r="M54" s="281"/>
      <c r="N54" s="282"/>
      <c r="O54" s="394"/>
      <c r="P54" s="395"/>
      <c r="Q54" s="929" t="str">
        <f t="shared" si="0"/>
        <v/>
      </c>
      <c r="R54" s="930"/>
      <c r="S54" s="53"/>
      <c r="T54" s="450"/>
      <c r="U54" s="571"/>
      <c r="V54" s="571"/>
    </row>
    <row r="55" spans="1:22" customFormat="1" ht="22.5" customHeight="1">
      <c r="A55" s="268"/>
      <c r="B55" s="335"/>
      <c r="C55" s="898"/>
      <c r="D55" s="899"/>
      <c r="E55" s="899"/>
      <c r="F55" s="899"/>
      <c r="G55" s="899"/>
      <c r="H55" s="899"/>
      <c r="I55" s="899"/>
      <c r="J55" s="899"/>
      <c r="K55" s="899"/>
      <c r="L55" s="900"/>
      <c r="M55" s="281"/>
      <c r="N55" s="282"/>
      <c r="O55" s="931"/>
      <c r="P55" s="932"/>
      <c r="Q55" s="929" t="str">
        <f t="shared" si="0"/>
        <v/>
      </c>
      <c r="R55" s="930"/>
      <c r="S55" s="53"/>
      <c r="T55" s="450"/>
      <c r="U55" s="571"/>
      <c r="V55" s="571"/>
    </row>
    <row r="56" spans="1:22" customFormat="1" ht="22.5" customHeight="1">
      <c r="A56" s="268"/>
      <c r="B56" s="335"/>
      <c r="C56" s="898"/>
      <c r="D56" s="899"/>
      <c r="E56" s="899"/>
      <c r="F56" s="899"/>
      <c r="G56" s="899"/>
      <c r="H56" s="899"/>
      <c r="I56" s="899"/>
      <c r="J56" s="899"/>
      <c r="K56" s="899"/>
      <c r="L56" s="900"/>
      <c r="M56" s="281"/>
      <c r="N56" s="282"/>
      <c r="O56" s="931"/>
      <c r="P56" s="932"/>
      <c r="Q56" s="929" t="str">
        <f t="shared" si="0"/>
        <v/>
      </c>
      <c r="R56" s="930"/>
      <c r="S56" s="53"/>
      <c r="T56" s="450"/>
      <c r="U56" s="571"/>
      <c r="V56" s="571"/>
    </row>
    <row r="57" spans="1:22" customFormat="1" ht="22.5" customHeight="1">
      <c r="A57" s="268"/>
      <c r="B57" s="335"/>
      <c r="C57" s="391"/>
      <c r="D57" s="392"/>
      <c r="E57" s="392"/>
      <c r="F57" s="392"/>
      <c r="G57" s="392"/>
      <c r="H57" s="392"/>
      <c r="I57" s="392"/>
      <c r="J57" s="392"/>
      <c r="K57" s="392"/>
      <c r="L57" s="393"/>
      <c r="M57" s="281"/>
      <c r="N57" s="282"/>
      <c r="O57" s="394"/>
      <c r="P57" s="395"/>
      <c r="Q57" s="929" t="str">
        <f t="shared" si="0"/>
        <v/>
      </c>
      <c r="R57" s="930"/>
      <c r="S57" s="53"/>
      <c r="T57" s="450"/>
      <c r="U57" s="571"/>
      <c r="V57" s="571"/>
    </row>
    <row r="58" spans="1:22" customFormat="1" ht="22.5" customHeight="1">
      <c r="A58" s="268"/>
      <c r="B58" s="335"/>
      <c r="C58" s="898"/>
      <c r="D58" s="899"/>
      <c r="E58" s="899"/>
      <c r="F58" s="899"/>
      <c r="G58" s="899"/>
      <c r="H58" s="899"/>
      <c r="I58" s="899"/>
      <c r="J58" s="899"/>
      <c r="K58" s="899"/>
      <c r="L58" s="900"/>
      <c r="M58" s="281"/>
      <c r="N58" s="282"/>
      <c r="O58" s="931"/>
      <c r="P58" s="932"/>
      <c r="Q58" s="929" t="str">
        <f t="shared" si="0"/>
        <v/>
      </c>
      <c r="R58" s="930"/>
      <c r="S58" s="53"/>
      <c r="T58" s="450"/>
      <c r="U58" s="571"/>
      <c r="V58" s="571"/>
    </row>
    <row r="59" spans="1:22" customFormat="1" ht="22.5" customHeight="1">
      <c r="A59" s="268"/>
      <c r="B59" s="335"/>
      <c r="C59" s="898"/>
      <c r="D59" s="899"/>
      <c r="E59" s="899"/>
      <c r="F59" s="899"/>
      <c r="G59" s="899"/>
      <c r="H59" s="899"/>
      <c r="I59" s="899"/>
      <c r="J59" s="899"/>
      <c r="K59" s="899"/>
      <c r="L59" s="900"/>
      <c r="M59" s="281"/>
      <c r="N59" s="282"/>
      <c r="O59" s="931"/>
      <c r="P59" s="932"/>
      <c r="Q59" s="929" t="str">
        <f t="shared" si="0"/>
        <v/>
      </c>
      <c r="R59" s="930"/>
      <c r="S59" s="53"/>
      <c r="T59" s="450"/>
      <c r="U59" s="571"/>
      <c r="V59" s="571"/>
    </row>
    <row r="60" spans="1:22" s="125" customFormat="1" ht="6" customHeight="1">
      <c r="A60" s="437"/>
      <c r="B60" s="104"/>
      <c r="C60" s="104"/>
      <c r="D60" s="104"/>
      <c r="E60" s="97"/>
      <c r="F60" s="97"/>
      <c r="G60" s="97"/>
      <c r="H60" s="97"/>
      <c r="I60" s="97"/>
      <c r="J60" s="97"/>
      <c r="K60" s="104"/>
      <c r="L60" s="104"/>
      <c r="M60" s="105"/>
      <c r="N60" s="105"/>
      <c r="O60" s="105"/>
      <c r="P60" s="106"/>
      <c r="Q60" s="23"/>
      <c r="R60" s="23"/>
      <c r="S60" s="97"/>
      <c r="T60" s="451"/>
      <c r="U60" s="579"/>
      <c r="V60" s="579"/>
    </row>
    <row r="61" spans="1:22" s="99" customFormat="1" ht="23.25" customHeight="1">
      <c r="A61" s="443"/>
      <c r="B61" s="941" t="s">
        <v>6</v>
      </c>
      <c r="C61" s="942"/>
      <c r="D61" s="942"/>
      <c r="E61" s="942"/>
      <c r="F61" s="942"/>
      <c r="G61" s="942"/>
      <c r="H61" s="942"/>
      <c r="I61" s="942"/>
      <c r="J61" s="942"/>
      <c r="K61" s="942"/>
      <c r="L61" s="942"/>
      <c r="M61" s="942"/>
      <c r="N61" s="942"/>
      <c r="O61" s="942"/>
      <c r="P61" s="942"/>
      <c r="Q61" s="942"/>
      <c r="R61" s="942"/>
      <c r="S61" s="943"/>
      <c r="T61" s="422"/>
      <c r="U61" s="580"/>
      <c r="V61" s="576"/>
    </row>
    <row r="62" spans="1:22" customFormat="1" ht="16.5" customHeight="1">
      <c r="A62" s="268"/>
      <c r="B62" s="111" t="str">
        <f>'3-MCN'!B58</f>
        <v>FAPESP,  MAIO DE 2016</v>
      </c>
      <c r="C62" s="74"/>
      <c r="D62" s="74"/>
      <c r="E62" s="58"/>
      <c r="F62" s="58"/>
      <c r="G62" s="58"/>
      <c r="H62" s="58"/>
      <c r="I62" s="58"/>
      <c r="J62" s="58"/>
      <c r="K62" s="74"/>
      <c r="L62" s="74"/>
      <c r="M62" s="58"/>
      <c r="N62" s="58"/>
      <c r="O62" s="58"/>
      <c r="P62" s="58"/>
      <c r="Q62" s="953">
        <v>1</v>
      </c>
      <c r="R62" s="953"/>
      <c r="S62" s="953"/>
      <c r="T62" s="452"/>
      <c r="U62" s="581"/>
      <c r="V62" s="571"/>
    </row>
    <row r="63" spans="1:22" ht="18">
      <c r="B63" s="370" t="str">
        <f>B6</f>
        <v>4- MATERIAL DE CONSUMO IMPORTADO</v>
      </c>
      <c r="U63" s="582"/>
    </row>
    <row r="64" spans="1:22" s="99" customFormat="1" ht="14.25" customHeight="1">
      <c r="A64" s="443"/>
      <c r="B64" s="868" t="s">
        <v>1</v>
      </c>
      <c r="C64" s="954" t="s">
        <v>8</v>
      </c>
      <c r="D64" s="955"/>
      <c r="E64" s="955"/>
      <c r="F64" s="955"/>
      <c r="G64" s="955"/>
      <c r="H64" s="955"/>
      <c r="I64" s="955"/>
      <c r="J64" s="955"/>
      <c r="K64" s="955"/>
      <c r="L64" s="956"/>
      <c r="M64" s="832" t="s">
        <v>76</v>
      </c>
      <c r="N64" s="834" t="s">
        <v>172</v>
      </c>
      <c r="O64" s="894"/>
      <c r="P64" s="835"/>
      <c r="Q64" s="876" t="s">
        <v>173</v>
      </c>
      <c r="R64" s="877"/>
      <c r="S64" s="964" t="s">
        <v>2</v>
      </c>
      <c r="T64" s="422"/>
      <c r="U64" s="580"/>
      <c r="V64" s="576"/>
    </row>
    <row r="65" spans="1:242" s="99" customFormat="1" ht="17.25" customHeight="1">
      <c r="A65" s="443"/>
      <c r="B65" s="960"/>
      <c r="C65" s="957"/>
      <c r="D65" s="958"/>
      <c r="E65" s="958"/>
      <c r="F65" s="958"/>
      <c r="G65" s="958"/>
      <c r="H65" s="958"/>
      <c r="I65" s="958"/>
      <c r="J65" s="958"/>
      <c r="K65" s="958"/>
      <c r="L65" s="959"/>
      <c r="M65" s="928"/>
      <c r="N65" s="933"/>
      <c r="O65" s="934"/>
      <c r="P65" s="935"/>
      <c r="Q65" s="936"/>
      <c r="R65" s="937"/>
      <c r="S65" s="964"/>
      <c r="T65" s="422"/>
      <c r="U65" s="580"/>
      <c r="V65" s="576"/>
    </row>
    <row r="66" spans="1:242" customFormat="1" ht="22.5" customHeight="1">
      <c r="A66" s="268"/>
      <c r="B66" s="335"/>
      <c r="C66" s="898"/>
      <c r="D66" s="899"/>
      <c r="E66" s="899"/>
      <c r="F66" s="899"/>
      <c r="G66" s="899"/>
      <c r="H66" s="899"/>
      <c r="I66" s="899"/>
      <c r="J66" s="899"/>
      <c r="K66" s="899"/>
      <c r="L66" s="900"/>
      <c r="M66" s="281"/>
      <c r="N66" s="282"/>
      <c r="O66" s="931"/>
      <c r="P66" s="932"/>
      <c r="Q66" s="929" t="str">
        <f>IF(ISERROR(INDEX($V$22:$V$27,MATCH(M66,$U$22:$U$27,0))*O66),"",INDEX($V$22:$V$27,MATCH(M66,$U$22:$U$27,0))*O66)</f>
        <v/>
      </c>
      <c r="R66" s="930"/>
      <c r="S66" s="53"/>
      <c r="T66" s="450"/>
      <c r="U66" s="581"/>
      <c r="V66" s="571"/>
      <c r="IG66" s="84"/>
      <c r="IH66" s="21"/>
    </row>
    <row r="67" spans="1:242" customFormat="1" ht="22.5" customHeight="1">
      <c r="A67" s="268"/>
      <c r="B67" s="335"/>
      <c r="C67" s="898"/>
      <c r="D67" s="899"/>
      <c r="E67" s="899"/>
      <c r="F67" s="899"/>
      <c r="G67" s="899"/>
      <c r="H67" s="899"/>
      <c r="I67" s="899"/>
      <c r="J67" s="899"/>
      <c r="K67" s="899"/>
      <c r="L67" s="900"/>
      <c r="M67" s="281"/>
      <c r="N67" s="282"/>
      <c r="O67" s="931"/>
      <c r="P67" s="932"/>
      <c r="Q67" s="929" t="str">
        <f t="shared" ref="Q67:Q109" si="1">IF(ISERROR(INDEX($V$22:$V$27,MATCH(M67,$U$22:$U$27,0))*O67),"",INDEX($V$22:$V$27,MATCH(M67,$U$22:$U$27,0))*O67)</f>
        <v/>
      </c>
      <c r="R67" s="930"/>
      <c r="S67" s="53"/>
      <c r="T67" s="450"/>
      <c r="U67" s="581"/>
      <c r="V67" s="571"/>
      <c r="IG67" s="84"/>
      <c r="IH67" s="21"/>
    </row>
    <row r="68" spans="1:242" customFormat="1" ht="22.5" customHeight="1">
      <c r="A68" s="268"/>
      <c r="B68" s="335"/>
      <c r="C68" s="898"/>
      <c r="D68" s="899"/>
      <c r="E68" s="899"/>
      <c r="F68" s="899"/>
      <c r="G68" s="899"/>
      <c r="H68" s="899"/>
      <c r="I68" s="899"/>
      <c r="J68" s="899"/>
      <c r="K68" s="899"/>
      <c r="L68" s="900"/>
      <c r="M68" s="281"/>
      <c r="N68" s="282"/>
      <c r="O68" s="931"/>
      <c r="P68" s="932"/>
      <c r="Q68" s="929" t="str">
        <f t="shared" si="1"/>
        <v/>
      </c>
      <c r="R68" s="930"/>
      <c r="S68" s="53"/>
      <c r="T68" s="450"/>
      <c r="U68" s="581"/>
      <c r="V68" s="571"/>
      <c r="IG68" s="84"/>
      <c r="IH68" s="21"/>
    </row>
    <row r="69" spans="1:242" customFormat="1" ht="22.5" customHeight="1">
      <c r="A69" s="268"/>
      <c r="B69" s="335"/>
      <c r="C69" s="898"/>
      <c r="D69" s="899"/>
      <c r="E69" s="899"/>
      <c r="F69" s="899"/>
      <c r="G69" s="899"/>
      <c r="H69" s="899"/>
      <c r="I69" s="899"/>
      <c r="J69" s="899"/>
      <c r="K69" s="899"/>
      <c r="L69" s="900"/>
      <c r="M69" s="281"/>
      <c r="N69" s="282"/>
      <c r="O69" s="931"/>
      <c r="P69" s="932"/>
      <c r="Q69" s="929" t="str">
        <f t="shared" si="1"/>
        <v/>
      </c>
      <c r="R69" s="930"/>
      <c r="S69" s="53"/>
      <c r="T69" s="450"/>
      <c r="U69" s="581"/>
      <c r="V69" s="571"/>
      <c r="IG69" s="84"/>
      <c r="IH69" s="21"/>
    </row>
    <row r="70" spans="1:242" customFormat="1" ht="22.5" customHeight="1">
      <c r="A70" s="268"/>
      <c r="B70" s="335"/>
      <c r="C70" s="898"/>
      <c r="D70" s="899"/>
      <c r="E70" s="899"/>
      <c r="F70" s="899"/>
      <c r="G70" s="899"/>
      <c r="H70" s="899"/>
      <c r="I70" s="899"/>
      <c r="J70" s="899"/>
      <c r="K70" s="899"/>
      <c r="L70" s="900"/>
      <c r="M70" s="281"/>
      <c r="N70" s="282"/>
      <c r="O70" s="931"/>
      <c r="P70" s="932"/>
      <c r="Q70" s="929" t="str">
        <f t="shared" si="1"/>
        <v/>
      </c>
      <c r="R70" s="930"/>
      <c r="S70" s="53"/>
      <c r="T70" s="450"/>
      <c r="U70" s="581"/>
      <c r="V70" s="571"/>
      <c r="IG70" s="84"/>
      <c r="IH70" s="21"/>
    </row>
    <row r="71" spans="1:242" customFormat="1" ht="22.5" customHeight="1">
      <c r="A71" s="268"/>
      <c r="B71" s="335"/>
      <c r="C71" s="898"/>
      <c r="D71" s="899"/>
      <c r="E71" s="899"/>
      <c r="F71" s="899"/>
      <c r="G71" s="899"/>
      <c r="H71" s="899"/>
      <c r="I71" s="899"/>
      <c r="J71" s="899"/>
      <c r="K71" s="899"/>
      <c r="L71" s="900"/>
      <c r="M71" s="281"/>
      <c r="N71" s="282"/>
      <c r="O71" s="931"/>
      <c r="P71" s="932"/>
      <c r="Q71" s="929" t="str">
        <f t="shared" si="1"/>
        <v/>
      </c>
      <c r="R71" s="930"/>
      <c r="S71" s="53"/>
      <c r="T71" s="450"/>
      <c r="U71" s="571"/>
      <c r="V71" s="571"/>
      <c r="IG71" s="84"/>
      <c r="IH71" s="21"/>
    </row>
    <row r="72" spans="1:242" customFormat="1" ht="22.5" customHeight="1">
      <c r="A72" s="268"/>
      <c r="B72" s="335"/>
      <c r="C72" s="898"/>
      <c r="D72" s="899"/>
      <c r="E72" s="899"/>
      <c r="F72" s="899"/>
      <c r="G72" s="899"/>
      <c r="H72" s="899"/>
      <c r="I72" s="899"/>
      <c r="J72" s="899"/>
      <c r="K72" s="899"/>
      <c r="L72" s="900"/>
      <c r="M72" s="281"/>
      <c r="N72" s="282"/>
      <c r="O72" s="931"/>
      <c r="P72" s="932"/>
      <c r="Q72" s="929" t="str">
        <f t="shared" si="1"/>
        <v/>
      </c>
      <c r="R72" s="930"/>
      <c r="S72" s="53"/>
      <c r="T72" s="450"/>
      <c r="U72" s="571"/>
      <c r="V72" s="571"/>
      <c r="IG72" s="21"/>
      <c r="IH72" s="21"/>
    </row>
    <row r="73" spans="1:242" customFormat="1" ht="22.5" customHeight="1">
      <c r="A73" s="268"/>
      <c r="B73" s="335"/>
      <c r="C73" s="898"/>
      <c r="D73" s="899"/>
      <c r="E73" s="899"/>
      <c r="F73" s="899"/>
      <c r="G73" s="899"/>
      <c r="H73" s="899"/>
      <c r="I73" s="899"/>
      <c r="J73" s="899"/>
      <c r="K73" s="899"/>
      <c r="L73" s="900"/>
      <c r="M73" s="281"/>
      <c r="N73" s="282"/>
      <c r="O73" s="931"/>
      <c r="P73" s="932"/>
      <c r="Q73" s="929" t="str">
        <f t="shared" si="1"/>
        <v/>
      </c>
      <c r="R73" s="930"/>
      <c r="S73" s="53"/>
      <c r="T73" s="450"/>
      <c r="U73" s="571"/>
      <c r="V73" s="571"/>
      <c r="IG73" s="21"/>
      <c r="IH73" s="21"/>
    </row>
    <row r="74" spans="1:242" customFormat="1" ht="22.5" customHeight="1">
      <c r="A74" s="268"/>
      <c r="B74" s="335"/>
      <c r="C74" s="898"/>
      <c r="D74" s="899"/>
      <c r="E74" s="899"/>
      <c r="F74" s="899"/>
      <c r="G74" s="899"/>
      <c r="H74" s="899"/>
      <c r="I74" s="899"/>
      <c r="J74" s="899"/>
      <c r="K74" s="899"/>
      <c r="L74" s="900"/>
      <c r="M74" s="281"/>
      <c r="N74" s="282"/>
      <c r="O74" s="931"/>
      <c r="P74" s="932"/>
      <c r="Q74" s="929" t="str">
        <f t="shared" si="1"/>
        <v/>
      </c>
      <c r="R74" s="930"/>
      <c r="S74" s="53"/>
      <c r="T74" s="450"/>
      <c r="U74" s="571"/>
      <c r="V74" s="571"/>
    </row>
    <row r="75" spans="1:242" customFormat="1" ht="22.5" customHeight="1">
      <c r="A75" s="268"/>
      <c r="B75" s="335"/>
      <c r="C75" s="898"/>
      <c r="D75" s="899"/>
      <c r="E75" s="899"/>
      <c r="F75" s="899"/>
      <c r="G75" s="899"/>
      <c r="H75" s="899"/>
      <c r="I75" s="899"/>
      <c r="J75" s="899"/>
      <c r="K75" s="899"/>
      <c r="L75" s="900"/>
      <c r="M75" s="281"/>
      <c r="N75" s="282"/>
      <c r="O75" s="931"/>
      <c r="P75" s="932"/>
      <c r="Q75" s="929" t="str">
        <f t="shared" si="1"/>
        <v/>
      </c>
      <c r="R75" s="930"/>
      <c r="S75" s="53"/>
      <c r="T75" s="450"/>
      <c r="U75" s="571"/>
      <c r="V75" s="571"/>
    </row>
    <row r="76" spans="1:242" customFormat="1" ht="22.5" customHeight="1">
      <c r="A76" s="268"/>
      <c r="B76" s="335"/>
      <c r="C76" s="898"/>
      <c r="D76" s="899"/>
      <c r="E76" s="899"/>
      <c r="F76" s="899"/>
      <c r="G76" s="899"/>
      <c r="H76" s="899"/>
      <c r="I76" s="899"/>
      <c r="J76" s="899"/>
      <c r="K76" s="899"/>
      <c r="L76" s="900"/>
      <c r="M76" s="281"/>
      <c r="N76" s="282"/>
      <c r="O76" s="931"/>
      <c r="P76" s="932"/>
      <c r="Q76" s="929" t="str">
        <f t="shared" si="1"/>
        <v/>
      </c>
      <c r="R76" s="930"/>
      <c r="S76" s="53"/>
      <c r="T76" s="450"/>
      <c r="U76" s="571"/>
      <c r="V76" s="571"/>
    </row>
    <row r="77" spans="1:242" customFormat="1" ht="22.5" customHeight="1">
      <c r="A77" s="268"/>
      <c r="B77" s="335"/>
      <c r="C77" s="898"/>
      <c r="D77" s="899"/>
      <c r="E77" s="899"/>
      <c r="F77" s="899"/>
      <c r="G77" s="899"/>
      <c r="H77" s="899"/>
      <c r="I77" s="899"/>
      <c r="J77" s="899"/>
      <c r="K77" s="899"/>
      <c r="L77" s="900"/>
      <c r="M77" s="281"/>
      <c r="N77" s="282"/>
      <c r="O77" s="931"/>
      <c r="P77" s="932"/>
      <c r="Q77" s="929" t="str">
        <f t="shared" si="1"/>
        <v/>
      </c>
      <c r="R77" s="930"/>
      <c r="S77" s="53"/>
      <c r="T77" s="450"/>
      <c r="U77" s="571"/>
      <c r="V77" s="571"/>
    </row>
    <row r="78" spans="1:242" customFormat="1" ht="22.5" customHeight="1">
      <c r="A78" s="268"/>
      <c r="B78" s="335"/>
      <c r="C78" s="898"/>
      <c r="D78" s="899"/>
      <c r="E78" s="899"/>
      <c r="F78" s="899"/>
      <c r="G78" s="899"/>
      <c r="H78" s="899"/>
      <c r="I78" s="899"/>
      <c r="J78" s="899"/>
      <c r="K78" s="899"/>
      <c r="L78" s="900"/>
      <c r="M78" s="281"/>
      <c r="N78" s="282"/>
      <c r="O78" s="931"/>
      <c r="P78" s="932"/>
      <c r="Q78" s="929" t="str">
        <f t="shared" si="1"/>
        <v/>
      </c>
      <c r="R78" s="930"/>
      <c r="S78" s="53"/>
      <c r="T78" s="450"/>
      <c r="U78" s="571"/>
      <c r="V78" s="571"/>
    </row>
    <row r="79" spans="1:242" customFormat="1" ht="22.5" customHeight="1">
      <c r="A79" s="268"/>
      <c r="B79" s="335"/>
      <c r="C79" s="898"/>
      <c r="D79" s="899"/>
      <c r="E79" s="899"/>
      <c r="F79" s="899"/>
      <c r="G79" s="899"/>
      <c r="H79" s="899"/>
      <c r="I79" s="899"/>
      <c r="J79" s="899"/>
      <c r="K79" s="899"/>
      <c r="L79" s="900"/>
      <c r="M79" s="281"/>
      <c r="N79" s="282"/>
      <c r="O79" s="931"/>
      <c r="P79" s="932"/>
      <c r="Q79" s="929" t="str">
        <f t="shared" si="1"/>
        <v/>
      </c>
      <c r="R79" s="930"/>
      <c r="S79" s="53"/>
      <c r="T79" s="450"/>
      <c r="U79" s="571"/>
      <c r="V79" s="571"/>
    </row>
    <row r="80" spans="1:242" customFormat="1" ht="22.5" customHeight="1">
      <c r="A80" s="268"/>
      <c r="B80" s="335"/>
      <c r="C80" s="898"/>
      <c r="D80" s="899"/>
      <c r="E80" s="899"/>
      <c r="F80" s="899"/>
      <c r="G80" s="899"/>
      <c r="H80" s="899"/>
      <c r="I80" s="899"/>
      <c r="J80" s="899"/>
      <c r="K80" s="899"/>
      <c r="L80" s="900"/>
      <c r="M80" s="281"/>
      <c r="N80" s="282"/>
      <c r="O80" s="931"/>
      <c r="P80" s="932"/>
      <c r="Q80" s="929" t="str">
        <f t="shared" si="1"/>
        <v/>
      </c>
      <c r="R80" s="930"/>
      <c r="S80" s="53"/>
      <c r="T80" s="450"/>
      <c r="U80" s="571"/>
      <c r="V80" s="571"/>
    </row>
    <row r="81" spans="1:242" customFormat="1" ht="22.5" customHeight="1">
      <c r="A81" s="268"/>
      <c r="B81" s="335"/>
      <c r="C81" s="898"/>
      <c r="D81" s="899"/>
      <c r="E81" s="899"/>
      <c r="F81" s="899"/>
      <c r="G81" s="899"/>
      <c r="H81" s="899"/>
      <c r="I81" s="899"/>
      <c r="J81" s="899"/>
      <c r="K81" s="899"/>
      <c r="L81" s="900"/>
      <c r="M81" s="281"/>
      <c r="N81" s="282"/>
      <c r="O81" s="931"/>
      <c r="P81" s="932"/>
      <c r="Q81" s="929" t="str">
        <f t="shared" si="1"/>
        <v/>
      </c>
      <c r="R81" s="930"/>
      <c r="S81" s="53"/>
      <c r="T81" s="450"/>
      <c r="U81" s="571"/>
      <c r="V81" s="571"/>
      <c r="IG81" s="21"/>
      <c r="IH81" s="21"/>
    </row>
    <row r="82" spans="1:242" customFormat="1" ht="22.5" customHeight="1">
      <c r="A82" s="268"/>
      <c r="B82" s="335"/>
      <c r="C82" s="898"/>
      <c r="D82" s="899"/>
      <c r="E82" s="899"/>
      <c r="F82" s="899"/>
      <c r="G82" s="899"/>
      <c r="H82" s="899"/>
      <c r="I82" s="899"/>
      <c r="J82" s="899"/>
      <c r="K82" s="899"/>
      <c r="L82" s="900"/>
      <c r="M82" s="281"/>
      <c r="N82" s="282"/>
      <c r="O82" s="931"/>
      <c r="P82" s="932"/>
      <c r="Q82" s="929" t="str">
        <f t="shared" si="1"/>
        <v/>
      </c>
      <c r="R82" s="930"/>
      <c r="S82" s="53"/>
      <c r="T82" s="450"/>
      <c r="U82" s="571"/>
      <c r="V82" s="571"/>
    </row>
    <row r="83" spans="1:242" customFormat="1" ht="22.5" customHeight="1">
      <c r="A83" s="268"/>
      <c r="B83" s="335"/>
      <c r="C83" s="898"/>
      <c r="D83" s="899"/>
      <c r="E83" s="899"/>
      <c r="F83" s="899"/>
      <c r="G83" s="899"/>
      <c r="H83" s="899"/>
      <c r="I83" s="899"/>
      <c r="J83" s="899"/>
      <c r="K83" s="899"/>
      <c r="L83" s="900"/>
      <c r="M83" s="281"/>
      <c r="N83" s="282"/>
      <c r="O83" s="931"/>
      <c r="P83" s="932"/>
      <c r="Q83" s="929" t="str">
        <f t="shared" si="1"/>
        <v/>
      </c>
      <c r="R83" s="930"/>
      <c r="S83" s="53"/>
      <c r="T83" s="450"/>
      <c r="U83" s="571"/>
      <c r="V83" s="571"/>
    </row>
    <row r="84" spans="1:242" customFormat="1" ht="22.5" customHeight="1">
      <c r="A84" s="268"/>
      <c r="B84" s="335"/>
      <c r="C84" s="898"/>
      <c r="D84" s="899"/>
      <c r="E84" s="899"/>
      <c r="F84" s="899"/>
      <c r="G84" s="899"/>
      <c r="H84" s="899"/>
      <c r="I84" s="899"/>
      <c r="J84" s="899"/>
      <c r="K84" s="899"/>
      <c r="L84" s="900"/>
      <c r="M84" s="281"/>
      <c r="N84" s="282"/>
      <c r="O84" s="931"/>
      <c r="P84" s="932"/>
      <c r="Q84" s="929" t="str">
        <f t="shared" si="1"/>
        <v/>
      </c>
      <c r="R84" s="930"/>
      <c r="S84" s="53"/>
      <c r="T84" s="450"/>
      <c r="U84" s="571"/>
      <c r="V84" s="571"/>
    </row>
    <row r="85" spans="1:242" customFormat="1" ht="22.5" customHeight="1">
      <c r="A85" s="268"/>
      <c r="B85" s="335"/>
      <c r="C85" s="898"/>
      <c r="D85" s="899"/>
      <c r="E85" s="899"/>
      <c r="F85" s="899"/>
      <c r="G85" s="899"/>
      <c r="H85" s="899"/>
      <c r="I85" s="899"/>
      <c r="J85" s="899"/>
      <c r="K85" s="899"/>
      <c r="L85" s="900"/>
      <c r="M85" s="281"/>
      <c r="N85" s="282"/>
      <c r="O85" s="931"/>
      <c r="P85" s="932"/>
      <c r="Q85" s="929" t="str">
        <f t="shared" si="1"/>
        <v/>
      </c>
      <c r="R85" s="930"/>
      <c r="S85" s="53"/>
      <c r="T85" s="450"/>
      <c r="U85" s="571"/>
      <c r="V85" s="571"/>
    </row>
    <row r="86" spans="1:242" customFormat="1" ht="22.5" customHeight="1">
      <c r="A86" s="268"/>
      <c r="B86" s="335"/>
      <c r="C86" s="898"/>
      <c r="D86" s="899"/>
      <c r="E86" s="899"/>
      <c r="F86" s="899"/>
      <c r="G86" s="899"/>
      <c r="H86" s="899"/>
      <c r="I86" s="899"/>
      <c r="J86" s="899"/>
      <c r="K86" s="899"/>
      <c r="L86" s="900"/>
      <c r="M86" s="281"/>
      <c r="N86" s="282"/>
      <c r="O86" s="931"/>
      <c r="P86" s="932"/>
      <c r="Q86" s="929" t="str">
        <f t="shared" si="1"/>
        <v/>
      </c>
      <c r="R86" s="930"/>
      <c r="S86" s="53"/>
      <c r="T86" s="450"/>
      <c r="U86" s="571"/>
      <c r="V86" s="571"/>
    </row>
    <row r="87" spans="1:242" customFormat="1" ht="22.5" customHeight="1">
      <c r="A87" s="268"/>
      <c r="B87" s="335"/>
      <c r="C87" s="898"/>
      <c r="D87" s="899"/>
      <c r="E87" s="899"/>
      <c r="F87" s="899"/>
      <c r="G87" s="899"/>
      <c r="H87" s="899"/>
      <c r="I87" s="899"/>
      <c r="J87" s="899"/>
      <c r="K87" s="899"/>
      <c r="L87" s="900"/>
      <c r="M87" s="281"/>
      <c r="N87" s="282"/>
      <c r="O87" s="931"/>
      <c r="P87" s="932"/>
      <c r="Q87" s="929" t="str">
        <f t="shared" si="1"/>
        <v/>
      </c>
      <c r="R87" s="930"/>
      <c r="S87" s="53"/>
      <c r="T87" s="450"/>
      <c r="U87" s="571"/>
      <c r="V87" s="571"/>
    </row>
    <row r="88" spans="1:242" customFormat="1" ht="22.5" customHeight="1">
      <c r="A88" s="268"/>
      <c r="B88" s="335"/>
      <c r="C88" s="898"/>
      <c r="D88" s="899"/>
      <c r="E88" s="899"/>
      <c r="F88" s="899"/>
      <c r="G88" s="899"/>
      <c r="H88" s="899"/>
      <c r="I88" s="899"/>
      <c r="J88" s="899"/>
      <c r="K88" s="899"/>
      <c r="L88" s="900"/>
      <c r="M88" s="281"/>
      <c r="N88" s="282"/>
      <c r="O88" s="931"/>
      <c r="P88" s="932"/>
      <c r="Q88" s="929" t="str">
        <f t="shared" si="1"/>
        <v/>
      </c>
      <c r="R88" s="930"/>
      <c r="S88" s="53"/>
      <c r="T88" s="450"/>
      <c r="U88" s="571"/>
      <c r="V88" s="571"/>
    </row>
    <row r="89" spans="1:242" customFormat="1" ht="22.5" customHeight="1">
      <c r="A89" s="268"/>
      <c r="B89" s="335"/>
      <c r="C89" s="898"/>
      <c r="D89" s="899"/>
      <c r="E89" s="899"/>
      <c r="F89" s="899"/>
      <c r="G89" s="899"/>
      <c r="H89" s="899"/>
      <c r="I89" s="899"/>
      <c r="J89" s="899"/>
      <c r="K89" s="899"/>
      <c r="L89" s="900"/>
      <c r="M89" s="281"/>
      <c r="N89" s="282"/>
      <c r="O89" s="931"/>
      <c r="P89" s="932"/>
      <c r="Q89" s="929" t="str">
        <f t="shared" si="1"/>
        <v/>
      </c>
      <c r="R89" s="930"/>
      <c r="S89" s="53"/>
      <c r="T89" s="450"/>
      <c r="U89" s="581"/>
      <c r="V89" s="571"/>
      <c r="IG89" s="84"/>
      <c r="IH89" s="21"/>
    </row>
    <row r="90" spans="1:242" customFormat="1" ht="22.5" customHeight="1">
      <c r="A90" s="268"/>
      <c r="B90" s="335"/>
      <c r="C90" s="898"/>
      <c r="D90" s="899"/>
      <c r="E90" s="899"/>
      <c r="F90" s="899"/>
      <c r="G90" s="899"/>
      <c r="H90" s="899"/>
      <c r="I90" s="899"/>
      <c r="J90" s="899"/>
      <c r="K90" s="899"/>
      <c r="L90" s="900"/>
      <c r="M90" s="281"/>
      <c r="N90" s="282"/>
      <c r="O90" s="931"/>
      <c r="P90" s="932"/>
      <c r="Q90" s="929" t="str">
        <f t="shared" si="1"/>
        <v/>
      </c>
      <c r="R90" s="930"/>
      <c r="S90" s="53"/>
      <c r="T90" s="450"/>
      <c r="U90" s="581"/>
      <c r="V90" s="571"/>
      <c r="IG90" s="84"/>
      <c r="IH90" s="21"/>
    </row>
    <row r="91" spans="1:242" customFormat="1" ht="22.5" customHeight="1">
      <c r="A91" s="268"/>
      <c r="B91" s="335"/>
      <c r="C91" s="898"/>
      <c r="D91" s="899"/>
      <c r="E91" s="899"/>
      <c r="F91" s="899"/>
      <c r="G91" s="899"/>
      <c r="H91" s="899"/>
      <c r="I91" s="899"/>
      <c r="J91" s="899"/>
      <c r="K91" s="899"/>
      <c r="L91" s="900"/>
      <c r="M91" s="281"/>
      <c r="N91" s="282"/>
      <c r="O91" s="931"/>
      <c r="P91" s="932"/>
      <c r="Q91" s="929" t="str">
        <f t="shared" si="1"/>
        <v/>
      </c>
      <c r="R91" s="930"/>
      <c r="S91" s="53"/>
      <c r="T91" s="450"/>
      <c r="U91" s="581"/>
      <c r="V91" s="571"/>
      <c r="IG91" s="84"/>
      <c r="IH91" s="21"/>
    </row>
    <row r="92" spans="1:242" customFormat="1" ht="22.5" customHeight="1">
      <c r="A92" s="268"/>
      <c r="B92" s="335"/>
      <c r="C92" s="898"/>
      <c r="D92" s="899"/>
      <c r="E92" s="899"/>
      <c r="F92" s="899"/>
      <c r="G92" s="899"/>
      <c r="H92" s="899"/>
      <c r="I92" s="899"/>
      <c r="J92" s="899"/>
      <c r="K92" s="899"/>
      <c r="L92" s="900"/>
      <c r="M92" s="281"/>
      <c r="N92" s="282"/>
      <c r="O92" s="931"/>
      <c r="P92" s="932"/>
      <c r="Q92" s="929" t="str">
        <f t="shared" si="1"/>
        <v/>
      </c>
      <c r="R92" s="930"/>
      <c r="S92" s="53"/>
      <c r="T92" s="450"/>
      <c r="U92" s="581"/>
      <c r="V92" s="571"/>
      <c r="IG92" s="84"/>
      <c r="IH92" s="21"/>
    </row>
    <row r="93" spans="1:242" customFormat="1" ht="22.5" customHeight="1">
      <c r="A93" s="268"/>
      <c r="B93" s="335"/>
      <c r="C93" s="898"/>
      <c r="D93" s="899"/>
      <c r="E93" s="899"/>
      <c r="F93" s="899"/>
      <c r="G93" s="899"/>
      <c r="H93" s="899"/>
      <c r="I93" s="899"/>
      <c r="J93" s="899"/>
      <c r="K93" s="899"/>
      <c r="L93" s="900"/>
      <c r="M93" s="281"/>
      <c r="N93" s="282"/>
      <c r="O93" s="931"/>
      <c r="P93" s="932"/>
      <c r="Q93" s="929" t="str">
        <f t="shared" si="1"/>
        <v/>
      </c>
      <c r="R93" s="930"/>
      <c r="S93" s="53"/>
      <c r="T93" s="450"/>
      <c r="U93" s="581"/>
      <c r="V93" s="571"/>
      <c r="IG93" s="84"/>
      <c r="IH93" s="21"/>
    </row>
    <row r="94" spans="1:242" customFormat="1" ht="22.5" customHeight="1">
      <c r="A94" s="268"/>
      <c r="B94" s="335"/>
      <c r="C94" s="898"/>
      <c r="D94" s="899"/>
      <c r="E94" s="899"/>
      <c r="F94" s="899"/>
      <c r="G94" s="899"/>
      <c r="H94" s="899"/>
      <c r="I94" s="899"/>
      <c r="J94" s="899"/>
      <c r="K94" s="899"/>
      <c r="L94" s="900"/>
      <c r="M94" s="281"/>
      <c r="N94" s="282"/>
      <c r="O94" s="931"/>
      <c r="P94" s="932"/>
      <c r="Q94" s="929" t="str">
        <f t="shared" si="1"/>
        <v/>
      </c>
      <c r="R94" s="930"/>
      <c r="S94" s="53"/>
      <c r="T94" s="450"/>
      <c r="U94" s="571"/>
      <c r="V94" s="571"/>
      <c r="IG94" s="84"/>
      <c r="IH94" s="21"/>
    </row>
    <row r="95" spans="1:242" customFormat="1" ht="22.5" customHeight="1">
      <c r="A95" s="268"/>
      <c r="B95" s="335"/>
      <c r="C95" s="898"/>
      <c r="D95" s="899"/>
      <c r="E95" s="899"/>
      <c r="F95" s="899"/>
      <c r="G95" s="899"/>
      <c r="H95" s="899"/>
      <c r="I95" s="899"/>
      <c r="J95" s="899"/>
      <c r="K95" s="899"/>
      <c r="L95" s="900"/>
      <c r="M95" s="281"/>
      <c r="N95" s="282"/>
      <c r="O95" s="931"/>
      <c r="P95" s="932"/>
      <c r="Q95" s="929" t="str">
        <f t="shared" si="1"/>
        <v/>
      </c>
      <c r="R95" s="930"/>
      <c r="S95" s="53"/>
      <c r="T95" s="450"/>
      <c r="U95" s="571"/>
      <c r="V95" s="571"/>
      <c r="IG95" s="21"/>
      <c r="IH95" s="21"/>
    </row>
    <row r="96" spans="1:242" customFormat="1" ht="22.5" customHeight="1">
      <c r="A96" s="268"/>
      <c r="B96" s="335"/>
      <c r="C96" s="898"/>
      <c r="D96" s="899"/>
      <c r="E96" s="899"/>
      <c r="F96" s="899"/>
      <c r="G96" s="899"/>
      <c r="H96" s="899"/>
      <c r="I96" s="899"/>
      <c r="J96" s="899"/>
      <c r="K96" s="899"/>
      <c r="L96" s="900"/>
      <c r="M96" s="281"/>
      <c r="N96" s="282"/>
      <c r="O96" s="931"/>
      <c r="P96" s="932"/>
      <c r="Q96" s="929" t="str">
        <f t="shared" si="1"/>
        <v/>
      </c>
      <c r="R96" s="930"/>
      <c r="S96" s="53"/>
      <c r="T96" s="450"/>
      <c r="U96" s="571"/>
      <c r="V96" s="571"/>
      <c r="IG96" s="21"/>
      <c r="IH96" s="21"/>
    </row>
    <row r="97" spans="1:242" customFormat="1" ht="22.5" customHeight="1">
      <c r="A97" s="268"/>
      <c r="B97" s="335"/>
      <c r="C97" s="898"/>
      <c r="D97" s="899"/>
      <c r="E97" s="899"/>
      <c r="F97" s="899"/>
      <c r="G97" s="899"/>
      <c r="H97" s="899"/>
      <c r="I97" s="899"/>
      <c r="J97" s="899"/>
      <c r="K97" s="899"/>
      <c r="L97" s="900"/>
      <c r="M97" s="281"/>
      <c r="N97" s="282"/>
      <c r="O97" s="931"/>
      <c r="P97" s="932"/>
      <c r="Q97" s="929" t="str">
        <f t="shared" si="1"/>
        <v/>
      </c>
      <c r="R97" s="930"/>
      <c r="S97" s="53"/>
      <c r="T97" s="450"/>
      <c r="U97" s="571"/>
      <c r="V97" s="571"/>
    </row>
    <row r="98" spans="1:242" customFormat="1" ht="22.5" customHeight="1">
      <c r="A98" s="268"/>
      <c r="B98" s="335"/>
      <c r="C98" s="898"/>
      <c r="D98" s="899"/>
      <c r="E98" s="899"/>
      <c r="F98" s="899"/>
      <c r="G98" s="899"/>
      <c r="H98" s="899"/>
      <c r="I98" s="899"/>
      <c r="J98" s="899"/>
      <c r="K98" s="899"/>
      <c r="L98" s="900"/>
      <c r="M98" s="281"/>
      <c r="N98" s="282"/>
      <c r="O98" s="931"/>
      <c r="P98" s="932"/>
      <c r="Q98" s="929" t="str">
        <f t="shared" si="1"/>
        <v/>
      </c>
      <c r="R98" s="930"/>
      <c r="S98" s="53"/>
      <c r="T98" s="450"/>
      <c r="U98" s="571"/>
      <c r="V98" s="571"/>
    </row>
    <row r="99" spans="1:242" customFormat="1" ht="22.5" customHeight="1">
      <c r="A99" s="268"/>
      <c r="B99" s="335"/>
      <c r="C99" s="898"/>
      <c r="D99" s="899"/>
      <c r="E99" s="899"/>
      <c r="F99" s="899"/>
      <c r="G99" s="899"/>
      <c r="H99" s="899"/>
      <c r="I99" s="899"/>
      <c r="J99" s="899"/>
      <c r="K99" s="899"/>
      <c r="L99" s="900"/>
      <c r="M99" s="281"/>
      <c r="N99" s="282"/>
      <c r="O99" s="931"/>
      <c r="P99" s="932"/>
      <c r="Q99" s="929" t="str">
        <f t="shared" si="1"/>
        <v/>
      </c>
      <c r="R99" s="930"/>
      <c r="S99" s="53"/>
      <c r="T99" s="450"/>
      <c r="U99" s="571"/>
      <c r="V99" s="571"/>
    </row>
    <row r="100" spans="1:242" customFormat="1" ht="22.5" customHeight="1">
      <c r="A100" s="268"/>
      <c r="B100" s="335"/>
      <c r="C100" s="898"/>
      <c r="D100" s="899"/>
      <c r="E100" s="899"/>
      <c r="F100" s="899"/>
      <c r="G100" s="899"/>
      <c r="H100" s="899"/>
      <c r="I100" s="899"/>
      <c r="J100" s="899"/>
      <c r="K100" s="899"/>
      <c r="L100" s="900"/>
      <c r="M100" s="281"/>
      <c r="N100" s="282"/>
      <c r="O100" s="931"/>
      <c r="P100" s="932"/>
      <c r="Q100" s="929" t="str">
        <f t="shared" si="1"/>
        <v/>
      </c>
      <c r="R100" s="930"/>
      <c r="S100" s="53"/>
      <c r="T100" s="450"/>
      <c r="U100" s="571"/>
      <c r="V100" s="571"/>
    </row>
    <row r="101" spans="1:242" customFormat="1" ht="22.5" customHeight="1">
      <c r="A101" s="268"/>
      <c r="B101" s="335"/>
      <c r="C101" s="898"/>
      <c r="D101" s="899"/>
      <c r="E101" s="899"/>
      <c r="F101" s="899"/>
      <c r="G101" s="899"/>
      <c r="H101" s="899"/>
      <c r="I101" s="899"/>
      <c r="J101" s="899"/>
      <c r="K101" s="899"/>
      <c r="L101" s="900"/>
      <c r="M101" s="281"/>
      <c r="N101" s="282"/>
      <c r="O101" s="931"/>
      <c r="P101" s="932"/>
      <c r="Q101" s="929" t="str">
        <f t="shared" si="1"/>
        <v/>
      </c>
      <c r="R101" s="930"/>
      <c r="S101" s="53"/>
      <c r="T101" s="450"/>
      <c r="U101" s="571"/>
      <c r="V101" s="571"/>
    </row>
    <row r="102" spans="1:242" customFormat="1" ht="22.5" customHeight="1">
      <c r="A102" s="268"/>
      <c r="B102" s="335"/>
      <c r="C102" s="898"/>
      <c r="D102" s="899"/>
      <c r="E102" s="899"/>
      <c r="F102" s="899"/>
      <c r="G102" s="899"/>
      <c r="H102" s="899"/>
      <c r="I102" s="899"/>
      <c r="J102" s="899"/>
      <c r="K102" s="899"/>
      <c r="L102" s="900"/>
      <c r="M102" s="281"/>
      <c r="N102" s="282"/>
      <c r="O102" s="931"/>
      <c r="P102" s="932"/>
      <c r="Q102" s="929" t="str">
        <f t="shared" si="1"/>
        <v/>
      </c>
      <c r="R102" s="930"/>
      <c r="S102" s="53"/>
      <c r="T102" s="450"/>
      <c r="U102" s="571"/>
      <c r="V102" s="571"/>
      <c r="IG102" s="21"/>
      <c r="IH102" s="21"/>
    </row>
    <row r="103" spans="1:242" customFormat="1" ht="22.5" customHeight="1">
      <c r="A103" s="268"/>
      <c r="B103" s="335"/>
      <c r="C103" s="898"/>
      <c r="D103" s="899"/>
      <c r="E103" s="899"/>
      <c r="F103" s="899"/>
      <c r="G103" s="899"/>
      <c r="H103" s="899"/>
      <c r="I103" s="899"/>
      <c r="J103" s="899"/>
      <c r="K103" s="899"/>
      <c r="L103" s="900"/>
      <c r="M103" s="281"/>
      <c r="N103" s="282"/>
      <c r="O103" s="931"/>
      <c r="P103" s="932"/>
      <c r="Q103" s="929" t="str">
        <f t="shared" si="1"/>
        <v/>
      </c>
      <c r="R103" s="930"/>
      <c r="S103" s="53"/>
      <c r="T103" s="450"/>
      <c r="U103" s="571"/>
      <c r="V103" s="571"/>
    </row>
    <row r="104" spans="1:242" customFormat="1" ht="22.5" customHeight="1">
      <c r="A104" s="268"/>
      <c r="B104" s="335"/>
      <c r="C104" s="898"/>
      <c r="D104" s="899"/>
      <c r="E104" s="899"/>
      <c r="F104" s="899"/>
      <c r="G104" s="899"/>
      <c r="H104" s="899"/>
      <c r="I104" s="899"/>
      <c r="J104" s="899"/>
      <c r="K104" s="899"/>
      <c r="L104" s="900"/>
      <c r="M104" s="281"/>
      <c r="N104" s="282"/>
      <c r="O104" s="931"/>
      <c r="P104" s="932"/>
      <c r="Q104" s="929" t="str">
        <f t="shared" si="1"/>
        <v/>
      </c>
      <c r="R104" s="930"/>
      <c r="S104" s="53"/>
      <c r="T104" s="450"/>
      <c r="U104" s="571"/>
      <c r="V104" s="571"/>
    </row>
    <row r="105" spans="1:242" customFormat="1" ht="22.5" customHeight="1">
      <c r="A105" s="268"/>
      <c r="B105" s="335"/>
      <c r="C105" s="898"/>
      <c r="D105" s="899"/>
      <c r="E105" s="899"/>
      <c r="F105" s="899"/>
      <c r="G105" s="899"/>
      <c r="H105" s="899"/>
      <c r="I105" s="899"/>
      <c r="J105" s="899"/>
      <c r="K105" s="899"/>
      <c r="L105" s="900"/>
      <c r="M105" s="281"/>
      <c r="N105" s="282"/>
      <c r="O105" s="931"/>
      <c r="P105" s="932"/>
      <c r="Q105" s="929" t="str">
        <f t="shared" si="1"/>
        <v/>
      </c>
      <c r="R105" s="930"/>
      <c r="S105" s="53"/>
      <c r="T105" s="450"/>
      <c r="U105" s="571"/>
      <c r="V105" s="571"/>
    </row>
    <row r="106" spans="1:242" customFormat="1" ht="22.5" customHeight="1">
      <c r="A106" s="268"/>
      <c r="B106" s="335"/>
      <c r="C106" s="898"/>
      <c r="D106" s="899"/>
      <c r="E106" s="899"/>
      <c r="F106" s="899"/>
      <c r="G106" s="899"/>
      <c r="H106" s="899"/>
      <c r="I106" s="899"/>
      <c r="J106" s="899"/>
      <c r="K106" s="899"/>
      <c r="L106" s="900"/>
      <c r="M106" s="281"/>
      <c r="N106" s="282"/>
      <c r="O106" s="931"/>
      <c r="P106" s="932"/>
      <c r="Q106" s="929" t="str">
        <f t="shared" si="1"/>
        <v/>
      </c>
      <c r="R106" s="930"/>
      <c r="S106" s="53"/>
      <c r="T106" s="450"/>
      <c r="U106" s="571"/>
      <c r="V106" s="571"/>
    </row>
    <row r="107" spans="1:242" customFormat="1" ht="22.5" customHeight="1">
      <c r="A107" s="268"/>
      <c r="B107" s="335"/>
      <c r="C107" s="898"/>
      <c r="D107" s="899"/>
      <c r="E107" s="899"/>
      <c r="F107" s="899"/>
      <c r="G107" s="899"/>
      <c r="H107" s="899"/>
      <c r="I107" s="899"/>
      <c r="J107" s="899"/>
      <c r="K107" s="899"/>
      <c r="L107" s="900"/>
      <c r="M107" s="281"/>
      <c r="N107" s="282"/>
      <c r="O107" s="931"/>
      <c r="P107" s="932"/>
      <c r="Q107" s="929" t="str">
        <f t="shared" si="1"/>
        <v/>
      </c>
      <c r="R107" s="930"/>
      <c r="S107" s="53"/>
      <c r="T107" s="450"/>
      <c r="U107" s="571"/>
      <c r="V107" s="571"/>
    </row>
    <row r="108" spans="1:242" customFormat="1" ht="22.5" customHeight="1">
      <c r="A108" s="268"/>
      <c r="B108" s="335"/>
      <c r="C108" s="898"/>
      <c r="D108" s="899"/>
      <c r="E108" s="899"/>
      <c r="F108" s="899"/>
      <c r="G108" s="899"/>
      <c r="H108" s="899"/>
      <c r="I108" s="899"/>
      <c r="J108" s="899"/>
      <c r="K108" s="899"/>
      <c r="L108" s="900"/>
      <c r="M108" s="281"/>
      <c r="N108" s="282"/>
      <c r="O108" s="931"/>
      <c r="P108" s="932"/>
      <c r="Q108" s="929" t="str">
        <f t="shared" si="1"/>
        <v/>
      </c>
      <c r="R108" s="930"/>
      <c r="S108" s="53"/>
      <c r="T108" s="450"/>
      <c r="U108" s="571"/>
      <c r="V108" s="571"/>
    </row>
    <row r="109" spans="1:242" customFormat="1" ht="22.5" customHeight="1">
      <c r="A109" s="268"/>
      <c r="B109" s="335"/>
      <c r="C109" s="898"/>
      <c r="D109" s="899"/>
      <c r="E109" s="899"/>
      <c r="F109" s="899"/>
      <c r="G109" s="899"/>
      <c r="H109" s="899"/>
      <c r="I109" s="899"/>
      <c r="J109" s="899"/>
      <c r="K109" s="899"/>
      <c r="L109" s="900"/>
      <c r="M109" s="281"/>
      <c r="N109" s="282"/>
      <c r="O109" s="931"/>
      <c r="P109" s="932"/>
      <c r="Q109" s="929" t="str">
        <f t="shared" si="1"/>
        <v/>
      </c>
      <c r="R109" s="930"/>
      <c r="S109" s="53"/>
      <c r="T109" s="450"/>
      <c r="U109" s="571"/>
      <c r="V109" s="571"/>
    </row>
    <row r="110" spans="1:242" customFormat="1" ht="6" customHeight="1">
      <c r="A110" s="268"/>
      <c r="B110" s="74"/>
      <c r="C110" s="74"/>
      <c r="D110" s="74"/>
      <c r="E110" s="58"/>
      <c r="F110" s="58"/>
      <c r="G110" s="58"/>
      <c r="H110" s="58"/>
      <c r="I110" s="58"/>
      <c r="J110" s="58"/>
      <c r="K110" s="74"/>
      <c r="L110" s="74"/>
      <c r="M110" s="58"/>
      <c r="N110" s="58"/>
      <c r="O110" s="58"/>
      <c r="P110" s="58"/>
      <c r="Q110" s="58"/>
      <c r="R110" s="58"/>
      <c r="S110" s="58"/>
      <c r="T110" s="452"/>
      <c r="U110" s="571"/>
      <c r="V110" s="571"/>
    </row>
    <row r="111" spans="1:242" ht="24" customHeight="1">
      <c r="B111" s="941" t="s">
        <v>6</v>
      </c>
      <c r="C111" s="942"/>
      <c r="D111" s="942"/>
      <c r="E111" s="942"/>
      <c r="F111" s="942"/>
      <c r="G111" s="942"/>
      <c r="H111" s="942"/>
      <c r="I111" s="942"/>
      <c r="J111" s="942"/>
      <c r="K111" s="942"/>
      <c r="L111" s="942"/>
      <c r="M111" s="942"/>
      <c r="N111" s="942"/>
      <c r="O111" s="942"/>
      <c r="P111" s="942"/>
      <c r="Q111" s="942"/>
      <c r="R111" s="942"/>
      <c r="S111" s="943"/>
    </row>
    <row r="112" spans="1:242">
      <c r="B112" s="280" t="str">
        <f>B62</f>
        <v>FAPESP,  MAIO DE 2016</v>
      </c>
      <c r="Q112" s="953">
        <v>2</v>
      </c>
      <c r="R112" s="953"/>
      <c r="S112" s="953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2" t="s">
        <v>145</v>
      </c>
    </row>
    <row r="159" spans="2:2" ht="15.75" customHeight="1">
      <c r="B159" s="222" t="s">
        <v>146</v>
      </c>
    </row>
    <row r="160" spans="2:2"/>
    <row r="161" spans="2:242" ht="15">
      <c r="B161" s="130"/>
    </row>
    <row r="162" spans="2:242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>
      <c r="B163" s="863" t="s">
        <v>58</v>
      </c>
      <c r="C163" s="863"/>
      <c r="D163" s="863"/>
      <c r="E163" s="863"/>
      <c r="F163" s="863"/>
      <c r="G163" s="863"/>
      <c r="H163" s="863"/>
      <c r="I163" s="863"/>
      <c r="J163" s="863"/>
      <c r="K163" s="863"/>
      <c r="L163" s="863"/>
      <c r="M163" s="863"/>
      <c r="N163" s="863"/>
      <c r="O163" s="863"/>
      <c r="P163" s="863"/>
      <c r="Q163" s="863"/>
      <c r="R163" s="863"/>
      <c r="S163" s="863"/>
      <c r="T163" s="254"/>
      <c r="W163" s="57"/>
      <c r="X163" s="57"/>
      <c r="Y163" s="57"/>
      <c r="Z163" s="57"/>
      <c r="AA163" s="57"/>
      <c r="IF163" s="57"/>
      <c r="IG163" s="57"/>
      <c r="IH163" s="57"/>
    </row>
    <row r="164" spans="2:242" ht="14.25">
      <c r="B164" s="863" t="s">
        <v>59</v>
      </c>
      <c r="C164" s="863"/>
      <c r="D164" s="863"/>
      <c r="E164" s="863"/>
      <c r="F164" s="863"/>
      <c r="G164" s="863"/>
      <c r="H164" s="863"/>
      <c r="I164" s="863"/>
      <c r="J164" s="863"/>
      <c r="K164" s="863"/>
      <c r="L164" s="863"/>
      <c r="M164" s="863"/>
      <c r="N164" s="863"/>
      <c r="O164" s="863"/>
      <c r="P164" s="863"/>
      <c r="Q164" s="863"/>
      <c r="R164" s="863"/>
      <c r="S164" s="863"/>
      <c r="T164" s="254"/>
      <c r="W164" s="57"/>
      <c r="X164" s="57"/>
      <c r="Y164" s="57"/>
      <c r="Z164" s="57"/>
      <c r="AA164" s="57"/>
      <c r="IF164" s="57"/>
      <c r="IG164" s="57"/>
      <c r="IH164" s="57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54"/>
      <c r="W165" s="57"/>
      <c r="X165" s="57"/>
      <c r="Y165" s="57"/>
      <c r="Z165" s="57"/>
      <c r="AA165" s="57"/>
      <c r="IF165" s="57"/>
      <c r="IG165" s="57"/>
      <c r="IH165" s="57"/>
    </row>
    <row r="166" spans="2:242" ht="18.75" customHeight="1">
      <c r="B166" s="961" t="s">
        <v>10</v>
      </c>
      <c r="C166" s="962"/>
      <c r="D166" s="962"/>
      <c r="E166" s="962"/>
      <c r="F166" s="962"/>
      <c r="G166" s="962"/>
      <c r="H166" s="962"/>
      <c r="I166" s="962"/>
      <c r="J166" s="962"/>
      <c r="K166" s="962"/>
      <c r="L166" s="962"/>
      <c r="M166" s="962"/>
      <c r="N166" s="962"/>
      <c r="O166" s="962"/>
      <c r="P166" s="962"/>
      <c r="Q166" s="962"/>
      <c r="R166" s="962"/>
      <c r="S166" s="963"/>
      <c r="T166" s="254"/>
      <c r="W166" s="57"/>
      <c r="X166" s="57"/>
      <c r="Y166" s="57"/>
      <c r="Z166" s="57"/>
      <c r="AA166" s="57"/>
      <c r="IF166" s="57"/>
      <c r="IG166" s="57"/>
      <c r="IH166" s="57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54"/>
      <c r="W167" s="57"/>
      <c r="X167" s="57"/>
      <c r="Y167" s="57"/>
      <c r="Z167" s="57"/>
      <c r="AA167" s="57"/>
      <c r="IF167" s="57"/>
      <c r="IG167" s="57"/>
      <c r="IH167" s="57"/>
    </row>
    <row r="168" spans="2:242">
      <c r="B168" s="50" t="s">
        <v>60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54"/>
      <c r="W168" s="57"/>
      <c r="X168" s="57"/>
      <c r="Y168" s="57"/>
      <c r="Z168" s="57"/>
      <c r="AA168" s="57"/>
      <c r="IF168" s="57"/>
      <c r="IG168" s="57"/>
      <c r="IH168" s="57"/>
    </row>
    <row r="169" spans="2:242">
      <c r="B169" s="50" t="s">
        <v>61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54"/>
      <c r="W169" s="57"/>
      <c r="X169" s="57"/>
      <c r="Y169" s="57"/>
      <c r="Z169" s="57"/>
      <c r="AA169" s="57"/>
      <c r="IF169" s="57"/>
      <c r="IG169" s="57"/>
      <c r="IH169" s="57"/>
    </row>
    <row r="170" spans="2:242" ht="14.25">
      <c r="B170" s="50" t="s">
        <v>62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54"/>
      <c r="W170" s="57"/>
      <c r="X170" s="57"/>
      <c r="Y170" s="57"/>
      <c r="Z170" s="57"/>
      <c r="AA170" s="57"/>
      <c r="IF170" s="60"/>
      <c r="IG170" s="60"/>
      <c r="IH170" s="60"/>
    </row>
    <row r="171" spans="2:242" ht="14.25">
      <c r="B171" s="50" t="s">
        <v>63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54"/>
      <c r="W171" s="57"/>
      <c r="X171" s="57"/>
      <c r="Y171" s="57"/>
      <c r="Z171" s="57"/>
      <c r="AA171" s="57"/>
      <c r="IF171" s="60"/>
      <c r="IG171" s="60"/>
      <c r="IH171" s="60"/>
    </row>
    <row r="172" spans="2:242">
      <c r="B172" s="50" t="s">
        <v>205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54"/>
      <c r="W172" s="57"/>
      <c r="X172" s="57"/>
      <c r="Y172" s="57"/>
      <c r="Z172" s="57"/>
      <c r="AA172" s="57"/>
      <c r="IF172" s="20"/>
      <c r="IG172" s="20"/>
      <c r="IH172" s="20"/>
    </row>
    <row r="173" spans="2:242">
      <c r="B173" s="50" t="s">
        <v>256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54"/>
      <c r="W173" s="57"/>
      <c r="X173" s="57"/>
      <c r="Y173" s="57"/>
      <c r="Z173" s="57"/>
      <c r="AA173" s="57"/>
      <c r="IF173" s="20"/>
      <c r="IG173" s="20"/>
      <c r="IH173" s="20"/>
    </row>
    <row r="174" spans="2:242">
      <c r="B174" s="51" t="s">
        <v>257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54"/>
      <c r="W174" s="57"/>
      <c r="X174" s="57"/>
      <c r="Y174" s="57"/>
      <c r="Z174" s="57"/>
      <c r="AA174" s="57"/>
      <c r="IF174" s="20"/>
      <c r="IG174" s="20"/>
      <c r="IH174" s="20"/>
    </row>
    <row r="175" spans="2:242">
      <c r="B175" s="50" t="s">
        <v>206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54"/>
      <c r="W175" s="57"/>
      <c r="X175" s="57"/>
      <c r="Y175" s="57"/>
      <c r="Z175" s="57"/>
      <c r="AA175" s="57"/>
      <c r="IF175" s="20"/>
      <c r="IG175" s="20"/>
      <c r="IH175" s="20"/>
    </row>
    <row r="176" spans="2:242" ht="14.25">
      <c r="B176" s="50" t="s">
        <v>207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54"/>
      <c r="W176" s="57"/>
      <c r="X176" s="57"/>
      <c r="Y176" s="57"/>
      <c r="Z176" s="57"/>
      <c r="AA176" s="57"/>
      <c r="IH176" s="60"/>
    </row>
    <row r="177" spans="1:242" ht="14.25">
      <c r="B177" s="50" t="s">
        <v>208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54"/>
      <c r="W177" s="57"/>
      <c r="X177" s="57"/>
      <c r="Y177" s="57"/>
      <c r="Z177" s="57"/>
      <c r="AA177" s="57"/>
      <c r="IH177" s="60"/>
    </row>
    <row r="178" spans="1:242">
      <c r="B178" s="50" t="s">
        <v>209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54"/>
      <c r="W178" s="57"/>
      <c r="X178" s="57"/>
      <c r="Y178" s="57"/>
      <c r="Z178" s="57"/>
      <c r="AA178" s="57"/>
    </row>
    <row r="179" spans="1:242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54"/>
      <c r="W179" s="57"/>
      <c r="X179" s="57"/>
      <c r="Y179" s="57"/>
      <c r="Z179" s="57"/>
      <c r="AA179" s="57"/>
    </row>
    <row r="180" spans="1:242" s="12" customFormat="1">
      <c r="A180" s="453"/>
      <c r="B180" s="52" t="s">
        <v>64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453"/>
      <c r="U180" s="562"/>
      <c r="V180" s="562"/>
    </row>
    <row r="181" spans="1:242">
      <c r="B181" s="2" t="s">
        <v>65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54"/>
      <c r="W181" s="57"/>
      <c r="X181" s="57"/>
      <c r="Y181" s="57"/>
      <c r="Z181" s="57"/>
      <c r="AA181" s="57"/>
    </row>
    <row r="182" spans="1:242">
      <c r="B182" s="2" t="s">
        <v>66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54"/>
      <c r="W182" s="57"/>
      <c r="X182" s="57"/>
      <c r="Y182" s="57"/>
      <c r="Z182" s="57"/>
      <c r="AA182" s="57"/>
    </row>
    <row r="183" spans="1:24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54"/>
      <c r="W183" s="57"/>
      <c r="X183" s="57"/>
      <c r="Y183" s="57"/>
      <c r="Z183" s="57"/>
      <c r="AA183" s="57"/>
    </row>
    <row r="184" spans="1:242">
      <c r="B184" s="64" t="s">
        <v>67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54"/>
      <c r="W184" s="57"/>
      <c r="X184" s="57"/>
      <c r="Y184" s="57"/>
      <c r="Z184" s="57"/>
      <c r="AA184" s="57"/>
    </row>
    <row r="185" spans="1:24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54"/>
      <c r="W185" s="57"/>
      <c r="X185" s="57"/>
      <c r="Y185" s="57"/>
      <c r="Z185" s="57"/>
      <c r="AA185" s="57"/>
    </row>
    <row r="186" spans="1:242" ht="15">
      <c r="A186" s="454"/>
      <c r="B186" s="68" t="s">
        <v>30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T186" s="454"/>
      <c r="IF186" s="70"/>
      <c r="IG186" s="70"/>
      <c r="IH186" s="70"/>
    </row>
    <row r="187" spans="1:242" customFormat="1">
      <c r="A187" s="260"/>
      <c r="B187" s="74"/>
      <c r="C187" s="74"/>
      <c r="D187" s="74"/>
      <c r="E187" s="58"/>
      <c r="F187" s="58"/>
      <c r="G187" s="58"/>
      <c r="H187" s="58"/>
      <c r="I187" s="58"/>
      <c r="J187" s="58"/>
      <c r="K187" s="74"/>
      <c r="L187" s="74"/>
      <c r="M187" s="58"/>
      <c r="N187" s="58"/>
      <c r="O187" s="58"/>
      <c r="P187" s="58"/>
      <c r="Q187" s="58"/>
      <c r="R187" s="58"/>
      <c r="S187" s="58"/>
      <c r="T187" s="421"/>
      <c r="U187" s="571"/>
      <c r="V187" s="571"/>
      <c r="IG187" s="21"/>
      <c r="IH187" s="21"/>
    </row>
    <row r="188" spans="1:242" customFormat="1" ht="14.25">
      <c r="A188" s="260"/>
      <c r="B188" s="539" t="s">
        <v>130</v>
      </c>
      <c r="C188" s="153" t="s">
        <v>31</v>
      </c>
      <c r="D188" s="54" t="s">
        <v>32</v>
      </c>
      <c r="E188" s="154">
        <v>1</v>
      </c>
      <c r="F188" s="58"/>
      <c r="G188" s="58"/>
      <c r="H188" s="539" t="s">
        <v>134</v>
      </c>
      <c r="I188" s="153" t="s">
        <v>68</v>
      </c>
      <c r="J188" s="54" t="s">
        <v>32</v>
      </c>
      <c r="K188" s="154">
        <v>1.83487</v>
      </c>
      <c r="L188" s="74"/>
      <c r="M188" s="58"/>
      <c r="N188" s="58"/>
      <c r="O188" s="539" t="s">
        <v>131</v>
      </c>
      <c r="P188" s="153" t="s">
        <v>69</v>
      </c>
      <c r="Q188" s="54" t="s">
        <v>32</v>
      </c>
      <c r="R188" s="154">
        <v>1.74</v>
      </c>
      <c r="S188" s="58"/>
      <c r="T188" s="421"/>
      <c r="U188" s="571"/>
      <c r="V188" s="571"/>
      <c r="IG188" s="21"/>
      <c r="IH188" s="21"/>
    </row>
    <row r="189" spans="1:242" customFormat="1">
      <c r="A189" s="260"/>
      <c r="B189" s="74"/>
      <c r="C189" s="74"/>
      <c r="D189" s="74"/>
      <c r="E189" s="58"/>
      <c r="F189" s="58"/>
      <c r="G189" s="58"/>
      <c r="H189" s="58"/>
      <c r="I189" s="58"/>
      <c r="J189" s="58"/>
      <c r="K189" s="74"/>
      <c r="L189" s="74"/>
      <c r="M189" s="58"/>
      <c r="N189" s="58"/>
      <c r="O189" s="58"/>
      <c r="P189" s="58"/>
      <c r="Q189" s="58"/>
      <c r="R189" s="58"/>
      <c r="S189" s="58"/>
      <c r="T189" s="421"/>
      <c r="U189" s="571"/>
      <c r="V189" s="571"/>
    </row>
    <row r="190" spans="1:242" s="12" customFormat="1" ht="18" customHeight="1">
      <c r="A190" s="453"/>
      <c r="B190" s="868" t="s">
        <v>1</v>
      </c>
      <c r="C190" s="954" t="s">
        <v>8</v>
      </c>
      <c r="D190" s="955"/>
      <c r="E190" s="955"/>
      <c r="F190" s="955"/>
      <c r="G190" s="955"/>
      <c r="H190" s="955"/>
      <c r="I190" s="955"/>
      <c r="J190" s="955"/>
      <c r="K190" s="955"/>
      <c r="L190" s="956"/>
      <c r="M190" s="832" t="s">
        <v>76</v>
      </c>
      <c r="N190" s="834" t="s">
        <v>172</v>
      </c>
      <c r="O190" s="894"/>
      <c r="P190" s="835"/>
      <c r="Q190" s="834" t="s">
        <v>173</v>
      </c>
      <c r="R190" s="835"/>
      <c r="S190" s="938" t="s">
        <v>2</v>
      </c>
      <c r="T190" s="453"/>
      <c r="U190" s="562"/>
      <c r="V190" s="562"/>
    </row>
    <row r="191" spans="1:242" s="12" customFormat="1" ht="18" customHeight="1">
      <c r="A191" s="453"/>
      <c r="B191" s="960"/>
      <c r="C191" s="957"/>
      <c r="D191" s="958"/>
      <c r="E191" s="958"/>
      <c r="F191" s="958"/>
      <c r="G191" s="958"/>
      <c r="H191" s="958"/>
      <c r="I191" s="958"/>
      <c r="J191" s="958"/>
      <c r="K191" s="958"/>
      <c r="L191" s="959"/>
      <c r="M191" s="928"/>
      <c r="N191" s="933"/>
      <c r="O191" s="934"/>
      <c r="P191" s="935"/>
      <c r="Q191" s="933"/>
      <c r="R191" s="935"/>
      <c r="S191" s="939"/>
      <c r="T191" s="453"/>
      <c r="U191" s="562"/>
      <c r="V191" s="562"/>
    </row>
    <row r="192" spans="1:242" s="12" customFormat="1" ht="18" customHeight="1">
      <c r="A192" s="453"/>
      <c r="B192" s="320">
        <v>1</v>
      </c>
      <c r="C192" s="950" t="s">
        <v>70</v>
      </c>
      <c r="D192" s="951"/>
      <c r="E192" s="951"/>
      <c r="F192" s="951"/>
      <c r="G192" s="951"/>
      <c r="H192" s="951"/>
      <c r="I192" s="951"/>
      <c r="J192" s="951"/>
      <c r="K192" s="951"/>
      <c r="L192" s="952"/>
      <c r="M192" s="157" t="s">
        <v>68</v>
      </c>
      <c r="N192" s="946">
        <v>10000</v>
      </c>
      <c r="O192" s="946"/>
      <c r="P192" s="947"/>
      <c r="Q192" s="948">
        <f t="shared" ref="Q192:Q197" si="2">N192*$K$188</f>
        <v>18348.7</v>
      </c>
      <c r="R192" s="949"/>
      <c r="S192" s="385"/>
      <c r="T192" s="453"/>
      <c r="U192" s="562"/>
      <c r="V192" s="562"/>
    </row>
    <row r="193" spans="1:22" s="12" customFormat="1" ht="18" customHeight="1">
      <c r="A193" s="453"/>
      <c r="B193" s="320" t="s">
        <v>17</v>
      </c>
      <c r="C193" s="950" t="s">
        <v>71</v>
      </c>
      <c r="D193" s="951"/>
      <c r="E193" s="951"/>
      <c r="F193" s="951"/>
      <c r="G193" s="951"/>
      <c r="H193" s="951"/>
      <c r="I193" s="951"/>
      <c r="J193" s="951"/>
      <c r="K193" s="951"/>
      <c r="L193" s="952"/>
      <c r="M193" s="157" t="s">
        <v>68</v>
      </c>
      <c r="N193" s="946">
        <f>N192-1234</f>
        <v>8766</v>
      </c>
      <c r="O193" s="946"/>
      <c r="P193" s="947"/>
      <c r="Q193" s="948">
        <f t="shared" si="2"/>
        <v>16084.47042</v>
      </c>
      <c r="R193" s="949"/>
      <c r="S193" s="385"/>
      <c r="T193" s="453"/>
      <c r="U193" s="562"/>
      <c r="V193" s="562"/>
    </row>
    <row r="194" spans="1:22" s="12" customFormat="1" ht="18" customHeight="1">
      <c r="A194" s="453"/>
      <c r="B194" s="320">
        <v>2</v>
      </c>
      <c r="C194" s="950" t="s">
        <v>72</v>
      </c>
      <c r="D194" s="951"/>
      <c r="E194" s="951"/>
      <c r="F194" s="951"/>
      <c r="G194" s="951"/>
      <c r="H194" s="951"/>
      <c r="I194" s="951"/>
      <c r="J194" s="951"/>
      <c r="K194" s="951"/>
      <c r="L194" s="952"/>
      <c r="M194" s="157" t="s">
        <v>31</v>
      </c>
      <c r="N194" s="946">
        <f>N193-1234</f>
        <v>7532</v>
      </c>
      <c r="O194" s="946"/>
      <c r="P194" s="947"/>
      <c r="Q194" s="948">
        <f t="shared" si="2"/>
        <v>13820.24084</v>
      </c>
      <c r="R194" s="949"/>
      <c r="S194" s="385"/>
      <c r="T194" s="453"/>
      <c r="U194" s="562"/>
      <c r="V194" s="562"/>
    </row>
    <row r="195" spans="1:22" s="12" customFormat="1" ht="18" customHeight="1">
      <c r="A195" s="453"/>
      <c r="B195" s="320" t="s">
        <v>73</v>
      </c>
      <c r="C195" s="950" t="s">
        <v>71</v>
      </c>
      <c r="D195" s="951"/>
      <c r="E195" s="951"/>
      <c r="F195" s="951"/>
      <c r="G195" s="951"/>
      <c r="H195" s="951"/>
      <c r="I195" s="951"/>
      <c r="J195" s="951"/>
      <c r="K195" s="951"/>
      <c r="L195" s="952"/>
      <c r="M195" s="157" t="s">
        <v>31</v>
      </c>
      <c r="N195" s="946">
        <f>N194-1234</f>
        <v>6298</v>
      </c>
      <c r="O195" s="946"/>
      <c r="P195" s="947"/>
      <c r="Q195" s="948">
        <f t="shared" si="2"/>
        <v>11556.011259999999</v>
      </c>
      <c r="R195" s="949"/>
      <c r="S195" s="385"/>
      <c r="T195" s="453"/>
      <c r="U195" s="562"/>
      <c r="V195" s="562"/>
    </row>
    <row r="196" spans="1:22" s="12" customFormat="1" ht="18" customHeight="1">
      <c r="A196" s="453"/>
      <c r="B196" s="320">
        <v>3</v>
      </c>
      <c r="C196" s="950" t="s">
        <v>74</v>
      </c>
      <c r="D196" s="951"/>
      <c r="E196" s="951"/>
      <c r="F196" s="951"/>
      <c r="G196" s="951"/>
      <c r="H196" s="951"/>
      <c r="I196" s="951"/>
      <c r="J196" s="951"/>
      <c r="K196" s="951"/>
      <c r="L196" s="952"/>
      <c r="M196" s="157" t="s">
        <v>69</v>
      </c>
      <c r="N196" s="946">
        <f>N195-1234</f>
        <v>5064</v>
      </c>
      <c r="O196" s="946"/>
      <c r="P196" s="947"/>
      <c r="Q196" s="948">
        <f t="shared" si="2"/>
        <v>9291.7816800000001</v>
      </c>
      <c r="R196" s="949"/>
      <c r="S196" s="385"/>
      <c r="T196" s="453"/>
      <c r="U196" s="562"/>
      <c r="V196" s="562"/>
    </row>
    <row r="197" spans="1:22" s="12" customFormat="1" ht="18" customHeight="1">
      <c r="A197" s="453"/>
      <c r="B197" s="320" t="s">
        <v>75</v>
      </c>
      <c r="C197" s="950" t="s">
        <v>71</v>
      </c>
      <c r="D197" s="951"/>
      <c r="E197" s="951"/>
      <c r="F197" s="951"/>
      <c r="G197" s="951"/>
      <c r="H197" s="951"/>
      <c r="I197" s="951"/>
      <c r="J197" s="951"/>
      <c r="K197" s="951"/>
      <c r="L197" s="952"/>
      <c r="M197" s="157" t="s">
        <v>69</v>
      </c>
      <c r="N197" s="946">
        <f>N196-1234</f>
        <v>3830</v>
      </c>
      <c r="O197" s="946"/>
      <c r="P197" s="947"/>
      <c r="Q197" s="948">
        <f t="shared" si="2"/>
        <v>7027.5520999999999</v>
      </c>
      <c r="R197" s="949"/>
      <c r="S197" s="385"/>
      <c r="T197" s="453"/>
      <c r="U197" s="562"/>
      <c r="V197" s="562"/>
    </row>
    <row r="198" spans="1:22">
      <c r="B198" s="857"/>
      <c r="C198" s="858"/>
      <c r="D198" s="858"/>
      <c r="E198" s="858"/>
      <c r="F198" s="858"/>
      <c r="G198" s="858"/>
      <c r="H198" s="858"/>
      <c r="I198" s="858"/>
      <c r="J198" s="858"/>
      <c r="K198" s="858"/>
      <c r="L198" s="858"/>
      <c r="M198" s="858"/>
      <c r="N198" s="858"/>
      <c r="O198" s="858"/>
      <c r="P198" s="940"/>
      <c r="Q198" s="944">
        <f>SUM(Q192:R197)</f>
        <v>76128.756300000008</v>
      </c>
      <c r="R198" s="945"/>
      <c r="S198" s="53"/>
    </row>
    <row r="199" spans="1:22" ht="5.25" customHeight="1"/>
    <row r="200" spans="1:22" ht="20.25" customHeight="1">
      <c r="B200" s="941" t="s">
        <v>6</v>
      </c>
      <c r="C200" s="942"/>
      <c r="D200" s="942"/>
      <c r="E200" s="942"/>
      <c r="F200" s="942"/>
      <c r="G200" s="942"/>
      <c r="H200" s="942"/>
      <c r="I200" s="942"/>
      <c r="J200" s="942"/>
      <c r="K200" s="942"/>
      <c r="L200" s="942"/>
      <c r="M200" s="942"/>
      <c r="N200" s="942"/>
      <c r="O200" s="942"/>
      <c r="P200" s="942"/>
      <c r="Q200" s="942"/>
      <c r="R200" s="942"/>
      <c r="S200" s="943"/>
    </row>
    <row r="201" spans="1:22">
      <c r="B201" s="111" t="str">
        <f>B112</f>
        <v>FAPESP,  MAIO DE 2016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algorithmName="SHA-512" hashValue="spz//JsuAn55dCbXtx+VJR1qg0SvcWNozDBp7ZEGAXJ+ZDnm0GsCsUcI1+BGJD9uFe56bk/lhygGWJZ9hK0rTw==" saltValue="31VZg3uYym7ID6RNZLjs/A==" spinCount="100000" sheet="1" objects="1" scenarios="1"/>
  <mergeCells count="270">
    <mergeCell ref="M10:S12"/>
    <mergeCell ref="C93:L93"/>
    <mergeCell ref="O93:P93"/>
    <mergeCell ref="Q93:R93"/>
    <mergeCell ref="C94:L94"/>
    <mergeCell ref="O94:P94"/>
    <mergeCell ref="Q94:R94"/>
    <mergeCell ref="E8:S8"/>
    <mergeCell ref="C105:L105"/>
    <mergeCell ref="O105:P105"/>
    <mergeCell ref="Q105:R105"/>
    <mergeCell ref="C103:L103"/>
    <mergeCell ref="O103:P103"/>
    <mergeCell ref="Q103:R103"/>
    <mergeCell ref="C104:L104"/>
    <mergeCell ref="O104:P104"/>
    <mergeCell ref="Q104:R104"/>
    <mergeCell ref="Q82:R82"/>
    <mergeCell ref="O87:P87"/>
    <mergeCell ref="O83:P83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C99:L99"/>
    <mergeCell ref="O98:P98"/>
    <mergeCell ref="Q98:R98"/>
    <mergeCell ref="C95:L95"/>
    <mergeCell ref="Q97:R97"/>
    <mergeCell ref="C98:L98"/>
    <mergeCell ref="C100:L100"/>
    <mergeCell ref="Q101:R101"/>
    <mergeCell ref="B111:S111"/>
    <mergeCell ref="C106:L106"/>
    <mergeCell ref="O106:P106"/>
    <mergeCell ref="Q106:R106"/>
    <mergeCell ref="C107:L107"/>
    <mergeCell ref="O107:P107"/>
    <mergeCell ref="C108:L108"/>
    <mergeCell ref="O108:P108"/>
    <mergeCell ref="Q108:R108"/>
    <mergeCell ref="O100:P100"/>
    <mergeCell ref="Q100:R100"/>
    <mergeCell ref="C102:L102"/>
    <mergeCell ref="O102:P102"/>
    <mergeCell ref="Q102:R102"/>
    <mergeCell ref="C109:L109"/>
    <mergeCell ref="Q109:R109"/>
    <mergeCell ref="O109:P109"/>
    <mergeCell ref="B18:C18"/>
    <mergeCell ref="Q41:R41"/>
    <mergeCell ref="O41:P41"/>
    <mergeCell ref="O27:P27"/>
    <mergeCell ref="O28:P28"/>
    <mergeCell ref="O80:P80"/>
    <mergeCell ref="O86:P86"/>
    <mergeCell ref="C80:L80"/>
    <mergeCell ref="Q80:R80"/>
    <mergeCell ref="O82:P82"/>
    <mergeCell ref="C84:L84"/>
    <mergeCell ref="C86:L86"/>
    <mergeCell ref="C85:L85"/>
    <mergeCell ref="Q83:R83"/>
    <mergeCell ref="Q84:R84"/>
    <mergeCell ref="O85:P85"/>
    <mergeCell ref="Q85:R85"/>
    <mergeCell ref="Q29:R29"/>
    <mergeCell ref="Q31:R31"/>
    <mergeCell ref="Q74:R74"/>
    <mergeCell ref="Q67:R67"/>
    <mergeCell ref="Q24:R24"/>
    <mergeCell ref="Q26:R26"/>
    <mergeCell ref="Q28:R28"/>
    <mergeCell ref="Q78:R78"/>
    <mergeCell ref="C75:L75"/>
    <mergeCell ref="Q75:R75"/>
    <mergeCell ref="O75:P75"/>
    <mergeCell ref="C76:L76"/>
    <mergeCell ref="B20:B21"/>
    <mergeCell ref="C20:L21"/>
    <mergeCell ref="C26:L26"/>
    <mergeCell ref="C31:L31"/>
    <mergeCell ref="C23:L23"/>
    <mergeCell ref="O29:P29"/>
    <mergeCell ref="O30:P30"/>
    <mergeCell ref="O31:P31"/>
    <mergeCell ref="O32:P32"/>
    <mergeCell ref="C56:L56"/>
    <mergeCell ref="C58:L58"/>
    <mergeCell ref="C34:L34"/>
    <mergeCell ref="Q34:R34"/>
    <mergeCell ref="Q35:R35"/>
    <mergeCell ref="C33:L33"/>
    <mergeCell ref="Q33:R33"/>
    <mergeCell ref="Q76:R76"/>
    <mergeCell ref="O76:P76"/>
    <mergeCell ref="C77:L77"/>
    <mergeCell ref="D18:F18"/>
    <mergeCell ref="C30:L30"/>
    <mergeCell ref="D10:F10"/>
    <mergeCell ref="C82:L82"/>
    <mergeCell ref="C83:L83"/>
    <mergeCell ref="C74:L74"/>
    <mergeCell ref="C35:L35"/>
    <mergeCell ref="O56:P56"/>
    <mergeCell ref="O58:P58"/>
    <mergeCell ref="O38:P38"/>
    <mergeCell ref="O39:P39"/>
    <mergeCell ref="O40:P40"/>
    <mergeCell ref="O35:P35"/>
    <mergeCell ref="O37:P37"/>
    <mergeCell ref="O36:P36"/>
    <mergeCell ref="O74:P74"/>
    <mergeCell ref="O77:P77"/>
    <mergeCell ref="C78:L78"/>
    <mergeCell ref="C29:L29"/>
    <mergeCell ref="C28:L28"/>
    <mergeCell ref="M64:M65"/>
    <mergeCell ref="C67:L67"/>
    <mergeCell ref="O24:P24"/>
    <mergeCell ref="O78:P78"/>
    <mergeCell ref="C88:L88"/>
    <mergeCell ref="Q88:R88"/>
    <mergeCell ref="C91:L91"/>
    <mergeCell ref="O91:P91"/>
    <mergeCell ref="Q91:R91"/>
    <mergeCell ref="C92:L92"/>
    <mergeCell ref="O92:P92"/>
    <mergeCell ref="O81:P81"/>
    <mergeCell ref="O79:P79"/>
    <mergeCell ref="Q81:R81"/>
    <mergeCell ref="C89:L89"/>
    <mergeCell ref="O89:P89"/>
    <mergeCell ref="Q89:R89"/>
    <mergeCell ref="Q86:R86"/>
    <mergeCell ref="O88:P88"/>
    <mergeCell ref="C81:L81"/>
    <mergeCell ref="C79:L79"/>
    <mergeCell ref="O84:P84"/>
    <mergeCell ref="C87:L87"/>
    <mergeCell ref="Q87:R87"/>
    <mergeCell ref="C90:L90"/>
    <mergeCell ref="O90:P90"/>
    <mergeCell ref="Q90:R90"/>
    <mergeCell ref="Q92:R92"/>
    <mergeCell ref="Q77:R77"/>
    <mergeCell ref="C73:L73"/>
    <mergeCell ref="Q73:R73"/>
    <mergeCell ref="O73:P73"/>
    <mergeCell ref="O59:P59"/>
    <mergeCell ref="O66:P66"/>
    <mergeCell ref="O67:P67"/>
    <mergeCell ref="C69:L69"/>
    <mergeCell ref="Q62:S62"/>
    <mergeCell ref="C70:L70"/>
    <mergeCell ref="Q70:R70"/>
    <mergeCell ref="O70:P70"/>
    <mergeCell ref="C59:L59"/>
    <mergeCell ref="C66:L66"/>
    <mergeCell ref="C68:L68"/>
    <mergeCell ref="Q68:R68"/>
    <mergeCell ref="O68:P68"/>
    <mergeCell ref="Q69:R69"/>
    <mergeCell ref="O69:P69"/>
    <mergeCell ref="Q66:R66"/>
    <mergeCell ref="C41:L41"/>
    <mergeCell ref="C38:L38"/>
    <mergeCell ref="B64:B65"/>
    <mergeCell ref="C64:L65"/>
    <mergeCell ref="S64:S65"/>
    <mergeCell ref="N64:P65"/>
    <mergeCell ref="Q64:R65"/>
    <mergeCell ref="Q44:R44"/>
    <mergeCell ref="Q45:R45"/>
    <mergeCell ref="Q46:R46"/>
    <mergeCell ref="Q47:R47"/>
    <mergeCell ref="Q57:R57"/>
    <mergeCell ref="Q53:R53"/>
    <mergeCell ref="Q54:R54"/>
    <mergeCell ref="O55:P55"/>
    <mergeCell ref="Q38:R38"/>
    <mergeCell ref="Q58:R58"/>
    <mergeCell ref="Q59:R59"/>
    <mergeCell ref="C197:L197"/>
    <mergeCell ref="Q197:R197"/>
    <mergeCell ref="C194:L194"/>
    <mergeCell ref="C193:L193"/>
    <mergeCell ref="C195:L195"/>
    <mergeCell ref="Q195:R195"/>
    <mergeCell ref="N192:P192"/>
    <mergeCell ref="Q112:S112"/>
    <mergeCell ref="S190:S191"/>
    <mergeCell ref="B163:S163"/>
    <mergeCell ref="B164:S164"/>
    <mergeCell ref="Q194:R194"/>
    <mergeCell ref="N194:P194"/>
    <mergeCell ref="N193:P193"/>
    <mergeCell ref="C190:L191"/>
    <mergeCell ref="B190:B191"/>
    <mergeCell ref="M190:M191"/>
    <mergeCell ref="N190:P191"/>
    <mergeCell ref="Q190:R191"/>
    <mergeCell ref="Q193:R193"/>
    <mergeCell ref="C192:L192"/>
    <mergeCell ref="Q192:R192"/>
    <mergeCell ref="B166:S166"/>
    <mergeCell ref="C196:L196"/>
    <mergeCell ref="Q196:R196"/>
    <mergeCell ref="N195:P195"/>
    <mergeCell ref="N196:P196"/>
    <mergeCell ref="Q2:S2"/>
    <mergeCell ref="C71:L71"/>
    <mergeCell ref="Q71:R71"/>
    <mergeCell ref="O71:P71"/>
    <mergeCell ref="C72:L72"/>
    <mergeCell ref="Q72:R72"/>
    <mergeCell ref="O72:P72"/>
    <mergeCell ref="Q48:R48"/>
    <mergeCell ref="Q49:R49"/>
    <mergeCell ref="Q50:R50"/>
    <mergeCell ref="Q51:R51"/>
    <mergeCell ref="Q52:R52"/>
    <mergeCell ref="B61:S61"/>
    <mergeCell ref="Q42:R42"/>
    <mergeCell ref="Q43:R43"/>
    <mergeCell ref="C36:L36"/>
    <mergeCell ref="C24:L24"/>
    <mergeCell ref="C27:L27"/>
    <mergeCell ref="Q27:R27"/>
    <mergeCell ref="C25:L25"/>
    <mergeCell ref="O25:P25"/>
    <mergeCell ref="C22:L22"/>
    <mergeCell ref="B198:P198"/>
    <mergeCell ref="B200:S200"/>
    <mergeCell ref="Q56:R56"/>
    <mergeCell ref="C55:L55"/>
    <mergeCell ref="Q55:R55"/>
    <mergeCell ref="Q30:R30"/>
    <mergeCell ref="C32:L32"/>
    <mergeCell ref="O33:P33"/>
    <mergeCell ref="Q36:R36"/>
    <mergeCell ref="Q32:R32"/>
    <mergeCell ref="O34:P34"/>
    <mergeCell ref="C39:L39"/>
    <mergeCell ref="Q39:R39"/>
    <mergeCell ref="C40:L40"/>
    <mergeCell ref="Q40:R40"/>
    <mergeCell ref="C37:L37"/>
    <mergeCell ref="Q37:R37"/>
    <mergeCell ref="Q22:R22"/>
    <mergeCell ref="Q107:R107"/>
    <mergeCell ref="C101:L101"/>
    <mergeCell ref="O101:P101"/>
    <mergeCell ref="Q198:R198"/>
    <mergeCell ref="N197:P197"/>
    <mergeCell ref="M20:M21"/>
    <mergeCell ref="Q23:R23"/>
    <mergeCell ref="Q25:R25"/>
    <mergeCell ref="O22:P22"/>
    <mergeCell ref="O23:P23"/>
    <mergeCell ref="N20:P21"/>
    <mergeCell ref="Q20:R21"/>
    <mergeCell ref="S20:S21"/>
    <mergeCell ref="O26:P26"/>
  </mergeCells>
  <conditionalFormatting sqref="Q198:R198">
    <cfRule type="cellIs" dxfId="70" priority="60" stopIfTrue="1" operator="equal">
      <formula>0</formula>
    </cfRule>
  </conditionalFormatting>
  <conditionalFormatting sqref="B192:C197 I188 K188 C188 E188 P188 R188">
    <cfRule type="cellIs" dxfId="69" priority="61" stopIfTrue="1" operator="equal">
      <formula>0</formula>
    </cfRule>
  </conditionalFormatting>
  <conditionalFormatting sqref="P60:R60">
    <cfRule type="cellIs" dxfId="68" priority="59" stopIfTrue="1" operator="equal">
      <formula>"INDIQUE A MOEDA"</formula>
    </cfRule>
  </conditionalFormatting>
  <conditionalFormatting sqref="N66:N109 B22:B59 N22:N59 C30:L59 B40:L54 B66:C109 D66:L68 D70:L109">
    <cfRule type="cellIs" dxfId="67" priority="58" stopIfTrue="1" operator="equal">
      <formula>0</formula>
    </cfRule>
  </conditionalFormatting>
  <conditionalFormatting sqref="P16 R16 I16 K16 C16 E16 R14 P14 I14 K14 C14 E14">
    <cfRule type="cellIs" dxfId="66" priority="57" stopIfTrue="1" operator="equal">
      <formula>0</formula>
    </cfRule>
  </conditionalFormatting>
  <conditionalFormatting sqref="C22:L59 C66:C109 D66:L68 D70:L109">
    <cfRule type="cellIs" dxfId="65" priority="56" stopIfTrue="1" operator="equal">
      <formula>0</formula>
    </cfRule>
  </conditionalFormatting>
  <conditionalFormatting sqref="D18 Q22:R59 Q66:R109">
    <cfRule type="cellIs" dxfId="64" priority="40" stopIfTrue="1" operator="equal">
      <formula>""</formula>
    </cfRule>
  </conditionalFormatting>
  <conditionalFormatting sqref="O22:P59 O66:O109 P66:P68 P70:P109 M66:M109 D10 M22:M59 E8:R8">
    <cfRule type="cellIs" dxfId="63" priority="24" stopIfTrue="1" operator="equal">
      <formula>""</formula>
    </cfRule>
  </conditionalFormatting>
  <conditionalFormatting sqref="E8:M8 O8">
    <cfRule type="cellIs" dxfId="62" priority="19" stopIfTrue="1" operator="equal">
      <formula>""</formula>
    </cfRule>
  </conditionalFormatting>
  <conditionalFormatting sqref="D10:F10">
    <cfRule type="cellIs" dxfId="61" priority="18" stopIfTrue="1" operator="equal">
      <formula>""</formula>
    </cfRule>
  </conditionalFormatting>
  <conditionalFormatting sqref="E8:R8">
    <cfRule type="cellIs" dxfId="60" priority="2" stopIfTrue="1" operator="equal">
      <formula>""</formula>
    </cfRule>
  </conditionalFormatting>
  <conditionalFormatting sqref="D10">
    <cfRule type="cellIs" dxfId="59" priority="1" stopIfTrue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C22:L59 D70:L109 D66:L68 C66:C109"/>
    <dataValidation allowBlank="1" showInputMessage="1" showErrorMessage="1" promptTitle="EXEMPLO:" prompt="EUR, GBP, JPY, RUB" sqref="P16 I16 C16 C14 I14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4"/>
    <dataValidation allowBlank="1" showInputMessage="1" showErrorMessage="1" promptTitle="ATENÇÃO!" prompt="PREENCHIMENTO OBRIGATÓRIO SE O PROJETO ENVOLVER A_x000a_A AQUISIÇÃO DE RADIOISÓTOPOS OU RADIOATIVOS." sqref="K11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ErrorMessage="1" sqref="M22:M59 M66:M109">
      <formula1>$U$22:$U$27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4 R16 K14 K16 E14 E16">
      <formula1>0.001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451" customWidth="1"/>
    <col min="2" max="2" width="5.85546875" style="43" customWidth="1"/>
    <col min="3" max="3" width="5" style="136" customWidth="1"/>
    <col min="4" max="4" width="9.28515625" style="136" customWidth="1"/>
    <col min="5" max="5" width="11.5703125" style="136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6" customWidth="1"/>
    <col min="14" max="14" width="14.5703125" style="45" customWidth="1"/>
    <col min="15" max="15" width="16.28515625" style="158" customWidth="1"/>
    <col min="16" max="16" width="14.140625" style="25" customWidth="1"/>
    <col min="17" max="17" width="1.85546875" style="421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44" s="37" customFormat="1" ht="31.5" customHeight="1">
      <c r="A1" s="434"/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14"/>
    </row>
    <row r="2" spans="1:244" s="37" customFormat="1" ht="12.75" customHeight="1">
      <c r="A2" s="439"/>
      <c r="B2" s="57"/>
      <c r="C2" s="74"/>
      <c r="D2" s="74"/>
      <c r="E2" s="74"/>
      <c r="F2" s="57"/>
      <c r="G2" s="57"/>
      <c r="H2" s="57"/>
      <c r="I2" s="57"/>
      <c r="J2" s="57"/>
      <c r="K2" s="57"/>
      <c r="L2" s="57"/>
      <c r="M2" s="74"/>
      <c r="N2" s="57"/>
      <c r="O2" s="57"/>
      <c r="P2" s="57"/>
      <c r="Q2" s="414"/>
    </row>
    <row r="3" spans="1:244" s="37" customFormat="1" ht="12.75" customHeight="1">
      <c r="A3" s="439"/>
      <c r="B3" s="57"/>
      <c r="C3" s="74"/>
      <c r="D3" s="74"/>
      <c r="E3" s="74"/>
      <c r="F3" s="57"/>
      <c r="G3" s="57"/>
      <c r="H3" s="57"/>
      <c r="I3" s="57"/>
      <c r="J3" s="57"/>
      <c r="K3" s="57"/>
      <c r="L3" s="57"/>
      <c r="M3" s="74"/>
      <c r="N3" s="57"/>
      <c r="O3" s="57"/>
      <c r="P3" s="57"/>
      <c r="Q3" s="414"/>
    </row>
    <row r="4" spans="1:244" s="37" customFormat="1" ht="12.75" customHeight="1">
      <c r="A4" s="439"/>
      <c r="B4" s="57"/>
      <c r="C4" s="74"/>
      <c r="D4" s="74"/>
      <c r="E4" s="74"/>
      <c r="F4" s="57"/>
      <c r="G4" s="57"/>
      <c r="H4" s="57"/>
      <c r="I4" s="57"/>
      <c r="J4" s="57"/>
      <c r="K4" s="57"/>
      <c r="L4" s="57"/>
      <c r="M4" s="74"/>
      <c r="N4" s="57"/>
      <c r="O4" s="57"/>
      <c r="P4" s="57"/>
      <c r="Q4" s="414"/>
    </row>
    <row r="5" spans="1:244" s="37" customFormat="1" ht="12.75" customHeight="1">
      <c r="A5" s="439"/>
      <c r="B5" s="57"/>
      <c r="C5" s="74"/>
      <c r="D5" s="74"/>
      <c r="E5" s="74"/>
      <c r="F5" s="57"/>
      <c r="G5" s="57"/>
      <c r="H5" s="57"/>
      <c r="I5" s="57"/>
      <c r="J5" s="57"/>
      <c r="K5" s="57"/>
      <c r="L5" s="57"/>
      <c r="M5" s="74"/>
      <c r="N5" s="57"/>
      <c r="O5" s="57"/>
      <c r="P5" s="57"/>
      <c r="Q5" s="414"/>
    </row>
    <row r="6" spans="1:244" s="4" customFormat="1" ht="19.5" customHeight="1">
      <c r="A6" s="440"/>
      <c r="B6" s="370" t="s">
        <v>243</v>
      </c>
      <c r="C6" s="233"/>
      <c r="D6" s="233"/>
      <c r="E6" s="233"/>
      <c r="F6" s="233"/>
      <c r="G6" s="233"/>
      <c r="H6" s="233"/>
      <c r="I6" s="233"/>
      <c r="J6" s="233"/>
      <c r="P6" s="57"/>
      <c r="R6" s="47"/>
      <c r="S6" s="47"/>
      <c r="T6" s="47"/>
      <c r="U6" s="47"/>
      <c r="V6" s="47"/>
      <c r="W6" s="47"/>
      <c r="X6" s="57"/>
    </row>
    <row r="7" spans="1:244" s="37" customFormat="1" ht="5.25" customHeight="1">
      <c r="A7" s="439"/>
      <c r="B7" s="4"/>
      <c r="C7" s="57"/>
      <c r="D7" s="75"/>
      <c r="E7" s="75"/>
      <c r="F7" s="76"/>
      <c r="G7" s="76"/>
      <c r="H7" s="76"/>
      <c r="I7" s="76"/>
      <c r="J7" s="76"/>
      <c r="K7" s="76"/>
      <c r="L7" s="76"/>
      <c r="M7" s="75"/>
      <c r="N7" s="76"/>
      <c r="O7" s="76"/>
      <c r="P7" s="76"/>
      <c r="Q7" s="414"/>
    </row>
    <row r="8" spans="1:244" s="2" customFormat="1" ht="19.5" customHeight="1">
      <c r="A8" s="260"/>
      <c r="B8" s="5" t="s">
        <v>147</v>
      </c>
      <c r="C8" s="36"/>
      <c r="D8" s="7"/>
      <c r="E8" s="7"/>
      <c r="F8" s="799"/>
      <c r="G8" s="799"/>
      <c r="H8" s="799"/>
      <c r="I8" s="799"/>
      <c r="J8" s="799"/>
      <c r="K8" s="799"/>
      <c r="L8" s="799"/>
      <c r="M8" s="799"/>
      <c r="N8" s="799"/>
      <c r="O8" s="799"/>
      <c r="P8" s="799"/>
      <c r="Q8" s="459"/>
      <c r="R8" s="523"/>
    </row>
    <row r="9" spans="1:244" s="37" customFormat="1" ht="6" customHeight="1">
      <c r="A9" s="465"/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67"/>
      <c r="N9" s="368"/>
      <c r="O9" s="76"/>
      <c r="P9" s="76"/>
      <c r="Q9" s="414"/>
    </row>
    <row r="10" spans="1:244" s="37" customFormat="1" ht="19.5" customHeight="1">
      <c r="A10" s="439"/>
      <c r="B10" s="5" t="s">
        <v>0</v>
      </c>
      <c r="C10" s="5"/>
      <c r="D10" s="354"/>
      <c r="E10" s="800"/>
      <c r="F10" s="800"/>
      <c r="G10" s="800"/>
      <c r="H10" s="76"/>
      <c r="I10" s="76"/>
      <c r="J10" s="76"/>
      <c r="K10" s="76"/>
      <c r="L10" s="76"/>
      <c r="M10" s="790" t="s">
        <v>389</v>
      </c>
      <c r="N10" s="791"/>
      <c r="O10" s="791"/>
      <c r="P10" s="792"/>
      <c r="Q10" s="753"/>
      <c r="R10" s="753"/>
      <c r="S10" s="753"/>
    </row>
    <row r="11" spans="1:244" s="2" customFormat="1" ht="6.75" customHeight="1">
      <c r="A11" s="260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793"/>
      <c r="N11" s="794"/>
      <c r="O11" s="794"/>
      <c r="P11" s="795"/>
      <c r="Q11" s="753"/>
      <c r="R11" s="753"/>
      <c r="S11" s="753"/>
    </row>
    <row r="12" spans="1:244" s="37" customFormat="1" ht="19.5" customHeight="1">
      <c r="A12" s="439"/>
      <c r="B12" s="989" t="s">
        <v>141</v>
      </c>
      <c r="C12" s="990"/>
      <c r="D12" s="801" t="str">
        <f>IF(SUM(O16:O58,O65:O109)=0,"",SUM(O16:O58,O65:O109))</f>
        <v/>
      </c>
      <c r="E12" s="801"/>
      <c r="F12" s="801"/>
      <c r="G12" s="81"/>
      <c r="H12" s="81"/>
      <c r="J12" s="81"/>
      <c r="K12" s="81"/>
      <c r="L12" s="81"/>
      <c r="M12" s="796"/>
      <c r="N12" s="797"/>
      <c r="O12" s="797"/>
      <c r="P12" s="798"/>
      <c r="Q12" s="753"/>
      <c r="R12" s="753"/>
      <c r="S12" s="753"/>
    </row>
    <row r="13" spans="1:244" s="40" customFormat="1" ht="6" customHeight="1">
      <c r="A13" s="458"/>
      <c r="B13" s="61"/>
      <c r="C13" s="95"/>
      <c r="D13" s="104"/>
      <c r="E13" s="95"/>
      <c r="F13" s="96"/>
      <c r="G13" s="96"/>
      <c r="H13" s="96"/>
      <c r="I13" s="96"/>
      <c r="J13" s="96"/>
      <c r="K13" s="96"/>
      <c r="L13" s="96"/>
      <c r="M13" s="95"/>
      <c r="N13" s="96"/>
      <c r="O13" s="96"/>
      <c r="P13" s="81"/>
      <c r="Q13" s="420"/>
      <c r="R13" s="39"/>
      <c r="S13" s="39"/>
      <c r="T13" s="39"/>
      <c r="U13" s="39"/>
      <c r="V13" s="39"/>
      <c r="W13" s="39"/>
      <c r="X13" s="39"/>
      <c r="Y13" s="39"/>
    </row>
    <row r="14" spans="1:244" s="42" customFormat="1" ht="15.75" customHeight="1">
      <c r="A14" s="443"/>
      <c r="B14" s="834" t="s">
        <v>1</v>
      </c>
      <c r="C14" s="969"/>
      <c r="D14" s="832" t="s">
        <v>7</v>
      </c>
      <c r="E14" s="975" t="s">
        <v>8</v>
      </c>
      <c r="F14" s="976"/>
      <c r="G14" s="976"/>
      <c r="H14" s="976"/>
      <c r="I14" s="976"/>
      <c r="J14" s="976"/>
      <c r="K14" s="976"/>
      <c r="L14" s="976"/>
      <c r="M14" s="976"/>
      <c r="N14" s="832" t="s">
        <v>3</v>
      </c>
      <c r="O14" s="972" t="s">
        <v>4</v>
      </c>
      <c r="P14" s="832" t="s">
        <v>2</v>
      </c>
      <c r="Q14" s="460"/>
      <c r="R14" s="41"/>
      <c r="S14" s="41"/>
      <c r="T14" s="41"/>
      <c r="U14" s="41"/>
      <c r="V14" s="41"/>
      <c r="W14" s="41"/>
      <c r="X14" s="41"/>
      <c r="Y14" s="41"/>
    </row>
    <row r="15" spans="1:244" s="42" customFormat="1" ht="14.25" customHeight="1">
      <c r="A15" s="443"/>
      <c r="B15" s="970"/>
      <c r="C15" s="971"/>
      <c r="D15" s="974"/>
      <c r="E15" s="977"/>
      <c r="F15" s="978"/>
      <c r="G15" s="978"/>
      <c r="H15" s="978"/>
      <c r="I15" s="978"/>
      <c r="J15" s="978"/>
      <c r="K15" s="978"/>
      <c r="L15" s="978"/>
      <c r="M15" s="978"/>
      <c r="N15" s="974"/>
      <c r="O15" s="973"/>
      <c r="P15" s="974"/>
      <c r="Q15" s="461"/>
      <c r="R15" s="41"/>
      <c r="S15" s="41"/>
      <c r="T15" s="41"/>
      <c r="U15" s="41"/>
      <c r="V15" s="41"/>
      <c r="W15" s="41"/>
      <c r="X15" s="41"/>
      <c r="Y15" s="41"/>
    </row>
    <row r="16" spans="1:244" ht="24.75" customHeight="1">
      <c r="A16" s="268"/>
      <c r="B16" s="981"/>
      <c r="C16" s="982"/>
      <c r="D16" s="102"/>
      <c r="E16" s="979"/>
      <c r="F16" s="980"/>
      <c r="G16" s="980"/>
      <c r="H16" s="980"/>
      <c r="I16" s="980"/>
      <c r="J16" s="980"/>
      <c r="K16" s="980"/>
      <c r="L16" s="980"/>
      <c r="M16" s="980"/>
      <c r="N16" s="362"/>
      <c r="O16" s="210" t="str">
        <f t="shared" ref="O16:O58" si="0">IF(N16*D16=0,"",N16*D16)</f>
        <v/>
      </c>
      <c r="P16" s="113"/>
      <c r="Q16" s="462"/>
      <c r="R16" s="37"/>
      <c r="S16" s="37"/>
      <c r="T16" s="37"/>
      <c r="U16" s="37"/>
      <c r="V16" s="37"/>
      <c r="W16" s="37"/>
      <c r="X16" s="37"/>
      <c r="Y16" s="37"/>
      <c r="II16" s="44"/>
      <c r="IJ16" s="45"/>
    </row>
    <row r="17" spans="1:244" ht="24" customHeight="1">
      <c r="A17" s="268"/>
      <c r="B17" s="981"/>
      <c r="C17" s="982"/>
      <c r="D17" s="102"/>
      <c r="E17" s="979"/>
      <c r="F17" s="980"/>
      <c r="G17" s="980"/>
      <c r="H17" s="980"/>
      <c r="I17" s="980"/>
      <c r="J17" s="980"/>
      <c r="K17" s="980"/>
      <c r="L17" s="980"/>
      <c r="M17" s="980"/>
      <c r="N17" s="362"/>
      <c r="O17" s="210" t="str">
        <f t="shared" si="0"/>
        <v/>
      </c>
      <c r="P17" s="113"/>
      <c r="Q17" s="462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68"/>
      <c r="B18" s="981"/>
      <c r="C18" s="982"/>
      <c r="D18" s="102"/>
      <c r="E18" s="979"/>
      <c r="F18" s="980"/>
      <c r="G18" s="980"/>
      <c r="H18" s="980"/>
      <c r="I18" s="980"/>
      <c r="J18" s="980"/>
      <c r="K18" s="980"/>
      <c r="L18" s="980"/>
      <c r="M18" s="980"/>
      <c r="N18" s="362"/>
      <c r="O18" s="210" t="str">
        <f t="shared" si="0"/>
        <v/>
      </c>
      <c r="P18" s="113"/>
      <c r="Q18" s="462"/>
      <c r="R18" s="37"/>
      <c r="S18" s="37"/>
      <c r="T18" s="37"/>
      <c r="U18" s="37"/>
      <c r="V18" s="37"/>
      <c r="W18" s="37"/>
      <c r="X18" s="37"/>
      <c r="Y18" s="37"/>
    </row>
    <row r="19" spans="1:244" ht="24" customHeight="1">
      <c r="A19" s="268"/>
      <c r="B19" s="981"/>
      <c r="C19" s="982"/>
      <c r="D19" s="102"/>
      <c r="E19" s="979"/>
      <c r="F19" s="980"/>
      <c r="G19" s="980"/>
      <c r="H19" s="980"/>
      <c r="I19" s="980"/>
      <c r="J19" s="980"/>
      <c r="K19" s="980"/>
      <c r="L19" s="980"/>
      <c r="M19" s="980"/>
      <c r="N19" s="362"/>
      <c r="O19" s="210" t="str">
        <f t="shared" si="0"/>
        <v/>
      </c>
      <c r="P19" s="113"/>
      <c r="Q19" s="462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68"/>
      <c r="B20" s="981"/>
      <c r="C20" s="982"/>
      <c r="D20" s="102"/>
      <c r="E20" s="979"/>
      <c r="F20" s="980"/>
      <c r="G20" s="980"/>
      <c r="H20" s="980"/>
      <c r="I20" s="980"/>
      <c r="J20" s="980"/>
      <c r="K20" s="980"/>
      <c r="L20" s="980"/>
      <c r="M20" s="980"/>
      <c r="N20" s="362"/>
      <c r="O20" s="210" t="str">
        <f t="shared" si="0"/>
        <v/>
      </c>
      <c r="P20" s="113"/>
      <c r="Q20" s="462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68"/>
      <c r="B21" s="981"/>
      <c r="C21" s="982"/>
      <c r="D21" s="102"/>
      <c r="E21" s="979"/>
      <c r="F21" s="980"/>
      <c r="G21" s="980"/>
      <c r="H21" s="980"/>
      <c r="I21" s="980"/>
      <c r="J21" s="980"/>
      <c r="K21" s="980"/>
      <c r="L21" s="980"/>
      <c r="M21" s="980"/>
      <c r="N21" s="362"/>
      <c r="O21" s="210" t="str">
        <f t="shared" si="0"/>
        <v/>
      </c>
      <c r="P21" s="113"/>
      <c r="Q21" s="462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68"/>
      <c r="B22" s="981"/>
      <c r="C22" s="982"/>
      <c r="D22" s="102"/>
      <c r="E22" s="979"/>
      <c r="F22" s="980"/>
      <c r="G22" s="980"/>
      <c r="H22" s="980"/>
      <c r="I22" s="980"/>
      <c r="J22" s="980"/>
      <c r="K22" s="980"/>
      <c r="L22" s="980"/>
      <c r="M22" s="980"/>
      <c r="N22" s="362"/>
      <c r="O22" s="210" t="str">
        <f t="shared" si="0"/>
        <v/>
      </c>
      <c r="P22" s="113"/>
      <c r="Q22" s="462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68"/>
      <c r="B23" s="981"/>
      <c r="C23" s="982"/>
      <c r="D23" s="102"/>
      <c r="E23" s="979"/>
      <c r="F23" s="980"/>
      <c r="G23" s="980"/>
      <c r="H23" s="980"/>
      <c r="I23" s="980"/>
      <c r="J23" s="980"/>
      <c r="K23" s="980"/>
      <c r="L23" s="980"/>
      <c r="M23" s="980"/>
      <c r="N23" s="362"/>
      <c r="O23" s="210" t="str">
        <f t="shared" si="0"/>
        <v/>
      </c>
      <c r="P23" s="113"/>
      <c r="Q23" s="462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68"/>
      <c r="B24" s="981"/>
      <c r="C24" s="982"/>
      <c r="D24" s="102"/>
      <c r="E24" s="979"/>
      <c r="F24" s="980"/>
      <c r="G24" s="980"/>
      <c r="H24" s="980"/>
      <c r="I24" s="980"/>
      <c r="J24" s="980"/>
      <c r="K24" s="980"/>
      <c r="L24" s="980"/>
      <c r="M24" s="980"/>
      <c r="N24" s="362"/>
      <c r="O24" s="210" t="str">
        <f t="shared" si="0"/>
        <v/>
      </c>
      <c r="P24" s="113"/>
      <c r="Q24" s="462"/>
      <c r="R24" s="37"/>
      <c r="S24" s="37"/>
      <c r="T24" s="37"/>
      <c r="U24" s="37"/>
      <c r="V24" s="37"/>
      <c r="W24" s="37"/>
      <c r="X24" s="37"/>
      <c r="Y24" s="37"/>
      <c r="II24" s="45"/>
      <c r="IJ24" s="45"/>
    </row>
    <row r="25" spans="1:244" ht="24" customHeight="1">
      <c r="A25" s="268"/>
      <c r="B25" s="981"/>
      <c r="C25" s="982"/>
      <c r="D25" s="102"/>
      <c r="E25" s="979"/>
      <c r="F25" s="980"/>
      <c r="G25" s="980"/>
      <c r="H25" s="980"/>
      <c r="I25" s="980"/>
      <c r="J25" s="980"/>
      <c r="K25" s="980"/>
      <c r="L25" s="980"/>
      <c r="M25" s="980"/>
      <c r="N25" s="362"/>
      <c r="O25" s="210" t="str">
        <f t="shared" si="0"/>
        <v/>
      </c>
      <c r="P25" s="113"/>
      <c r="Q25" s="462"/>
      <c r="R25" s="37"/>
      <c r="S25" s="37"/>
      <c r="T25" s="37"/>
      <c r="U25" s="37"/>
      <c r="V25" s="37"/>
      <c r="W25" s="37"/>
      <c r="X25" s="37"/>
      <c r="Y25" s="37"/>
    </row>
    <row r="26" spans="1:244" ht="24" customHeight="1">
      <c r="A26" s="268"/>
      <c r="B26" s="981"/>
      <c r="C26" s="982"/>
      <c r="D26" s="102"/>
      <c r="E26" s="979"/>
      <c r="F26" s="980"/>
      <c r="G26" s="980"/>
      <c r="H26" s="980"/>
      <c r="I26" s="980"/>
      <c r="J26" s="980"/>
      <c r="K26" s="980"/>
      <c r="L26" s="980"/>
      <c r="M26" s="980"/>
      <c r="N26" s="362"/>
      <c r="O26" s="210" t="str">
        <f t="shared" si="0"/>
        <v/>
      </c>
      <c r="P26" s="113"/>
      <c r="Q26" s="462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68"/>
      <c r="B27" s="981"/>
      <c r="C27" s="982"/>
      <c r="D27" s="102"/>
      <c r="E27" s="979"/>
      <c r="F27" s="980"/>
      <c r="G27" s="980"/>
      <c r="H27" s="980"/>
      <c r="I27" s="980"/>
      <c r="J27" s="980"/>
      <c r="K27" s="980"/>
      <c r="L27" s="980"/>
      <c r="M27" s="980"/>
      <c r="N27" s="362"/>
      <c r="O27" s="210" t="str">
        <f t="shared" si="0"/>
        <v/>
      </c>
      <c r="P27" s="113"/>
      <c r="Q27" s="462"/>
      <c r="R27" s="37"/>
      <c r="S27" s="37"/>
      <c r="T27" s="37"/>
      <c r="U27" s="37"/>
      <c r="V27" s="37"/>
      <c r="W27" s="37"/>
      <c r="X27" s="37"/>
      <c r="Y27" s="37"/>
      <c r="II27" s="45"/>
      <c r="IJ27" s="45"/>
    </row>
    <row r="28" spans="1:244" ht="24" customHeight="1">
      <c r="A28" s="268"/>
      <c r="B28" s="981"/>
      <c r="C28" s="982"/>
      <c r="D28" s="102"/>
      <c r="E28" s="979"/>
      <c r="F28" s="980"/>
      <c r="G28" s="980"/>
      <c r="H28" s="980"/>
      <c r="I28" s="980"/>
      <c r="J28" s="980"/>
      <c r="K28" s="980"/>
      <c r="L28" s="980"/>
      <c r="M28" s="980"/>
      <c r="N28" s="362"/>
      <c r="O28" s="210" t="str">
        <f t="shared" si="0"/>
        <v/>
      </c>
      <c r="P28" s="113"/>
      <c r="Q28" s="462"/>
      <c r="R28" s="37"/>
      <c r="S28" s="37"/>
      <c r="T28" s="37"/>
      <c r="U28" s="37"/>
      <c r="V28" s="37"/>
      <c r="W28" s="37"/>
      <c r="X28" s="37"/>
      <c r="Y28" s="37"/>
    </row>
    <row r="29" spans="1:244" ht="24" customHeight="1">
      <c r="A29" s="268"/>
      <c r="B29" s="981"/>
      <c r="C29" s="982"/>
      <c r="D29" s="102"/>
      <c r="E29" s="979"/>
      <c r="F29" s="980"/>
      <c r="G29" s="980"/>
      <c r="H29" s="980"/>
      <c r="I29" s="980"/>
      <c r="J29" s="980"/>
      <c r="K29" s="980"/>
      <c r="L29" s="980"/>
      <c r="M29" s="980"/>
      <c r="N29" s="362"/>
      <c r="O29" s="210" t="str">
        <f t="shared" si="0"/>
        <v/>
      </c>
      <c r="P29" s="113"/>
      <c r="Q29" s="462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68"/>
      <c r="B30" s="981"/>
      <c r="C30" s="982"/>
      <c r="D30" s="102"/>
      <c r="E30" s="979"/>
      <c r="F30" s="980"/>
      <c r="G30" s="980"/>
      <c r="H30" s="980"/>
      <c r="I30" s="980"/>
      <c r="J30" s="980"/>
      <c r="K30" s="980"/>
      <c r="L30" s="980"/>
      <c r="M30" s="980"/>
      <c r="N30" s="362"/>
      <c r="O30" s="210" t="str">
        <f t="shared" si="0"/>
        <v/>
      </c>
      <c r="P30" s="113"/>
      <c r="Q30" s="462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68"/>
      <c r="B31" s="981"/>
      <c r="C31" s="982"/>
      <c r="D31" s="102"/>
      <c r="E31" s="979"/>
      <c r="F31" s="980"/>
      <c r="G31" s="980"/>
      <c r="H31" s="980"/>
      <c r="I31" s="980"/>
      <c r="J31" s="980"/>
      <c r="K31" s="980"/>
      <c r="L31" s="980"/>
      <c r="M31" s="980"/>
      <c r="N31" s="362"/>
      <c r="O31" s="210" t="str">
        <f t="shared" si="0"/>
        <v/>
      </c>
      <c r="P31" s="113"/>
      <c r="Q31" s="462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68"/>
      <c r="B32" s="981"/>
      <c r="C32" s="982"/>
      <c r="D32" s="102"/>
      <c r="E32" s="979"/>
      <c r="F32" s="980"/>
      <c r="G32" s="980"/>
      <c r="H32" s="980"/>
      <c r="I32" s="980"/>
      <c r="J32" s="980"/>
      <c r="K32" s="980"/>
      <c r="L32" s="980"/>
      <c r="M32" s="980"/>
      <c r="N32" s="362"/>
      <c r="O32" s="210" t="str">
        <f t="shared" si="0"/>
        <v/>
      </c>
      <c r="P32" s="113"/>
      <c r="Q32" s="462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68"/>
      <c r="B33" s="981"/>
      <c r="C33" s="982"/>
      <c r="D33" s="102"/>
      <c r="E33" s="979"/>
      <c r="F33" s="980"/>
      <c r="G33" s="980"/>
      <c r="H33" s="980"/>
      <c r="I33" s="980"/>
      <c r="J33" s="980"/>
      <c r="K33" s="980"/>
      <c r="L33" s="980"/>
      <c r="M33" s="980"/>
      <c r="N33" s="362"/>
      <c r="O33" s="210" t="str">
        <f t="shared" si="0"/>
        <v/>
      </c>
      <c r="P33" s="113"/>
      <c r="Q33" s="462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68"/>
      <c r="B34" s="981"/>
      <c r="C34" s="982"/>
      <c r="D34" s="102"/>
      <c r="E34" s="979"/>
      <c r="F34" s="980"/>
      <c r="G34" s="980"/>
      <c r="H34" s="980"/>
      <c r="I34" s="980"/>
      <c r="J34" s="980"/>
      <c r="K34" s="980"/>
      <c r="L34" s="980"/>
      <c r="M34" s="980"/>
      <c r="N34" s="362"/>
      <c r="O34" s="210" t="str">
        <f t="shared" si="0"/>
        <v/>
      </c>
      <c r="P34" s="113"/>
      <c r="Q34" s="462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68"/>
      <c r="B35" s="981"/>
      <c r="C35" s="982"/>
      <c r="D35" s="102"/>
      <c r="E35" s="979"/>
      <c r="F35" s="980"/>
      <c r="G35" s="980"/>
      <c r="H35" s="980"/>
      <c r="I35" s="980"/>
      <c r="J35" s="980"/>
      <c r="K35" s="980"/>
      <c r="L35" s="980"/>
      <c r="M35" s="980"/>
      <c r="N35" s="362"/>
      <c r="O35" s="210" t="str">
        <f t="shared" si="0"/>
        <v/>
      </c>
      <c r="P35" s="113"/>
      <c r="Q35" s="462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68"/>
      <c r="B36" s="981"/>
      <c r="C36" s="982"/>
      <c r="D36" s="102"/>
      <c r="E36" s="979"/>
      <c r="F36" s="980"/>
      <c r="G36" s="980"/>
      <c r="H36" s="980"/>
      <c r="I36" s="980"/>
      <c r="J36" s="980"/>
      <c r="K36" s="980"/>
      <c r="L36" s="980"/>
      <c r="M36" s="980"/>
      <c r="N36" s="362"/>
      <c r="O36" s="210" t="str">
        <f t="shared" si="0"/>
        <v/>
      </c>
      <c r="P36" s="113"/>
      <c r="Q36" s="462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68"/>
      <c r="B37" s="981"/>
      <c r="C37" s="982"/>
      <c r="D37" s="102"/>
      <c r="E37" s="979"/>
      <c r="F37" s="980"/>
      <c r="G37" s="980"/>
      <c r="H37" s="980"/>
      <c r="I37" s="980"/>
      <c r="J37" s="980"/>
      <c r="K37" s="980"/>
      <c r="L37" s="980"/>
      <c r="M37" s="980"/>
      <c r="N37" s="362"/>
      <c r="O37" s="210" t="str">
        <f t="shared" si="0"/>
        <v/>
      </c>
      <c r="P37" s="113"/>
      <c r="Q37" s="462"/>
      <c r="R37" s="37"/>
      <c r="S37" s="37"/>
      <c r="T37" s="37"/>
      <c r="U37" s="37"/>
      <c r="V37" s="37"/>
      <c r="W37" s="37"/>
      <c r="X37" s="37"/>
      <c r="Y37" s="37"/>
      <c r="II37" s="44"/>
      <c r="IJ37" s="45"/>
    </row>
    <row r="38" spans="1:244" ht="24" customHeight="1">
      <c r="A38" s="268"/>
      <c r="B38" s="981"/>
      <c r="C38" s="982"/>
      <c r="D38" s="102"/>
      <c r="E38" s="979"/>
      <c r="F38" s="980"/>
      <c r="G38" s="980"/>
      <c r="H38" s="980"/>
      <c r="I38" s="980"/>
      <c r="J38" s="980"/>
      <c r="K38" s="980"/>
      <c r="L38" s="980"/>
      <c r="M38" s="980"/>
      <c r="N38" s="362"/>
      <c r="O38" s="210" t="str">
        <f t="shared" si="0"/>
        <v/>
      </c>
      <c r="P38" s="113"/>
      <c r="Q38" s="462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68"/>
      <c r="B39" s="981"/>
      <c r="C39" s="982"/>
      <c r="D39" s="102"/>
      <c r="E39" s="979"/>
      <c r="F39" s="980"/>
      <c r="G39" s="980"/>
      <c r="H39" s="980"/>
      <c r="I39" s="980"/>
      <c r="J39" s="980"/>
      <c r="K39" s="980"/>
      <c r="L39" s="980"/>
      <c r="M39" s="980"/>
      <c r="N39" s="362"/>
      <c r="O39" s="210" t="str">
        <f t="shared" si="0"/>
        <v/>
      </c>
      <c r="P39" s="113"/>
      <c r="Q39" s="462"/>
      <c r="R39" s="37"/>
      <c r="S39" s="37"/>
      <c r="T39" s="37"/>
      <c r="U39" s="37"/>
      <c r="V39" s="37"/>
      <c r="W39" s="37"/>
      <c r="X39" s="37"/>
      <c r="Y39" s="37"/>
    </row>
    <row r="40" spans="1:244" ht="24" customHeight="1">
      <c r="A40" s="268"/>
      <c r="B40" s="981"/>
      <c r="C40" s="982"/>
      <c r="D40" s="102"/>
      <c r="E40" s="979"/>
      <c r="F40" s="980"/>
      <c r="G40" s="980"/>
      <c r="H40" s="980"/>
      <c r="I40" s="980"/>
      <c r="J40" s="980"/>
      <c r="K40" s="980"/>
      <c r="L40" s="980"/>
      <c r="M40" s="980"/>
      <c r="N40" s="362"/>
      <c r="O40" s="210" t="str">
        <f t="shared" si="0"/>
        <v/>
      </c>
      <c r="P40" s="113"/>
      <c r="Q40" s="462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68"/>
      <c r="B41" s="981"/>
      <c r="C41" s="982"/>
      <c r="D41" s="102"/>
      <c r="E41" s="979"/>
      <c r="F41" s="980"/>
      <c r="G41" s="980"/>
      <c r="H41" s="980"/>
      <c r="I41" s="980"/>
      <c r="J41" s="980"/>
      <c r="K41" s="980"/>
      <c r="L41" s="980"/>
      <c r="M41" s="980"/>
      <c r="N41" s="362"/>
      <c r="O41" s="210" t="str">
        <f t="shared" si="0"/>
        <v/>
      </c>
      <c r="P41" s="113"/>
      <c r="Q41" s="462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68"/>
      <c r="B42" s="981"/>
      <c r="C42" s="982"/>
      <c r="D42" s="102"/>
      <c r="E42" s="979"/>
      <c r="F42" s="980"/>
      <c r="G42" s="980"/>
      <c r="H42" s="980"/>
      <c r="I42" s="980"/>
      <c r="J42" s="980"/>
      <c r="K42" s="980"/>
      <c r="L42" s="980"/>
      <c r="M42" s="980"/>
      <c r="N42" s="362"/>
      <c r="O42" s="210" t="str">
        <f t="shared" si="0"/>
        <v/>
      </c>
      <c r="P42" s="113"/>
      <c r="Q42" s="462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68"/>
      <c r="B43" s="981"/>
      <c r="C43" s="982"/>
      <c r="D43" s="102"/>
      <c r="E43" s="979"/>
      <c r="F43" s="980"/>
      <c r="G43" s="980"/>
      <c r="H43" s="980"/>
      <c r="I43" s="980"/>
      <c r="J43" s="980"/>
      <c r="K43" s="980"/>
      <c r="L43" s="980"/>
      <c r="M43" s="980"/>
      <c r="N43" s="362"/>
      <c r="O43" s="210" t="str">
        <f t="shared" si="0"/>
        <v/>
      </c>
      <c r="P43" s="113"/>
      <c r="Q43" s="462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68"/>
      <c r="B44" s="981"/>
      <c r="C44" s="982"/>
      <c r="D44" s="102"/>
      <c r="E44" s="979"/>
      <c r="F44" s="980"/>
      <c r="G44" s="980"/>
      <c r="H44" s="980"/>
      <c r="I44" s="980"/>
      <c r="J44" s="980"/>
      <c r="K44" s="980"/>
      <c r="L44" s="980"/>
      <c r="M44" s="980"/>
      <c r="N44" s="362"/>
      <c r="O44" s="210" t="str">
        <f t="shared" si="0"/>
        <v/>
      </c>
      <c r="P44" s="113"/>
      <c r="Q44" s="462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68"/>
      <c r="B45" s="981"/>
      <c r="C45" s="982"/>
      <c r="D45" s="102"/>
      <c r="E45" s="979"/>
      <c r="F45" s="980"/>
      <c r="G45" s="980"/>
      <c r="H45" s="980"/>
      <c r="I45" s="980"/>
      <c r="J45" s="980"/>
      <c r="K45" s="980"/>
      <c r="L45" s="980"/>
      <c r="M45" s="980"/>
      <c r="N45" s="362"/>
      <c r="O45" s="210" t="str">
        <f t="shared" si="0"/>
        <v/>
      </c>
      <c r="P45" s="113"/>
      <c r="Q45" s="462"/>
      <c r="R45" s="37"/>
      <c r="S45" s="37"/>
      <c r="T45" s="37"/>
      <c r="U45" s="37"/>
      <c r="V45" s="37"/>
      <c r="W45" s="37"/>
      <c r="X45" s="37"/>
      <c r="Y45" s="37"/>
      <c r="II45" s="45"/>
      <c r="IJ45" s="45"/>
    </row>
    <row r="46" spans="1:244" ht="24" customHeight="1">
      <c r="A46" s="268"/>
      <c r="B46" s="981"/>
      <c r="C46" s="982"/>
      <c r="D46" s="102"/>
      <c r="E46" s="979"/>
      <c r="F46" s="980"/>
      <c r="G46" s="980"/>
      <c r="H46" s="980"/>
      <c r="I46" s="980"/>
      <c r="J46" s="980"/>
      <c r="K46" s="980"/>
      <c r="L46" s="980"/>
      <c r="M46" s="980"/>
      <c r="N46" s="362"/>
      <c r="O46" s="210" t="str">
        <f t="shared" si="0"/>
        <v/>
      </c>
      <c r="P46" s="113"/>
      <c r="Q46" s="462"/>
      <c r="R46" s="37"/>
      <c r="S46" s="37"/>
      <c r="T46" s="37"/>
      <c r="U46" s="37"/>
      <c r="V46" s="37"/>
      <c r="W46" s="37"/>
      <c r="X46" s="37"/>
      <c r="Y46" s="37"/>
    </row>
    <row r="47" spans="1:244" ht="24" customHeight="1">
      <c r="A47" s="268"/>
      <c r="B47" s="981"/>
      <c r="C47" s="982"/>
      <c r="D47" s="102"/>
      <c r="E47" s="979"/>
      <c r="F47" s="980"/>
      <c r="G47" s="980"/>
      <c r="H47" s="980"/>
      <c r="I47" s="980"/>
      <c r="J47" s="980"/>
      <c r="K47" s="980"/>
      <c r="L47" s="980"/>
      <c r="M47" s="980"/>
      <c r="N47" s="362"/>
      <c r="O47" s="210" t="str">
        <f t="shared" si="0"/>
        <v/>
      </c>
      <c r="P47" s="113"/>
      <c r="Q47" s="462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68"/>
      <c r="B48" s="981"/>
      <c r="C48" s="982"/>
      <c r="D48" s="102"/>
      <c r="E48" s="979"/>
      <c r="F48" s="980"/>
      <c r="G48" s="980"/>
      <c r="H48" s="980"/>
      <c r="I48" s="980"/>
      <c r="J48" s="980"/>
      <c r="K48" s="980"/>
      <c r="L48" s="980"/>
      <c r="M48" s="980"/>
      <c r="N48" s="362"/>
      <c r="O48" s="210" t="str">
        <f t="shared" si="0"/>
        <v/>
      </c>
      <c r="P48" s="113"/>
      <c r="Q48" s="462"/>
      <c r="R48" s="37"/>
      <c r="S48" s="37"/>
      <c r="T48" s="37"/>
      <c r="U48" s="37"/>
      <c r="V48" s="37"/>
      <c r="W48" s="37"/>
      <c r="X48" s="37"/>
      <c r="Y48" s="37"/>
      <c r="II48" s="45"/>
      <c r="IJ48" s="45"/>
    </row>
    <row r="49" spans="1:25" ht="24" customHeight="1">
      <c r="A49" s="268"/>
      <c r="B49" s="981"/>
      <c r="C49" s="982"/>
      <c r="D49" s="102"/>
      <c r="E49" s="979"/>
      <c r="F49" s="980"/>
      <c r="G49" s="980"/>
      <c r="H49" s="980"/>
      <c r="I49" s="980"/>
      <c r="J49" s="980"/>
      <c r="K49" s="980"/>
      <c r="L49" s="980"/>
      <c r="M49" s="980"/>
      <c r="N49" s="362"/>
      <c r="O49" s="210" t="str">
        <f t="shared" si="0"/>
        <v/>
      </c>
      <c r="P49" s="113"/>
      <c r="Q49" s="462"/>
      <c r="R49" s="37"/>
      <c r="S49" s="37"/>
      <c r="T49" s="37"/>
      <c r="U49" s="37"/>
      <c r="V49" s="37"/>
      <c r="W49" s="37"/>
      <c r="X49" s="37"/>
      <c r="Y49" s="37"/>
    </row>
    <row r="50" spans="1:25" ht="24" customHeight="1">
      <c r="A50" s="268"/>
      <c r="B50" s="981"/>
      <c r="C50" s="982"/>
      <c r="D50" s="102"/>
      <c r="E50" s="979"/>
      <c r="F50" s="980"/>
      <c r="G50" s="980"/>
      <c r="H50" s="980"/>
      <c r="I50" s="980"/>
      <c r="J50" s="980"/>
      <c r="K50" s="980"/>
      <c r="L50" s="980"/>
      <c r="M50" s="980"/>
      <c r="N50" s="362"/>
      <c r="O50" s="210" t="str">
        <f t="shared" si="0"/>
        <v/>
      </c>
      <c r="P50" s="113"/>
      <c r="Q50" s="462"/>
      <c r="R50" s="37"/>
      <c r="S50" s="37"/>
      <c r="T50" s="37"/>
      <c r="U50" s="37"/>
      <c r="V50" s="37"/>
      <c r="W50" s="37"/>
      <c r="X50" s="37"/>
      <c r="Y50" s="37"/>
    </row>
    <row r="51" spans="1:25" ht="24" customHeight="1">
      <c r="A51" s="268"/>
      <c r="B51" s="981"/>
      <c r="C51" s="982"/>
      <c r="D51" s="102"/>
      <c r="E51" s="979"/>
      <c r="F51" s="980"/>
      <c r="G51" s="980"/>
      <c r="H51" s="980"/>
      <c r="I51" s="980"/>
      <c r="J51" s="980"/>
      <c r="K51" s="980"/>
      <c r="L51" s="980"/>
      <c r="M51" s="980"/>
      <c r="N51" s="362"/>
      <c r="O51" s="210" t="str">
        <f t="shared" si="0"/>
        <v/>
      </c>
      <c r="P51" s="113"/>
      <c r="Q51" s="462"/>
      <c r="R51" s="37"/>
      <c r="S51" s="37"/>
      <c r="T51" s="37"/>
      <c r="U51" s="37"/>
      <c r="V51" s="37"/>
      <c r="W51" s="37"/>
      <c r="X51" s="37"/>
      <c r="Y51" s="37"/>
    </row>
    <row r="52" spans="1:25" ht="24" customHeight="1">
      <c r="A52" s="268"/>
      <c r="B52" s="981"/>
      <c r="C52" s="982"/>
      <c r="D52" s="102"/>
      <c r="E52" s="979"/>
      <c r="F52" s="980"/>
      <c r="G52" s="980"/>
      <c r="H52" s="980"/>
      <c r="I52" s="980"/>
      <c r="J52" s="980"/>
      <c r="K52" s="980"/>
      <c r="L52" s="980"/>
      <c r="M52" s="980"/>
      <c r="N52" s="362"/>
      <c r="O52" s="210" t="str">
        <f t="shared" si="0"/>
        <v/>
      </c>
      <c r="P52" s="113"/>
      <c r="Q52" s="462"/>
      <c r="R52" s="37"/>
      <c r="S52" s="37"/>
      <c r="T52" s="37"/>
      <c r="U52" s="37"/>
      <c r="V52" s="37"/>
      <c r="W52" s="37"/>
      <c r="X52" s="37"/>
      <c r="Y52" s="37"/>
    </row>
    <row r="53" spans="1:25" ht="24" customHeight="1">
      <c r="A53" s="268"/>
      <c r="B53" s="981"/>
      <c r="C53" s="982"/>
      <c r="D53" s="102"/>
      <c r="E53" s="979"/>
      <c r="F53" s="980"/>
      <c r="G53" s="980"/>
      <c r="H53" s="980"/>
      <c r="I53" s="980"/>
      <c r="J53" s="980"/>
      <c r="K53" s="980"/>
      <c r="L53" s="980"/>
      <c r="M53" s="980"/>
      <c r="N53" s="362"/>
      <c r="O53" s="210" t="str">
        <f t="shared" si="0"/>
        <v/>
      </c>
      <c r="P53" s="113"/>
      <c r="Q53" s="462"/>
      <c r="R53" s="37"/>
      <c r="S53" s="37"/>
      <c r="T53" s="37"/>
      <c r="U53" s="37"/>
      <c r="V53" s="37"/>
      <c r="W53" s="37"/>
      <c r="X53" s="37"/>
      <c r="Y53" s="37"/>
    </row>
    <row r="54" spans="1:25" ht="24" customHeight="1">
      <c r="A54" s="268"/>
      <c r="B54" s="981"/>
      <c r="C54" s="982"/>
      <c r="D54" s="102"/>
      <c r="E54" s="979"/>
      <c r="F54" s="980"/>
      <c r="G54" s="980"/>
      <c r="H54" s="980"/>
      <c r="I54" s="980"/>
      <c r="J54" s="980"/>
      <c r="K54" s="980"/>
      <c r="L54" s="980"/>
      <c r="M54" s="980"/>
      <c r="N54" s="362"/>
      <c r="O54" s="210" t="str">
        <f t="shared" si="0"/>
        <v/>
      </c>
      <c r="P54" s="113"/>
      <c r="Q54" s="462"/>
      <c r="R54" s="37"/>
      <c r="S54" s="37"/>
      <c r="T54" s="37"/>
      <c r="U54" s="37"/>
      <c r="V54" s="37"/>
      <c r="W54" s="37"/>
      <c r="X54" s="37"/>
      <c r="Y54" s="37"/>
    </row>
    <row r="55" spans="1:25" ht="24" customHeight="1">
      <c r="A55" s="268"/>
      <c r="B55" s="981"/>
      <c r="C55" s="982"/>
      <c r="D55" s="102"/>
      <c r="E55" s="979"/>
      <c r="F55" s="980"/>
      <c r="G55" s="980"/>
      <c r="H55" s="980"/>
      <c r="I55" s="980"/>
      <c r="J55" s="980"/>
      <c r="K55" s="980"/>
      <c r="L55" s="980"/>
      <c r="M55" s="980"/>
      <c r="N55" s="362"/>
      <c r="O55" s="210" t="str">
        <f t="shared" si="0"/>
        <v/>
      </c>
      <c r="P55" s="113"/>
      <c r="Q55" s="462"/>
      <c r="R55" s="37"/>
      <c r="S55" s="37"/>
      <c r="T55" s="37"/>
      <c r="U55" s="37"/>
      <c r="V55" s="37"/>
      <c r="W55" s="37"/>
      <c r="X55" s="37"/>
      <c r="Y55" s="37"/>
    </row>
    <row r="56" spans="1:25" ht="24" customHeight="1">
      <c r="A56" s="268"/>
      <c r="B56" s="981"/>
      <c r="C56" s="982"/>
      <c r="D56" s="102"/>
      <c r="E56" s="979"/>
      <c r="F56" s="980"/>
      <c r="G56" s="980"/>
      <c r="H56" s="980"/>
      <c r="I56" s="980"/>
      <c r="J56" s="980"/>
      <c r="K56" s="980"/>
      <c r="L56" s="980"/>
      <c r="M56" s="980"/>
      <c r="N56" s="362"/>
      <c r="O56" s="210" t="str">
        <f t="shared" si="0"/>
        <v/>
      </c>
      <c r="P56" s="113"/>
      <c r="Q56" s="462"/>
      <c r="R56" s="37"/>
      <c r="S56" s="37"/>
      <c r="T56" s="37"/>
      <c r="U56" s="37"/>
      <c r="V56" s="37"/>
      <c r="W56" s="37"/>
      <c r="X56" s="37"/>
      <c r="Y56" s="37"/>
    </row>
    <row r="57" spans="1:25" ht="24" customHeight="1">
      <c r="A57" s="268"/>
      <c r="B57" s="981"/>
      <c r="C57" s="982"/>
      <c r="D57" s="102"/>
      <c r="E57" s="979"/>
      <c r="F57" s="980"/>
      <c r="G57" s="980"/>
      <c r="H57" s="980"/>
      <c r="I57" s="980"/>
      <c r="J57" s="980"/>
      <c r="K57" s="980"/>
      <c r="L57" s="980"/>
      <c r="M57" s="980"/>
      <c r="N57" s="362"/>
      <c r="O57" s="210" t="str">
        <f t="shared" si="0"/>
        <v/>
      </c>
      <c r="P57" s="113"/>
      <c r="Q57" s="462"/>
      <c r="R57" s="37"/>
      <c r="S57" s="37"/>
      <c r="T57" s="37"/>
      <c r="U57" s="37"/>
      <c r="V57" s="37"/>
      <c r="W57" s="37"/>
      <c r="X57" s="37"/>
      <c r="Y57" s="37"/>
    </row>
    <row r="58" spans="1:25" ht="24" customHeight="1">
      <c r="A58" s="268"/>
      <c r="B58" s="981"/>
      <c r="C58" s="982"/>
      <c r="D58" s="102"/>
      <c r="E58" s="979"/>
      <c r="F58" s="980"/>
      <c r="G58" s="980"/>
      <c r="H58" s="980"/>
      <c r="I58" s="980"/>
      <c r="J58" s="980"/>
      <c r="K58" s="980"/>
      <c r="L58" s="980"/>
      <c r="M58" s="980"/>
      <c r="N58" s="362"/>
      <c r="O58" s="210" t="str">
        <f t="shared" si="0"/>
        <v/>
      </c>
      <c r="P58" s="113"/>
      <c r="Q58" s="462"/>
      <c r="R58" s="37"/>
      <c r="S58" s="37"/>
      <c r="T58" s="37"/>
      <c r="U58" s="37"/>
      <c r="V58" s="37"/>
      <c r="W58" s="37"/>
      <c r="X58" s="37"/>
      <c r="Y58" s="37"/>
    </row>
    <row r="59" spans="1:25" s="46" customFormat="1" ht="6" customHeight="1">
      <c r="A59" s="437"/>
      <c r="B59" s="70"/>
      <c r="C59" s="104"/>
      <c r="D59" s="104"/>
      <c r="E59" s="104"/>
      <c r="F59" s="97"/>
      <c r="G59" s="97"/>
      <c r="H59" s="97"/>
      <c r="I59" s="97"/>
      <c r="J59" s="97"/>
      <c r="K59" s="97"/>
      <c r="L59" s="97"/>
      <c r="M59" s="104"/>
      <c r="N59" s="106"/>
      <c r="O59" s="23"/>
      <c r="P59"/>
      <c r="Q59" s="463"/>
      <c r="R59" s="38"/>
      <c r="S59" s="38"/>
      <c r="T59" s="38"/>
      <c r="U59" s="38"/>
      <c r="V59" s="38"/>
      <c r="W59" s="38"/>
      <c r="X59" s="38"/>
      <c r="Y59" s="38"/>
    </row>
    <row r="60" spans="1:25" s="42" customFormat="1" ht="21.75" customHeight="1">
      <c r="A60" s="443"/>
      <c r="B60" s="190" t="s">
        <v>80</v>
      </c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489"/>
      <c r="Q60" s="464"/>
      <c r="R60" s="41"/>
      <c r="S60" s="41"/>
      <c r="T60" s="41"/>
      <c r="U60" s="41"/>
      <c r="V60" s="41"/>
      <c r="W60" s="41"/>
      <c r="X60" s="41"/>
      <c r="Y60" s="41"/>
    </row>
    <row r="61" spans="1:25" ht="12.75" customHeight="1">
      <c r="A61" s="437"/>
      <c r="B61" s="129" t="str">
        <f>'1-MPN'!B66</f>
        <v>FAPESP,  MAIO DE 2016</v>
      </c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953">
        <v>1</v>
      </c>
      <c r="P61" s="953"/>
      <c r="Q61" s="446"/>
      <c r="R61" s="37"/>
      <c r="S61" s="37"/>
      <c r="T61" s="37"/>
      <c r="U61" s="37"/>
      <c r="V61" s="37"/>
      <c r="W61" s="37"/>
      <c r="X61" s="37"/>
      <c r="Y61" s="37"/>
    </row>
    <row r="62" spans="1:25" ht="18">
      <c r="A62" s="437"/>
      <c r="B62" s="370" t="str">
        <f>B6</f>
        <v>5- SERVIÇOS DE TERCEIROS NO BRASIL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414"/>
      <c r="R62" s="37"/>
      <c r="S62" s="37"/>
      <c r="T62" s="37"/>
      <c r="U62" s="37"/>
      <c r="V62" s="37"/>
      <c r="W62" s="37"/>
      <c r="X62" s="37"/>
      <c r="Y62" s="37"/>
    </row>
    <row r="63" spans="1:25" s="25" customFormat="1" ht="15.75" customHeight="1">
      <c r="A63" s="437"/>
      <c r="B63" s="834" t="s">
        <v>15</v>
      </c>
      <c r="C63" s="969"/>
      <c r="D63" s="832" t="s">
        <v>79</v>
      </c>
      <c r="E63" s="975" t="s">
        <v>8</v>
      </c>
      <c r="F63" s="976"/>
      <c r="G63" s="976"/>
      <c r="H63" s="976"/>
      <c r="I63" s="976"/>
      <c r="J63" s="976"/>
      <c r="K63" s="976"/>
      <c r="L63" s="976"/>
      <c r="M63" s="976"/>
      <c r="N63" s="832" t="s">
        <v>3</v>
      </c>
      <c r="O63" s="972" t="s">
        <v>4</v>
      </c>
      <c r="P63" s="832" t="s">
        <v>2</v>
      </c>
      <c r="Q63" s="254"/>
      <c r="R63" s="2"/>
      <c r="S63" s="2"/>
      <c r="T63" s="2"/>
      <c r="U63" s="2"/>
      <c r="V63" s="2"/>
      <c r="W63" s="2"/>
      <c r="X63" s="2"/>
      <c r="Y63" s="2"/>
    </row>
    <row r="64" spans="1:25" s="65" customFormat="1" ht="14.25" customHeight="1">
      <c r="A64" s="443"/>
      <c r="B64" s="970"/>
      <c r="C64" s="971"/>
      <c r="D64" s="974"/>
      <c r="E64" s="977"/>
      <c r="F64" s="978"/>
      <c r="G64" s="978"/>
      <c r="H64" s="978"/>
      <c r="I64" s="978"/>
      <c r="J64" s="978"/>
      <c r="K64" s="978"/>
      <c r="L64" s="978"/>
      <c r="M64" s="978"/>
      <c r="N64" s="974"/>
      <c r="O64" s="973"/>
      <c r="P64" s="974"/>
      <c r="Q64" s="255"/>
      <c r="R64" s="64"/>
      <c r="S64" s="64"/>
      <c r="T64" s="64"/>
      <c r="U64" s="64"/>
      <c r="V64" s="64"/>
      <c r="W64" s="64"/>
      <c r="X64" s="64"/>
      <c r="Y64" s="64"/>
    </row>
    <row r="65" spans="1:244" ht="24" customHeight="1">
      <c r="A65" s="268"/>
      <c r="B65" s="981"/>
      <c r="C65" s="982"/>
      <c r="D65" s="102"/>
      <c r="E65" s="979"/>
      <c r="F65" s="980"/>
      <c r="G65" s="980"/>
      <c r="H65" s="980"/>
      <c r="I65" s="980"/>
      <c r="J65" s="980"/>
      <c r="K65" s="980"/>
      <c r="L65" s="980"/>
      <c r="M65" s="980"/>
      <c r="N65" s="362"/>
      <c r="O65" s="210" t="str">
        <f t="shared" ref="O65:O109" si="1">IF(N65*D65=0,"",N65*D65)</f>
        <v/>
      </c>
      <c r="P65" s="113"/>
      <c r="Q65" s="462"/>
      <c r="R65" s="37"/>
      <c r="S65" s="37"/>
      <c r="T65" s="37"/>
      <c r="U65" s="37"/>
      <c r="V65" s="37"/>
      <c r="W65" s="37"/>
      <c r="X65" s="37"/>
      <c r="Y65" s="37"/>
      <c r="II65" s="44"/>
      <c r="IJ65" s="45"/>
    </row>
    <row r="66" spans="1:244" ht="24" customHeight="1">
      <c r="A66" s="268"/>
      <c r="B66" s="981"/>
      <c r="C66" s="982"/>
      <c r="D66" s="102"/>
      <c r="E66" s="979"/>
      <c r="F66" s="980"/>
      <c r="G66" s="980"/>
      <c r="H66" s="980"/>
      <c r="I66" s="980"/>
      <c r="J66" s="980"/>
      <c r="K66" s="980"/>
      <c r="L66" s="980"/>
      <c r="M66" s="980"/>
      <c r="N66" s="362"/>
      <c r="O66" s="210" t="str">
        <f t="shared" si="1"/>
        <v/>
      </c>
      <c r="P66" s="113"/>
      <c r="Q66" s="462"/>
      <c r="R66" s="37"/>
      <c r="S66" s="37"/>
      <c r="T66" s="37"/>
      <c r="U66" s="37"/>
      <c r="V66" s="37"/>
      <c r="W66" s="37"/>
      <c r="X66" s="37"/>
      <c r="Y66" s="37"/>
    </row>
    <row r="67" spans="1:244" ht="24" customHeight="1">
      <c r="A67" s="268"/>
      <c r="B67" s="981"/>
      <c r="C67" s="982"/>
      <c r="D67" s="102"/>
      <c r="E67" s="979"/>
      <c r="F67" s="980"/>
      <c r="G67" s="980"/>
      <c r="H67" s="980"/>
      <c r="I67" s="980"/>
      <c r="J67" s="980"/>
      <c r="K67" s="980"/>
      <c r="L67" s="980"/>
      <c r="M67" s="980"/>
      <c r="N67" s="362"/>
      <c r="O67" s="210" t="str">
        <f t="shared" si="1"/>
        <v/>
      </c>
      <c r="P67" s="113"/>
      <c r="Q67" s="462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68"/>
      <c r="B68" s="981"/>
      <c r="C68" s="982"/>
      <c r="D68" s="102"/>
      <c r="E68" s="979"/>
      <c r="F68" s="980"/>
      <c r="G68" s="980"/>
      <c r="H68" s="980"/>
      <c r="I68" s="980"/>
      <c r="J68" s="980"/>
      <c r="K68" s="980"/>
      <c r="L68" s="980"/>
      <c r="M68" s="980"/>
      <c r="N68" s="362"/>
      <c r="O68" s="210" t="str">
        <f t="shared" si="1"/>
        <v/>
      </c>
      <c r="P68" s="113"/>
      <c r="Q68" s="462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68"/>
      <c r="B69" s="981"/>
      <c r="C69" s="982"/>
      <c r="D69" s="102"/>
      <c r="E69" s="979"/>
      <c r="F69" s="980"/>
      <c r="G69" s="980"/>
      <c r="H69" s="980"/>
      <c r="I69" s="980"/>
      <c r="J69" s="980"/>
      <c r="K69" s="980"/>
      <c r="L69" s="980"/>
      <c r="M69" s="980"/>
      <c r="N69" s="362"/>
      <c r="O69" s="210" t="str">
        <f t="shared" si="1"/>
        <v/>
      </c>
      <c r="P69" s="113"/>
      <c r="Q69" s="462"/>
      <c r="R69" s="37"/>
      <c r="S69" s="37"/>
      <c r="T69" s="37"/>
      <c r="U69" s="37"/>
      <c r="V69" s="37"/>
      <c r="W69" s="37"/>
      <c r="X69" s="37"/>
      <c r="Y69" s="37"/>
      <c r="II69" s="45"/>
      <c r="IJ69" s="45"/>
    </row>
    <row r="70" spans="1:244" ht="24" customHeight="1">
      <c r="A70" s="268"/>
      <c r="B70" s="981"/>
      <c r="C70" s="982"/>
      <c r="D70" s="102"/>
      <c r="E70" s="979"/>
      <c r="F70" s="980"/>
      <c r="G70" s="980"/>
      <c r="H70" s="980"/>
      <c r="I70" s="980"/>
      <c r="J70" s="980"/>
      <c r="K70" s="980"/>
      <c r="L70" s="980"/>
      <c r="M70" s="980"/>
      <c r="N70" s="362"/>
      <c r="O70" s="210" t="str">
        <f t="shared" si="1"/>
        <v/>
      </c>
      <c r="P70" s="113"/>
      <c r="Q70" s="462"/>
      <c r="R70" s="37"/>
      <c r="S70" s="37"/>
      <c r="T70" s="37"/>
      <c r="U70" s="37"/>
      <c r="V70" s="37"/>
      <c r="W70" s="37"/>
      <c r="X70" s="37"/>
      <c r="Y70" s="37"/>
    </row>
    <row r="71" spans="1:244" ht="24" customHeight="1">
      <c r="A71" s="268"/>
      <c r="B71" s="981"/>
      <c r="C71" s="982"/>
      <c r="D71" s="102"/>
      <c r="E71" s="979"/>
      <c r="F71" s="980"/>
      <c r="G71" s="980"/>
      <c r="H71" s="980"/>
      <c r="I71" s="980"/>
      <c r="J71" s="980"/>
      <c r="K71" s="980"/>
      <c r="L71" s="980"/>
      <c r="M71" s="980"/>
      <c r="N71" s="362"/>
      <c r="O71" s="210" t="str">
        <f t="shared" si="1"/>
        <v/>
      </c>
      <c r="P71" s="113"/>
      <c r="Q71" s="462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68"/>
      <c r="B72" s="981"/>
      <c r="C72" s="982"/>
      <c r="D72" s="102"/>
      <c r="E72" s="979"/>
      <c r="F72" s="980"/>
      <c r="G72" s="980"/>
      <c r="H72" s="980"/>
      <c r="I72" s="980"/>
      <c r="J72" s="980"/>
      <c r="K72" s="980"/>
      <c r="L72" s="980"/>
      <c r="M72" s="980"/>
      <c r="N72" s="362"/>
      <c r="O72" s="210" t="str">
        <f t="shared" si="1"/>
        <v/>
      </c>
      <c r="P72" s="113"/>
      <c r="Q72" s="462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68"/>
      <c r="B73" s="981"/>
      <c r="C73" s="982"/>
      <c r="D73" s="102"/>
      <c r="E73" s="979"/>
      <c r="F73" s="980"/>
      <c r="G73" s="980"/>
      <c r="H73" s="980"/>
      <c r="I73" s="980"/>
      <c r="J73" s="980"/>
      <c r="K73" s="980"/>
      <c r="L73" s="980"/>
      <c r="M73" s="980"/>
      <c r="N73" s="362"/>
      <c r="O73" s="210" t="str">
        <f t="shared" si="1"/>
        <v/>
      </c>
      <c r="P73" s="113"/>
      <c r="Q73" s="462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68"/>
      <c r="B74" s="981"/>
      <c r="C74" s="982"/>
      <c r="D74" s="102"/>
      <c r="E74" s="979"/>
      <c r="F74" s="980"/>
      <c r="G74" s="980"/>
      <c r="H74" s="980"/>
      <c r="I74" s="980"/>
      <c r="J74" s="980"/>
      <c r="K74" s="980"/>
      <c r="L74" s="980"/>
      <c r="M74" s="980"/>
      <c r="N74" s="362"/>
      <c r="O74" s="210" t="str">
        <f t="shared" si="1"/>
        <v/>
      </c>
      <c r="P74" s="113"/>
      <c r="Q74" s="462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68"/>
      <c r="B75" s="981"/>
      <c r="C75" s="982"/>
      <c r="D75" s="102"/>
      <c r="E75" s="979"/>
      <c r="F75" s="980"/>
      <c r="G75" s="980"/>
      <c r="H75" s="980"/>
      <c r="I75" s="980"/>
      <c r="J75" s="980"/>
      <c r="K75" s="980"/>
      <c r="L75" s="980"/>
      <c r="M75" s="980"/>
      <c r="N75" s="362"/>
      <c r="O75" s="210" t="str">
        <f t="shared" si="1"/>
        <v/>
      </c>
      <c r="P75" s="113"/>
      <c r="Q75" s="462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68"/>
      <c r="B76" s="981"/>
      <c r="C76" s="982"/>
      <c r="D76" s="102"/>
      <c r="E76" s="979"/>
      <c r="F76" s="980"/>
      <c r="G76" s="980"/>
      <c r="H76" s="980"/>
      <c r="I76" s="980"/>
      <c r="J76" s="980"/>
      <c r="K76" s="980"/>
      <c r="L76" s="980"/>
      <c r="M76" s="980"/>
      <c r="N76" s="362"/>
      <c r="O76" s="210" t="str">
        <f t="shared" si="1"/>
        <v/>
      </c>
      <c r="P76" s="113"/>
      <c r="Q76" s="462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68"/>
      <c r="B77" s="981"/>
      <c r="C77" s="982"/>
      <c r="D77" s="102"/>
      <c r="E77" s="979"/>
      <c r="F77" s="980"/>
      <c r="G77" s="980"/>
      <c r="H77" s="980"/>
      <c r="I77" s="980"/>
      <c r="J77" s="980"/>
      <c r="K77" s="980"/>
      <c r="L77" s="980"/>
      <c r="M77" s="980"/>
      <c r="N77" s="362"/>
      <c r="O77" s="210" t="str">
        <f t="shared" si="1"/>
        <v/>
      </c>
      <c r="P77" s="113"/>
      <c r="Q77" s="462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68"/>
      <c r="B78" s="981"/>
      <c r="C78" s="982"/>
      <c r="D78" s="102"/>
      <c r="E78" s="979"/>
      <c r="F78" s="980"/>
      <c r="G78" s="980"/>
      <c r="H78" s="980"/>
      <c r="I78" s="980"/>
      <c r="J78" s="980"/>
      <c r="K78" s="980"/>
      <c r="L78" s="980"/>
      <c r="M78" s="980"/>
      <c r="N78" s="362"/>
      <c r="O78" s="210" t="str">
        <f t="shared" si="1"/>
        <v/>
      </c>
      <c r="P78" s="113"/>
      <c r="Q78" s="462"/>
      <c r="R78" s="37"/>
      <c r="S78" s="37"/>
      <c r="T78" s="37"/>
      <c r="U78" s="37"/>
      <c r="V78" s="37"/>
      <c r="W78" s="37"/>
      <c r="X78" s="37"/>
      <c r="Y78" s="37"/>
      <c r="II78" s="44"/>
      <c r="IJ78" s="45"/>
    </row>
    <row r="79" spans="1:244" ht="24" customHeight="1">
      <c r="A79" s="268"/>
      <c r="B79" s="981"/>
      <c r="C79" s="982"/>
      <c r="D79" s="102"/>
      <c r="E79" s="979"/>
      <c r="F79" s="980"/>
      <c r="G79" s="980"/>
      <c r="H79" s="980"/>
      <c r="I79" s="980"/>
      <c r="J79" s="980"/>
      <c r="K79" s="980"/>
      <c r="L79" s="980"/>
      <c r="M79" s="980"/>
      <c r="N79" s="362"/>
      <c r="O79" s="210" t="str">
        <f t="shared" si="1"/>
        <v/>
      </c>
      <c r="P79" s="113"/>
      <c r="Q79" s="462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68"/>
      <c r="B80" s="981"/>
      <c r="C80" s="982"/>
      <c r="D80" s="102"/>
      <c r="E80" s="979"/>
      <c r="F80" s="980"/>
      <c r="G80" s="980"/>
      <c r="H80" s="980"/>
      <c r="I80" s="980"/>
      <c r="J80" s="980"/>
      <c r="K80" s="980"/>
      <c r="L80" s="980"/>
      <c r="M80" s="980"/>
      <c r="N80" s="362"/>
      <c r="O80" s="210" t="str">
        <f t="shared" si="1"/>
        <v/>
      </c>
      <c r="P80" s="113"/>
      <c r="Q80" s="462"/>
      <c r="R80" s="37"/>
      <c r="S80" s="37"/>
      <c r="T80" s="37"/>
      <c r="U80" s="37"/>
      <c r="V80" s="37"/>
      <c r="W80" s="37"/>
      <c r="X80" s="37"/>
      <c r="Y80" s="37"/>
    </row>
    <row r="81" spans="1:244" ht="24" customHeight="1">
      <c r="A81" s="268"/>
      <c r="B81" s="981"/>
      <c r="C81" s="982"/>
      <c r="D81" s="102"/>
      <c r="E81" s="979"/>
      <c r="F81" s="980"/>
      <c r="G81" s="980"/>
      <c r="H81" s="980"/>
      <c r="I81" s="980"/>
      <c r="J81" s="980"/>
      <c r="K81" s="980"/>
      <c r="L81" s="980"/>
      <c r="M81" s="980"/>
      <c r="N81" s="362"/>
      <c r="O81" s="210" t="str">
        <f t="shared" si="1"/>
        <v/>
      </c>
      <c r="P81" s="113"/>
      <c r="Q81" s="462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68"/>
      <c r="B82" s="981"/>
      <c r="C82" s="982"/>
      <c r="D82" s="102"/>
      <c r="E82" s="979"/>
      <c r="F82" s="980"/>
      <c r="G82" s="980"/>
      <c r="H82" s="980"/>
      <c r="I82" s="980"/>
      <c r="J82" s="980"/>
      <c r="K82" s="980"/>
      <c r="L82" s="980"/>
      <c r="M82" s="980"/>
      <c r="N82" s="362"/>
      <c r="O82" s="210" t="str">
        <f t="shared" si="1"/>
        <v/>
      </c>
      <c r="P82" s="113"/>
      <c r="Q82" s="462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68"/>
      <c r="B83" s="981"/>
      <c r="C83" s="982"/>
      <c r="D83" s="102"/>
      <c r="E83" s="979"/>
      <c r="F83" s="980"/>
      <c r="G83" s="980"/>
      <c r="H83" s="980"/>
      <c r="I83" s="980"/>
      <c r="J83" s="980"/>
      <c r="K83" s="980"/>
      <c r="L83" s="980"/>
      <c r="M83" s="980"/>
      <c r="N83" s="362"/>
      <c r="O83" s="210" t="str">
        <f t="shared" si="1"/>
        <v/>
      </c>
      <c r="P83" s="113"/>
      <c r="Q83" s="462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68"/>
      <c r="B84" s="981"/>
      <c r="C84" s="982"/>
      <c r="D84" s="102"/>
      <c r="E84" s="979"/>
      <c r="F84" s="980"/>
      <c r="G84" s="980"/>
      <c r="H84" s="980"/>
      <c r="I84" s="980"/>
      <c r="J84" s="980"/>
      <c r="K84" s="980"/>
      <c r="L84" s="980"/>
      <c r="M84" s="980"/>
      <c r="N84" s="362"/>
      <c r="O84" s="210" t="str">
        <f t="shared" si="1"/>
        <v/>
      </c>
      <c r="P84" s="113"/>
      <c r="Q84" s="462"/>
      <c r="R84" s="37"/>
      <c r="S84" s="37"/>
      <c r="T84" s="37"/>
      <c r="U84" s="37"/>
      <c r="V84" s="37"/>
      <c r="W84" s="37"/>
      <c r="X84" s="37"/>
      <c r="Y84" s="37"/>
      <c r="II84" s="45"/>
      <c r="IJ84" s="45"/>
    </row>
    <row r="85" spans="1:244" ht="24" customHeight="1">
      <c r="A85" s="268"/>
      <c r="B85" s="981"/>
      <c r="C85" s="982"/>
      <c r="D85" s="102"/>
      <c r="E85" s="979"/>
      <c r="F85" s="980"/>
      <c r="G85" s="980"/>
      <c r="H85" s="980"/>
      <c r="I85" s="980"/>
      <c r="J85" s="980"/>
      <c r="K85" s="980"/>
      <c r="L85" s="980"/>
      <c r="M85" s="980"/>
      <c r="N85" s="362"/>
      <c r="O85" s="210" t="str">
        <f t="shared" si="1"/>
        <v/>
      </c>
      <c r="P85" s="113"/>
      <c r="Q85" s="462"/>
      <c r="R85" s="37"/>
      <c r="S85" s="37"/>
      <c r="T85" s="37"/>
      <c r="U85" s="37"/>
      <c r="V85" s="37"/>
      <c r="W85" s="37"/>
      <c r="X85" s="37"/>
      <c r="Y85" s="37"/>
    </row>
    <row r="86" spans="1:244" ht="24" customHeight="1">
      <c r="A86" s="268"/>
      <c r="B86" s="981"/>
      <c r="C86" s="982"/>
      <c r="D86" s="102"/>
      <c r="E86" s="979"/>
      <c r="F86" s="980"/>
      <c r="G86" s="980"/>
      <c r="H86" s="980"/>
      <c r="I86" s="980"/>
      <c r="J86" s="980"/>
      <c r="K86" s="980"/>
      <c r="L86" s="980"/>
      <c r="M86" s="980"/>
      <c r="N86" s="362"/>
      <c r="O86" s="210" t="str">
        <f t="shared" si="1"/>
        <v/>
      </c>
      <c r="P86" s="113"/>
      <c r="Q86" s="462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68"/>
      <c r="B87" s="981"/>
      <c r="C87" s="982"/>
      <c r="D87" s="102"/>
      <c r="E87" s="979"/>
      <c r="F87" s="980"/>
      <c r="G87" s="980"/>
      <c r="H87" s="980"/>
      <c r="I87" s="980"/>
      <c r="J87" s="980"/>
      <c r="K87" s="980"/>
      <c r="L87" s="980"/>
      <c r="M87" s="980"/>
      <c r="N87" s="362"/>
      <c r="O87" s="210" t="str">
        <f t="shared" si="1"/>
        <v/>
      </c>
      <c r="P87" s="113"/>
      <c r="Q87" s="462"/>
      <c r="R87" s="37"/>
      <c r="S87" s="37"/>
      <c r="T87" s="37"/>
      <c r="U87" s="37"/>
      <c r="V87" s="37"/>
      <c r="W87" s="37"/>
      <c r="X87" s="37"/>
      <c r="Y87" s="37"/>
      <c r="II87" s="45"/>
      <c r="IJ87" s="45"/>
    </row>
    <row r="88" spans="1:244" ht="24" customHeight="1">
      <c r="A88" s="268"/>
      <c r="B88" s="981"/>
      <c r="C88" s="982"/>
      <c r="D88" s="102"/>
      <c r="E88" s="979"/>
      <c r="F88" s="980"/>
      <c r="G88" s="980"/>
      <c r="H88" s="980"/>
      <c r="I88" s="980"/>
      <c r="J88" s="980"/>
      <c r="K88" s="980"/>
      <c r="L88" s="980"/>
      <c r="M88" s="980"/>
      <c r="N88" s="362"/>
      <c r="O88" s="210" t="str">
        <f t="shared" si="1"/>
        <v/>
      </c>
      <c r="P88" s="113"/>
      <c r="Q88" s="462"/>
      <c r="R88" s="37"/>
      <c r="S88" s="37"/>
      <c r="T88" s="37"/>
      <c r="U88" s="37"/>
      <c r="V88" s="37"/>
      <c r="W88" s="37"/>
      <c r="X88" s="37"/>
      <c r="Y88" s="37"/>
    </row>
    <row r="89" spans="1:244" ht="24" customHeight="1">
      <c r="A89" s="268"/>
      <c r="B89" s="981"/>
      <c r="C89" s="982"/>
      <c r="D89" s="102"/>
      <c r="E89" s="979"/>
      <c r="F89" s="980"/>
      <c r="G89" s="980"/>
      <c r="H89" s="980"/>
      <c r="I89" s="980"/>
      <c r="J89" s="980"/>
      <c r="K89" s="980"/>
      <c r="L89" s="980"/>
      <c r="M89" s="980"/>
      <c r="N89" s="362"/>
      <c r="O89" s="210" t="str">
        <f t="shared" si="1"/>
        <v/>
      </c>
      <c r="P89" s="113"/>
      <c r="Q89" s="462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68"/>
      <c r="B90" s="981"/>
      <c r="C90" s="982"/>
      <c r="D90" s="102"/>
      <c r="E90" s="979"/>
      <c r="F90" s="980"/>
      <c r="G90" s="980"/>
      <c r="H90" s="980"/>
      <c r="I90" s="980"/>
      <c r="J90" s="980"/>
      <c r="K90" s="980"/>
      <c r="L90" s="980"/>
      <c r="M90" s="980"/>
      <c r="N90" s="362"/>
      <c r="O90" s="210" t="str">
        <f t="shared" si="1"/>
        <v/>
      </c>
      <c r="P90" s="113"/>
      <c r="Q90" s="462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68"/>
      <c r="B91" s="981"/>
      <c r="C91" s="982"/>
      <c r="D91" s="102"/>
      <c r="E91" s="979"/>
      <c r="F91" s="980"/>
      <c r="G91" s="980"/>
      <c r="H91" s="980"/>
      <c r="I91" s="980"/>
      <c r="J91" s="980"/>
      <c r="K91" s="980"/>
      <c r="L91" s="980"/>
      <c r="M91" s="980"/>
      <c r="N91" s="362"/>
      <c r="O91" s="210" t="str">
        <f t="shared" si="1"/>
        <v/>
      </c>
      <c r="P91" s="113"/>
      <c r="Q91" s="462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68"/>
      <c r="B92" s="981"/>
      <c r="C92" s="982"/>
      <c r="D92" s="102"/>
      <c r="E92" s="979"/>
      <c r="F92" s="980"/>
      <c r="G92" s="980"/>
      <c r="H92" s="980"/>
      <c r="I92" s="980"/>
      <c r="J92" s="980"/>
      <c r="K92" s="980"/>
      <c r="L92" s="980"/>
      <c r="M92" s="980"/>
      <c r="N92" s="362"/>
      <c r="O92" s="210" t="str">
        <f t="shared" si="1"/>
        <v/>
      </c>
      <c r="P92" s="113"/>
      <c r="Q92" s="462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68"/>
      <c r="B93" s="981"/>
      <c r="C93" s="982"/>
      <c r="D93" s="102"/>
      <c r="E93" s="979"/>
      <c r="F93" s="980"/>
      <c r="G93" s="980"/>
      <c r="H93" s="980"/>
      <c r="I93" s="980"/>
      <c r="J93" s="980"/>
      <c r="K93" s="980"/>
      <c r="L93" s="980"/>
      <c r="M93" s="980"/>
      <c r="N93" s="362"/>
      <c r="O93" s="210" t="str">
        <f t="shared" si="1"/>
        <v/>
      </c>
      <c r="P93" s="113"/>
      <c r="Q93" s="462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68"/>
      <c r="B94" s="981"/>
      <c r="C94" s="982"/>
      <c r="D94" s="102"/>
      <c r="E94" s="979"/>
      <c r="F94" s="980"/>
      <c r="G94" s="980"/>
      <c r="H94" s="980"/>
      <c r="I94" s="980"/>
      <c r="J94" s="980"/>
      <c r="K94" s="980"/>
      <c r="L94" s="980"/>
      <c r="M94" s="980"/>
      <c r="N94" s="362"/>
      <c r="O94" s="210" t="str">
        <f t="shared" si="1"/>
        <v/>
      </c>
      <c r="P94" s="113"/>
      <c r="Q94" s="462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68"/>
      <c r="B95" s="981"/>
      <c r="C95" s="982"/>
      <c r="D95" s="102"/>
      <c r="E95" s="979"/>
      <c r="F95" s="980"/>
      <c r="G95" s="980"/>
      <c r="H95" s="980"/>
      <c r="I95" s="980"/>
      <c r="J95" s="980"/>
      <c r="K95" s="980"/>
      <c r="L95" s="980"/>
      <c r="M95" s="980"/>
      <c r="N95" s="362"/>
      <c r="O95" s="210" t="str">
        <f t="shared" si="1"/>
        <v/>
      </c>
      <c r="P95" s="113"/>
      <c r="Q95" s="462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68"/>
      <c r="B96" s="981"/>
      <c r="C96" s="982"/>
      <c r="D96" s="102"/>
      <c r="E96" s="979"/>
      <c r="F96" s="980"/>
      <c r="G96" s="980"/>
      <c r="H96" s="980"/>
      <c r="I96" s="980"/>
      <c r="J96" s="980"/>
      <c r="K96" s="980"/>
      <c r="L96" s="980"/>
      <c r="M96" s="980"/>
      <c r="N96" s="362"/>
      <c r="O96" s="210" t="str">
        <f t="shared" si="1"/>
        <v/>
      </c>
      <c r="P96" s="113"/>
      <c r="Q96" s="462"/>
      <c r="R96" s="37"/>
      <c r="S96" s="37"/>
      <c r="T96" s="37"/>
      <c r="U96" s="37"/>
      <c r="V96" s="37"/>
      <c r="W96" s="37"/>
      <c r="X96" s="37"/>
      <c r="Y96" s="37"/>
      <c r="II96" s="45"/>
      <c r="IJ96" s="45"/>
    </row>
    <row r="97" spans="1:244" ht="24" customHeight="1">
      <c r="A97" s="268"/>
      <c r="B97" s="981"/>
      <c r="C97" s="982"/>
      <c r="D97" s="102"/>
      <c r="E97" s="979"/>
      <c r="F97" s="980"/>
      <c r="G97" s="980"/>
      <c r="H97" s="980"/>
      <c r="I97" s="980"/>
      <c r="J97" s="980"/>
      <c r="K97" s="980"/>
      <c r="L97" s="980"/>
      <c r="M97" s="980"/>
      <c r="N97" s="362"/>
      <c r="O97" s="210" t="str">
        <f t="shared" si="1"/>
        <v/>
      </c>
      <c r="P97" s="113"/>
      <c r="Q97" s="462"/>
      <c r="R97" s="37"/>
      <c r="S97" s="37"/>
      <c r="T97" s="37"/>
      <c r="U97" s="37"/>
      <c r="V97" s="37"/>
      <c r="W97" s="37"/>
      <c r="X97" s="37"/>
      <c r="Y97" s="37"/>
    </row>
    <row r="98" spans="1:244" ht="24" customHeight="1">
      <c r="A98" s="268"/>
      <c r="B98" s="981"/>
      <c r="C98" s="982"/>
      <c r="D98" s="102"/>
      <c r="E98" s="979"/>
      <c r="F98" s="980"/>
      <c r="G98" s="980"/>
      <c r="H98" s="980"/>
      <c r="I98" s="980"/>
      <c r="J98" s="980"/>
      <c r="K98" s="980"/>
      <c r="L98" s="980"/>
      <c r="M98" s="980"/>
      <c r="N98" s="362"/>
      <c r="O98" s="210" t="str">
        <f t="shared" si="1"/>
        <v/>
      </c>
      <c r="P98" s="113"/>
      <c r="Q98" s="462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68"/>
      <c r="B99" s="981"/>
      <c r="C99" s="982"/>
      <c r="D99" s="102"/>
      <c r="E99" s="979"/>
      <c r="F99" s="980"/>
      <c r="G99" s="980"/>
      <c r="H99" s="980"/>
      <c r="I99" s="980"/>
      <c r="J99" s="980"/>
      <c r="K99" s="980"/>
      <c r="L99" s="980"/>
      <c r="M99" s="980"/>
      <c r="N99" s="362"/>
      <c r="O99" s="210" t="str">
        <f t="shared" si="1"/>
        <v/>
      </c>
      <c r="P99" s="113"/>
      <c r="Q99" s="462"/>
      <c r="R99" s="37"/>
      <c r="S99" s="37"/>
      <c r="T99" s="37"/>
      <c r="U99" s="37"/>
      <c r="V99" s="37"/>
      <c r="W99" s="37"/>
      <c r="X99" s="37"/>
      <c r="Y99" s="37"/>
      <c r="II99" s="45"/>
      <c r="IJ99" s="45"/>
    </row>
    <row r="100" spans="1:244" ht="24" customHeight="1">
      <c r="A100" s="268"/>
      <c r="B100" s="981"/>
      <c r="C100" s="982"/>
      <c r="D100" s="102"/>
      <c r="E100" s="979"/>
      <c r="F100" s="980"/>
      <c r="G100" s="980"/>
      <c r="H100" s="980"/>
      <c r="I100" s="980"/>
      <c r="J100" s="980"/>
      <c r="K100" s="980"/>
      <c r="L100" s="980"/>
      <c r="M100" s="980"/>
      <c r="N100" s="362"/>
      <c r="O100" s="210" t="str">
        <f t="shared" si="1"/>
        <v/>
      </c>
      <c r="P100" s="113"/>
      <c r="Q100" s="462"/>
      <c r="R100" s="37"/>
      <c r="S100" s="37"/>
      <c r="T100" s="37"/>
      <c r="U100" s="37"/>
      <c r="V100" s="37"/>
      <c r="W100" s="37"/>
      <c r="X100" s="37"/>
      <c r="Y100" s="37"/>
    </row>
    <row r="101" spans="1:244" ht="24" customHeight="1">
      <c r="A101" s="268"/>
      <c r="B101" s="981"/>
      <c r="C101" s="982"/>
      <c r="D101" s="102"/>
      <c r="E101" s="979"/>
      <c r="F101" s="980"/>
      <c r="G101" s="980"/>
      <c r="H101" s="980"/>
      <c r="I101" s="980"/>
      <c r="J101" s="980"/>
      <c r="K101" s="980"/>
      <c r="L101" s="980"/>
      <c r="M101" s="980"/>
      <c r="N101" s="362"/>
      <c r="O101" s="210" t="str">
        <f t="shared" si="1"/>
        <v/>
      </c>
      <c r="P101" s="113"/>
      <c r="Q101" s="462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68"/>
      <c r="B102" s="981"/>
      <c r="C102" s="982"/>
      <c r="D102" s="102"/>
      <c r="E102" s="979"/>
      <c r="F102" s="980"/>
      <c r="G102" s="980"/>
      <c r="H102" s="980"/>
      <c r="I102" s="980"/>
      <c r="J102" s="980"/>
      <c r="K102" s="980"/>
      <c r="L102" s="980"/>
      <c r="M102" s="980"/>
      <c r="N102" s="362"/>
      <c r="O102" s="210" t="str">
        <f t="shared" si="1"/>
        <v/>
      </c>
      <c r="P102" s="113"/>
      <c r="Q102" s="462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68"/>
      <c r="B103" s="981"/>
      <c r="C103" s="982"/>
      <c r="D103" s="102"/>
      <c r="E103" s="979"/>
      <c r="F103" s="980"/>
      <c r="G103" s="980"/>
      <c r="H103" s="980"/>
      <c r="I103" s="980"/>
      <c r="J103" s="980"/>
      <c r="K103" s="980"/>
      <c r="L103" s="980"/>
      <c r="M103" s="980"/>
      <c r="N103" s="362"/>
      <c r="O103" s="210" t="str">
        <f t="shared" si="1"/>
        <v/>
      </c>
      <c r="P103" s="113"/>
      <c r="Q103" s="462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68"/>
      <c r="B104" s="981"/>
      <c r="C104" s="982"/>
      <c r="D104" s="102"/>
      <c r="E104" s="979"/>
      <c r="F104" s="980"/>
      <c r="G104" s="980"/>
      <c r="H104" s="980"/>
      <c r="I104" s="980"/>
      <c r="J104" s="980"/>
      <c r="K104" s="980"/>
      <c r="L104" s="980"/>
      <c r="M104" s="980"/>
      <c r="N104" s="362"/>
      <c r="O104" s="210" t="str">
        <f t="shared" si="1"/>
        <v/>
      </c>
      <c r="P104" s="113"/>
      <c r="Q104" s="462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68"/>
      <c r="B105" s="981"/>
      <c r="C105" s="982"/>
      <c r="D105" s="102"/>
      <c r="E105" s="979"/>
      <c r="F105" s="980"/>
      <c r="G105" s="980"/>
      <c r="H105" s="980"/>
      <c r="I105" s="980"/>
      <c r="J105" s="980"/>
      <c r="K105" s="980"/>
      <c r="L105" s="980"/>
      <c r="M105" s="980"/>
      <c r="N105" s="362"/>
      <c r="O105" s="210" t="str">
        <f t="shared" si="1"/>
        <v/>
      </c>
      <c r="P105" s="113"/>
      <c r="Q105" s="462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68"/>
      <c r="B106" s="981"/>
      <c r="C106" s="982"/>
      <c r="D106" s="102"/>
      <c r="E106" s="979"/>
      <c r="F106" s="980"/>
      <c r="G106" s="980"/>
      <c r="H106" s="980"/>
      <c r="I106" s="980"/>
      <c r="J106" s="980"/>
      <c r="K106" s="980"/>
      <c r="L106" s="980"/>
      <c r="M106" s="980"/>
      <c r="N106" s="362"/>
      <c r="O106" s="210" t="str">
        <f t="shared" si="1"/>
        <v/>
      </c>
      <c r="P106" s="113"/>
      <c r="Q106" s="462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68"/>
      <c r="B107" s="981"/>
      <c r="C107" s="982"/>
      <c r="D107" s="102"/>
      <c r="E107" s="979"/>
      <c r="F107" s="980"/>
      <c r="G107" s="980"/>
      <c r="H107" s="980"/>
      <c r="I107" s="980"/>
      <c r="J107" s="980"/>
      <c r="K107" s="980"/>
      <c r="L107" s="980"/>
      <c r="M107" s="980"/>
      <c r="N107" s="362"/>
      <c r="O107" s="210" t="str">
        <f t="shared" si="1"/>
        <v/>
      </c>
      <c r="P107" s="113"/>
      <c r="Q107" s="462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68"/>
      <c r="B108" s="981"/>
      <c r="C108" s="982"/>
      <c r="D108" s="102"/>
      <c r="E108" s="979"/>
      <c r="F108" s="980"/>
      <c r="G108" s="980"/>
      <c r="H108" s="980"/>
      <c r="I108" s="980"/>
      <c r="J108" s="980"/>
      <c r="K108" s="980"/>
      <c r="L108" s="980"/>
      <c r="M108" s="980"/>
      <c r="N108" s="362"/>
      <c r="O108" s="210" t="str">
        <f t="shared" si="1"/>
        <v/>
      </c>
      <c r="P108" s="113"/>
      <c r="Q108" s="462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68"/>
      <c r="B109" s="981"/>
      <c r="C109" s="982"/>
      <c r="D109" s="117"/>
      <c r="E109" s="979"/>
      <c r="F109" s="980"/>
      <c r="G109" s="980"/>
      <c r="H109" s="980"/>
      <c r="I109" s="980"/>
      <c r="J109" s="980"/>
      <c r="K109" s="980"/>
      <c r="L109" s="980"/>
      <c r="M109" s="980"/>
      <c r="N109" s="362"/>
      <c r="O109" s="210" t="str">
        <f t="shared" si="1"/>
        <v/>
      </c>
      <c r="P109" s="113"/>
      <c r="Q109" s="462"/>
      <c r="R109" s="37"/>
      <c r="S109" s="37"/>
      <c r="T109" s="37"/>
      <c r="U109" s="37"/>
      <c r="V109" s="37"/>
      <c r="W109" s="37"/>
      <c r="X109" s="37"/>
      <c r="Y109" s="37"/>
    </row>
    <row r="110" spans="1:244" s="46" customFormat="1" ht="6" customHeight="1">
      <c r="A110" s="437"/>
      <c r="B110" s="70"/>
      <c r="C110" s="104"/>
      <c r="D110" s="104"/>
      <c r="E110" s="104"/>
      <c r="F110" s="97"/>
      <c r="G110" s="97"/>
      <c r="H110" s="97"/>
      <c r="I110" s="97"/>
      <c r="J110" s="97"/>
      <c r="K110" s="97"/>
      <c r="L110" s="97"/>
      <c r="M110" s="104"/>
      <c r="N110" s="106"/>
      <c r="O110" s="23"/>
      <c r="P110"/>
      <c r="Q110" s="463"/>
      <c r="R110" s="38"/>
      <c r="S110" s="38"/>
      <c r="T110" s="38"/>
      <c r="U110" s="38"/>
      <c r="V110" s="38"/>
      <c r="W110" s="38"/>
      <c r="X110" s="38"/>
      <c r="Y110" s="38"/>
    </row>
    <row r="111" spans="1:244" s="42" customFormat="1" ht="21.75" customHeight="1">
      <c r="A111" s="443"/>
      <c r="B111" s="190" t="s">
        <v>80</v>
      </c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489"/>
      <c r="Q111" s="464"/>
      <c r="R111" s="41"/>
      <c r="S111" s="41"/>
      <c r="T111" s="41"/>
      <c r="U111" s="41"/>
      <c r="V111" s="41"/>
      <c r="W111" s="41"/>
      <c r="X111" s="41"/>
      <c r="Y111" s="41"/>
    </row>
    <row r="112" spans="1:244" ht="12.75" customHeight="1">
      <c r="A112" s="437"/>
      <c r="B112" s="129" t="str">
        <f>B61</f>
        <v>FAPESP,  MAIO DE 2016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953">
        <v>2</v>
      </c>
      <c r="P112" s="953"/>
      <c r="Q112" s="446"/>
      <c r="R112" s="37"/>
      <c r="S112" s="37"/>
      <c r="T112" s="37"/>
      <c r="U112" s="37"/>
      <c r="V112" s="37"/>
      <c r="W112" s="37"/>
      <c r="X112" s="37"/>
      <c r="Y112" s="37"/>
    </row>
    <row r="113" spans="1:25" ht="12.75" customHeight="1">
      <c r="A113" s="437"/>
      <c r="B113" s="142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414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37"/>
      <c r="B114" s="142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414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37"/>
      <c r="B115" s="142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414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37"/>
      <c r="B116" s="142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414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37"/>
      <c r="B117" s="142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414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37"/>
      <c r="B118" s="142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414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37"/>
      <c r="B119" s="142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414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37"/>
      <c r="B120" s="142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414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37"/>
      <c r="B121" s="142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414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37"/>
      <c r="B122" s="142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414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37"/>
      <c r="B123" s="142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414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37"/>
      <c r="B124" s="142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414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37"/>
      <c r="B125" s="142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414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37"/>
      <c r="B126" s="142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414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37"/>
      <c r="B127" s="142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414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37"/>
      <c r="B128" s="142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414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37"/>
      <c r="B129" s="142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414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37"/>
      <c r="B130" s="142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414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37"/>
      <c r="B131" s="142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414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37"/>
      <c r="B132" s="142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414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37"/>
      <c r="B133" s="142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414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37"/>
      <c r="B134" s="142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414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37"/>
      <c r="B135" s="142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414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37"/>
      <c r="B136" s="142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414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37"/>
      <c r="B137" s="142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414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37"/>
      <c r="B138" s="142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414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37"/>
      <c r="B139" s="142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414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37"/>
      <c r="B140" s="142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414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37"/>
      <c r="B141" s="142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414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37"/>
      <c r="B142" s="142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414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37"/>
      <c r="B143" s="142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414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37"/>
      <c r="B144" s="142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414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37"/>
      <c r="B145" s="142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414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37"/>
      <c r="B146" s="142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414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37"/>
      <c r="B147" s="142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414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37"/>
      <c r="B148" s="142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414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37"/>
      <c r="B149" s="142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414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37"/>
      <c r="B150" s="142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414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37"/>
      <c r="B151" s="142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414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37"/>
      <c r="B152" s="142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414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37"/>
      <c r="B153" s="142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414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37"/>
      <c r="B154" s="142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414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37"/>
      <c r="B155" s="142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414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37"/>
      <c r="B156" s="142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414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37"/>
      <c r="B157" s="142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414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37"/>
      <c r="B158" s="142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414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37"/>
      <c r="B159" s="142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414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37"/>
      <c r="B160" s="142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414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37"/>
      <c r="B161" s="142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414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37"/>
      <c r="B162" s="142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414"/>
      <c r="R162" s="37"/>
      <c r="S162" s="37"/>
      <c r="T162" s="37"/>
      <c r="U162" s="37"/>
      <c r="V162" s="37"/>
      <c r="W162" s="37"/>
      <c r="X162" s="37"/>
      <c r="Y162" s="37"/>
    </row>
    <row r="163" spans="1:25">
      <c r="B163"/>
      <c r="C163" s="26"/>
      <c r="D163" s="26"/>
      <c r="E163" s="26"/>
      <c r="F163" s="21"/>
      <c r="G163" s="21"/>
      <c r="H163" s="21"/>
      <c r="I163" s="21"/>
      <c r="J163" s="21"/>
      <c r="K163" s="21"/>
      <c r="L163" s="21"/>
      <c r="M163" s="26"/>
      <c r="N163" s="27"/>
      <c r="O163" s="27"/>
      <c r="P163" s="58"/>
      <c r="Q163" s="414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14"/>
      <c r="R164" s="37"/>
      <c r="S164" s="37"/>
      <c r="T164" s="37"/>
      <c r="U164" s="37"/>
      <c r="V164" s="37"/>
      <c r="W164" s="37"/>
      <c r="X164" s="37"/>
      <c r="Y164" s="37"/>
    </row>
    <row r="165" spans="1:25" ht="17.25" customHeight="1">
      <c r="B165" s="222" t="s">
        <v>145</v>
      </c>
      <c r="N165" s="158"/>
      <c r="Q165" s="414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22" t="s">
        <v>146</v>
      </c>
    </row>
    <row r="167" spans="1:25"/>
    <row r="168" spans="1:25" ht="15">
      <c r="B168" s="130"/>
    </row>
    <row r="169" spans="1:25" ht="15">
      <c r="B169" s="130"/>
    </row>
    <row r="170" spans="1:25" ht="14.25">
      <c r="B170" s="863" t="s">
        <v>81</v>
      </c>
      <c r="C170" s="863"/>
      <c r="D170" s="863"/>
      <c r="E170" s="863"/>
      <c r="F170" s="863"/>
      <c r="G170" s="863"/>
      <c r="H170" s="863"/>
      <c r="I170" s="863"/>
      <c r="J170" s="863"/>
      <c r="K170" s="863"/>
      <c r="L170" s="863"/>
      <c r="M170" s="863"/>
      <c r="N170" s="863"/>
      <c r="O170" s="863"/>
      <c r="P170" s="863"/>
    </row>
    <row r="171" spans="1:25" ht="14.25">
      <c r="B171" s="863" t="s">
        <v>78</v>
      </c>
      <c r="C171" s="863"/>
      <c r="D171" s="863"/>
      <c r="E171" s="863"/>
      <c r="F171" s="863"/>
      <c r="G171" s="863"/>
      <c r="H171" s="863"/>
      <c r="I171" s="863"/>
      <c r="J171" s="863"/>
      <c r="K171" s="863"/>
      <c r="L171" s="863"/>
      <c r="M171" s="863"/>
      <c r="N171" s="863"/>
      <c r="O171" s="863"/>
      <c r="P171" s="863"/>
    </row>
    <row r="172" spans="1:25" ht="14.25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</row>
    <row r="173" spans="1:25" ht="20.25" customHeight="1">
      <c r="B173" s="769" t="s">
        <v>10</v>
      </c>
      <c r="C173" s="770"/>
      <c r="D173" s="770"/>
      <c r="E173" s="770"/>
      <c r="F173" s="770"/>
      <c r="G173" s="770"/>
      <c r="H173" s="770"/>
      <c r="I173" s="770"/>
      <c r="J173" s="770"/>
      <c r="K173" s="770"/>
      <c r="L173" s="770"/>
      <c r="M173" s="770"/>
      <c r="N173" s="770"/>
      <c r="O173" s="770"/>
      <c r="P173" s="771"/>
    </row>
    <row r="174" spans="1:25" ht="6.7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159"/>
      <c r="M174" s="159"/>
      <c r="N174" s="159"/>
      <c r="O174" s="159"/>
      <c r="P174" s="159"/>
    </row>
    <row r="175" spans="1:25">
      <c r="B175" s="160" t="s">
        <v>253</v>
      </c>
      <c r="C175" s="3"/>
      <c r="D175" s="3"/>
      <c r="E175" s="25"/>
      <c r="F175" s="25"/>
      <c r="G175" s="25"/>
      <c r="H175" s="25"/>
      <c r="I175" s="25"/>
      <c r="J175" s="3"/>
      <c r="K175" s="3"/>
      <c r="L175" s="25"/>
      <c r="M175" s="25"/>
      <c r="N175" s="25"/>
      <c r="O175" s="25"/>
    </row>
    <row r="176" spans="1:25">
      <c r="B176" s="160" t="s">
        <v>252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60" t="s">
        <v>211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60" t="s">
        <v>212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60" t="s">
        <v>213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60" t="s">
        <v>214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60" t="s">
        <v>215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60" t="s">
        <v>216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09"/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61" t="s">
        <v>64</v>
      </c>
      <c r="C184" s="162"/>
      <c r="D184" s="162"/>
      <c r="E184" s="6"/>
      <c r="F184" s="6"/>
      <c r="G184" s="6"/>
      <c r="H184" s="6"/>
      <c r="I184" s="6"/>
      <c r="J184" s="162"/>
      <c r="K184" s="162"/>
      <c r="L184" s="6"/>
      <c r="M184" s="6"/>
      <c r="N184" s="6"/>
      <c r="O184" s="6"/>
      <c r="P184" s="6"/>
    </row>
    <row r="185" spans="2:16">
      <c r="B185" s="155" t="s">
        <v>82</v>
      </c>
      <c r="C185" s="43"/>
      <c r="D185" s="43"/>
      <c r="E185" s="159"/>
      <c r="F185" s="159"/>
      <c r="G185" s="159"/>
      <c r="H185" s="159"/>
      <c r="I185" s="159"/>
      <c r="J185" s="43"/>
      <c r="K185" s="43"/>
      <c r="L185" s="159"/>
      <c r="M185" s="159"/>
      <c r="N185" s="159"/>
      <c r="O185" s="159"/>
      <c r="P185" s="159"/>
    </row>
    <row r="186" spans="2:16">
      <c r="B186" s="155" t="s">
        <v>83</v>
      </c>
      <c r="C186" s="43"/>
      <c r="D186" s="43"/>
      <c r="E186" s="159"/>
      <c r="F186" s="159"/>
      <c r="G186" s="159"/>
      <c r="H186" s="159"/>
      <c r="I186" s="159"/>
      <c r="J186" s="43"/>
      <c r="K186" s="43"/>
      <c r="L186" s="159"/>
      <c r="M186" s="159"/>
      <c r="N186" s="159"/>
      <c r="O186" s="159"/>
      <c r="P186" s="159"/>
    </row>
    <row r="187" spans="2:16" ht="10.5" customHeight="1">
      <c r="B187" s="109" t="s">
        <v>23</v>
      </c>
      <c r="C187" s="43"/>
      <c r="D187" s="43"/>
      <c r="E187" s="159"/>
      <c r="F187" s="159"/>
      <c r="G187" s="159"/>
      <c r="H187" s="159"/>
      <c r="I187" s="159"/>
      <c r="J187" s="43"/>
      <c r="K187" s="43"/>
      <c r="L187" s="159"/>
      <c r="M187" s="159"/>
      <c r="N187" s="159"/>
      <c r="O187" s="159"/>
      <c r="P187" s="159"/>
    </row>
    <row r="188" spans="2:16">
      <c r="B188" s="161" t="s">
        <v>84</v>
      </c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</row>
    <row r="189" spans="2:16" ht="5.25" customHeight="1">
      <c r="B189" s="16"/>
      <c r="C189" s="17"/>
      <c r="D189" s="18"/>
      <c r="E189" s="17"/>
      <c r="F189" s="19"/>
      <c r="G189" s="19"/>
      <c r="H189" s="19"/>
      <c r="I189" s="19"/>
      <c r="J189" s="19"/>
      <c r="K189" s="19"/>
      <c r="L189" s="19"/>
      <c r="M189" s="17"/>
      <c r="N189" s="19"/>
      <c r="O189" s="19"/>
      <c r="P189" s="19"/>
    </row>
    <row r="190" spans="2:16">
      <c r="B190" s="834" t="s">
        <v>1</v>
      </c>
      <c r="C190" s="969"/>
      <c r="D190" s="832" t="s">
        <v>7</v>
      </c>
      <c r="E190" s="975" t="s">
        <v>8</v>
      </c>
      <c r="F190" s="976"/>
      <c r="G190" s="976"/>
      <c r="H190" s="976"/>
      <c r="I190" s="976"/>
      <c r="J190" s="976"/>
      <c r="K190" s="976"/>
      <c r="L190" s="976"/>
      <c r="M190" s="976"/>
      <c r="N190" s="832" t="s">
        <v>3</v>
      </c>
      <c r="O190" s="832" t="s">
        <v>4</v>
      </c>
      <c r="P190" s="832" t="s">
        <v>2</v>
      </c>
    </row>
    <row r="191" spans="2:16">
      <c r="B191" s="970"/>
      <c r="C191" s="971"/>
      <c r="D191" s="974"/>
      <c r="E191" s="977"/>
      <c r="F191" s="978"/>
      <c r="G191" s="978"/>
      <c r="H191" s="978"/>
      <c r="I191" s="978"/>
      <c r="J191" s="978"/>
      <c r="K191" s="978"/>
      <c r="L191" s="978"/>
      <c r="M191" s="978"/>
      <c r="N191" s="974"/>
      <c r="O191" s="974"/>
      <c r="P191" s="974"/>
    </row>
    <row r="192" spans="2:16" ht="23.25" customHeight="1">
      <c r="B192" s="985">
        <v>1</v>
      </c>
      <c r="C192" s="986"/>
      <c r="D192" s="164">
        <v>1</v>
      </c>
      <c r="E192" s="983" t="s">
        <v>142</v>
      </c>
      <c r="F192" s="984"/>
      <c r="G192" s="984"/>
      <c r="H192" s="984"/>
      <c r="I192" s="984"/>
      <c r="J192" s="984"/>
      <c r="K192" s="984"/>
      <c r="L192" s="984"/>
      <c r="M192" s="984"/>
      <c r="N192" s="204">
        <v>4000</v>
      </c>
      <c r="O192" s="146">
        <f>N192*D192</f>
        <v>4000</v>
      </c>
      <c r="P192" s="113"/>
    </row>
    <row r="193" spans="2:16" ht="23.25" customHeight="1">
      <c r="B193" s="985">
        <v>2</v>
      </c>
      <c r="C193" s="986"/>
      <c r="D193" s="165">
        <v>30</v>
      </c>
      <c r="E193" s="987" t="s">
        <v>143</v>
      </c>
      <c r="F193" s="988"/>
      <c r="G193" s="988"/>
      <c r="H193" s="988"/>
      <c r="I193" s="988"/>
      <c r="J193" s="988"/>
      <c r="K193" s="988"/>
      <c r="L193" s="988"/>
      <c r="M193" s="988"/>
      <c r="N193" s="204">
        <v>240</v>
      </c>
      <c r="O193" s="146">
        <f>N193*D193</f>
        <v>7200</v>
      </c>
      <c r="P193" s="113"/>
    </row>
    <row r="194" spans="2:16" ht="23.25" customHeight="1">
      <c r="B194" s="985">
        <v>3</v>
      </c>
      <c r="C194" s="986"/>
      <c r="D194" s="165">
        <v>1</v>
      </c>
      <c r="E194" s="987" t="s">
        <v>85</v>
      </c>
      <c r="F194" s="988"/>
      <c r="G194" s="988"/>
      <c r="H194" s="988"/>
      <c r="I194" s="988"/>
      <c r="J194" s="988"/>
      <c r="K194" s="988"/>
      <c r="L194" s="988"/>
      <c r="M194" s="988"/>
      <c r="N194" s="204">
        <v>600</v>
      </c>
      <c r="O194" s="146">
        <f>N194*D194</f>
        <v>600</v>
      </c>
      <c r="P194" s="113"/>
    </row>
    <row r="195" spans="2:16" ht="23.25" customHeight="1">
      <c r="B195" s="857"/>
      <c r="C195" s="858"/>
      <c r="D195" s="858"/>
      <c r="E195" s="30"/>
      <c r="F195" s="28"/>
      <c r="G195" s="28"/>
      <c r="H195" s="28"/>
      <c r="I195" s="28"/>
      <c r="J195" s="28"/>
      <c r="K195" s="28"/>
      <c r="L195" s="28"/>
      <c r="M195" s="29"/>
      <c r="N195" s="54" t="s">
        <v>5</v>
      </c>
      <c r="O195" s="225">
        <f>SUM(O192:O194)</f>
        <v>11800</v>
      </c>
      <c r="P195" s="113"/>
    </row>
    <row r="196" spans="2:16" ht="5.25" customHeight="1">
      <c r="B196" s="191"/>
      <c r="C196" s="191"/>
      <c r="D196" s="191"/>
      <c r="E196" s="191"/>
      <c r="F196" s="191"/>
      <c r="G196" s="191"/>
      <c r="H196" s="191"/>
      <c r="I196" s="191"/>
      <c r="J196" s="191"/>
      <c r="K196" s="191"/>
      <c r="L196" s="191"/>
      <c r="M196" s="191"/>
      <c r="N196" s="191"/>
      <c r="O196" s="191"/>
      <c r="P196" s="540"/>
    </row>
    <row r="197" spans="2:16" ht="20.25" customHeight="1">
      <c r="B197" s="190" t="s">
        <v>80</v>
      </c>
      <c r="C197" s="191"/>
      <c r="D197" s="191"/>
      <c r="E197" s="191"/>
      <c r="F197" s="191"/>
      <c r="G197" s="191"/>
      <c r="H197" s="191"/>
      <c r="I197" s="191"/>
      <c r="J197" s="191"/>
      <c r="K197" s="191"/>
      <c r="L197" s="191"/>
      <c r="M197" s="191"/>
      <c r="N197" s="191"/>
      <c r="O197" s="191"/>
      <c r="P197" s="489"/>
    </row>
    <row r="198" spans="2:16" hidden="1">
      <c r="B198" s="3"/>
      <c r="C198" s="3"/>
      <c r="D198" s="3"/>
      <c r="E198" s="25"/>
      <c r="F198" s="25"/>
      <c r="G198" s="25"/>
      <c r="H198" s="25"/>
      <c r="I198" s="25"/>
      <c r="J198" s="3"/>
      <c r="K198" s="3"/>
      <c r="L198" s="25"/>
      <c r="M198" s="25"/>
      <c r="N198" s="25"/>
      <c r="O198" s="25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87" t="str">
        <f>B112</f>
        <v>FAPESP,  MAIO DE 2016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qc02RnbTAoQFBgcZMsEitBeCuavUqAjBUgbKQRoWi7fpG2zDMHKpC8hzXaMms7SrIsPOwhYe9S4p8HZo8OckmA==" saltValue="fLJnvxdlJrJSXKEF0E7InA==" spinCount="100000" sheet="1" objects="1" scenarios="1"/>
  <mergeCells count="211">
    <mergeCell ref="B12:C12"/>
    <mergeCell ref="E80:M80"/>
    <mergeCell ref="B83:C83"/>
    <mergeCell ref="B75:C75"/>
    <mergeCell ref="B72:C72"/>
    <mergeCell ref="M10:P12"/>
    <mergeCell ref="E79:M79"/>
    <mergeCell ref="E16:M16"/>
    <mergeCell ref="E17:M17"/>
    <mergeCell ref="B195:D195"/>
    <mergeCell ref="B192:C192"/>
    <mergeCell ref="B193:C193"/>
    <mergeCell ref="B194:C194"/>
    <mergeCell ref="B173:P173"/>
    <mergeCell ref="E193:M193"/>
    <mergeCell ref="E194:M194"/>
    <mergeCell ref="E84:M84"/>
    <mergeCell ref="E52:M52"/>
    <mergeCell ref="B53:C53"/>
    <mergeCell ref="E75:M75"/>
    <mergeCell ref="E109:M109"/>
    <mergeCell ref="E90:M90"/>
    <mergeCell ref="E91:M91"/>
    <mergeCell ref="E92:M92"/>
    <mergeCell ref="E93:M93"/>
    <mergeCell ref="E85:M85"/>
    <mergeCell ref="B103:C103"/>
    <mergeCell ref="B55:C55"/>
    <mergeCell ref="E55:M55"/>
    <mergeCell ref="E103:M103"/>
    <mergeCell ref="B104:C104"/>
    <mergeCell ref="B92:C92"/>
    <mergeCell ref="E96:M96"/>
    <mergeCell ref="E104:M104"/>
    <mergeCell ref="F8:P8"/>
    <mergeCell ref="D12:F12"/>
    <mergeCell ref="E53:M53"/>
    <mergeCell ref="B45:C45"/>
    <mergeCell ref="B46:C46"/>
    <mergeCell ref="E46:M46"/>
    <mergeCell ref="E50:M50"/>
    <mergeCell ref="E10:G10"/>
    <mergeCell ref="E30:M30"/>
    <mergeCell ref="E31:M31"/>
    <mergeCell ref="E34:M34"/>
    <mergeCell ref="E38:M38"/>
    <mergeCell ref="B39:C39"/>
    <mergeCell ref="E39:M39"/>
    <mergeCell ref="B28:C28"/>
    <mergeCell ref="B26:C26"/>
    <mergeCell ref="B32:C32"/>
    <mergeCell ref="B31:C31"/>
    <mergeCell ref="B50:C50"/>
    <mergeCell ref="E71:M71"/>
    <mergeCell ref="B66:C66"/>
    <mergeCell ref="E67:M67"/>
    <mergeCell ref="B21:C21"/>
    <mergeCell ref="E21:M21"/>
    <mergeCell ref="B22:C22"/>
    <mergeCell ref="B108:C108"/>
    <mergeCell ref="E56:M56"/>
    <mergeCell ref="E57:M57"/>
    <mergeCell ref="E66:M66"/>
    <mergeCell ref="E58:M58"/>
    <mergeCell ref="B77:C77"/>
    <mergeCell ref="B88:C88"/>
    <mergeCell ref="E88:M88"/>
    <mergeCell ref="B90:C90"/>
    <mergeCell ref="B89:C89"/>
    <mergeCell ref="E89:M89"/>
    <mergeCell ref="E83:M83"/>
    <mergeCell ref="B78:C78"/>
    <mergeCell ref="E78:M78"/>
    <mergeCell ref="B79:C79"/>
    <mergeCell ref="B91:C91"/>
    <mergeCell ref="B94:C94"/>
    <mergeCell ref="B95:C95"/>
    <mergeCell ref="E192:M192"/>
    <mergeCell ref="P190:P191"/>
    <mergeCell ref="N190:N191"/>
    <mergeCell ref="B190:C191"/>
    <mergeCell ref="D190:D191"/>
    <mergeCell ref="E190:M191"/>
    <mergeCell ref="O190:O191"/>
    <mergeCell ref="E105:M105"/>
    <mergeCell ref="E106:M106"/>
    <mergeCell ref="B109:C109"/>
    <mergeCell ref="B105:C105"/>
    <mergeCell ref="B106:C106"/>
    <mergeCell ref="B107:C107"/>
    <mergeCell ref="B170:P170"/>
    <mergeCell ref="B171:P171"/>
    <mergeCell ref="O112:P112"/>
    <mergeCell ref="E107:M107"/>
    <mergeCell ref="E108:M108"/>
    <mergeCell ref="B102:C102"/>
    <mergeCell ref="B96:C96"/>
    <mergeCell ref="B97:C97"/>
    <mergeCell ref="E95:M95"/>
    <mergeCell ref="E94:M94"/>
    <mergeCell ref="E101:M101"/>
    <mergeCell ref="E97:M97"/>
    <mergeCell ref="E98:M98"/>
    <mergeCell ref="E99:M99"/>
    <mergeCell ref="E100:M100"/>
    <mergeCell ref="B100:C100"/>
    <mergeCell ref="B99:C99"/>
    <mergeCell ref="B101:C101"/>
    <mergeCell ref="E102:M102"/>
    <mergeCell ref="B93:C93"/>
    <mergeCell ref="B98:C98"/>
    <mergeCell ref="B85:C85"/>
    <mergeCell ref="B87:C87"/>
    <mergeCell ref="B81:C81"/>
    <mergeCell ref="E81:M81"/>
    <mergeCell ref="B82:C82"/>
    <mergeCell ref="E82:M82"/>
    <mergeCell ref="B84:C84"/>
    <mergeCell ref="B86:C86"/>
    <mergeCell ref="E86:M86"/>
    <mergeCell ref="B16:C16"/>
    <mergeCell ref="E24:M24"/>
    <mergeCell ref="E32:M32"/>
    <mergeCell ref="E33:M33"/>
    <mergeCell ref="B35:C35"/>
    <mergeCell ref="E35:M35"/>
    <mergeCell ref="B43:C43"/>
    <mergeCell ref="E43:M43"/>
    <mergeCell ref="B44:C44"/>
    <mergeCell ref="B37:C37"/>
    <mergeCell ref="E37:M37"/>
    <mergeCell ref="B38:C38"/>
    <mergeCell ref="B36:C36"/>
    <mergeCell ref="E36:M36"/>
    <mergeCell ref="E22:M22"/>
    <mergeCell ref="E18:M18"/>
    <mergeCell ref="B17:C17"/>
    <mergeCell ref="B18:C18"/>
    <mergeCell ref="E19:M19"/>
    <mergeCell ref="B42:C42"/>
    <mergeCell ref="E77:M77"/>
    <mergeCell ref="E87:M87"/>
    <mergeCell ref="B73:C73"/>
    <mergeCell ref="B67:C67"/>
    <mergeCell ref="B65:C65"/>
    <mergeCell ref="E69:M69"/>
    <mergeCell ref="B80:C80"/>
    <mergeCell ref="P63:P64"/>
    <mergeCell ref="O61:P61"/>
    <mergeCell ref="E72:M72"/>
    <mergeCell ref="E73:M73"/>
    <mergeCell ref="B74:C74"/>
    <mergeCell ref="B76:C76"/>
    <mergeCell ref="E74:M74"/>
    <mergeCell ref="E76:M76"/>
    <mergeCell ref="B58:C58"/>
    <mergeCell ref="B68:C68"/>
    <mergeCell ref="E68:M68"/>
    <mergeCell ref="E65:M65"/>
    <mergeCell ref="B69:C69"/>
    <mergeCell ref="B70:C70"/>
    <mergeCell ref="B71:C71"/>
    <mergeCell ref="E70:M70"/>
    <mergeCell ref="E29:M29"/>
    <mergeCell ref="B40:C40"/>
    <mergeCell ref="B48:C48"/>
    <mergeCell ref="B54:C54"/>
    <mergeCell ref="E54:M54"/>
    <mergeCell ref="P14:P15"/>
    <mergeCell ref="E44:M44"/>
    <mergeCell ref="B51:C51"/>
    <mergeCell ref="E51:M51"/>
    <mergeCell ref="B52:C52"/>
    <mergeCell ref="N14:N15"/>
    <mergeCell ref="B25:C25"/>
    <mergeCell ref="B34:C34"/>
    <mergeCell ref="B33:C33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B63:C64"/>
    <mergeCell ref="O14:O15"/>
    <mergeCell ref="N63:N64"/>
    <mergeCell ref="O63:O64"/>
    <mergeCell ref="D63:D64"/>
    <mergeCell ref="E63:M64"/>
    <mergeCell ref="E40:M40"/>
    <mergeCell ref="B41:C41"/>
    <mergeCell ref="E41:M41"/>
    <mergeCell ref="B47:C47"/>
    <mergeCell ref="E47:M47"/>
    <mergeCell ref="E45:M45"/>
    <mergeCell ref="B57:C57"/>
    <mergeCell ref="B56:C56"/>
    <mergeCell ref="E42:M42"/>
    <mergeCell ref="E48:M48"/>
    <mergeCell ref="B49:C49"/>
    <mergeCell ref="E49:M49"/>
    <mergeCell ref="E23:M23"/>
    <mergeCell ref="B14:C15"/>
    <mergeCell ref="D14:D15"/>
    <mergeCell ref="E14:M15"/>
    <mergeCell ref="B24:C24"/>
    <mergeCell ref="B23:C23"/>
  </mergeCells>
  <conditionalFormatting sqref="D65:D109 F65:M109 B65:B109 F19:M58 D16:D58 B16:B58">
    <cfRule type="cellIs" dxfId="58" priority="71" stopIfTrue="1" operator="equal">
      <formula>0</formula>
    </cfRule>
  </conditionalFormatting>
  <conditionalFormatting sqref="N59:O59 N110:O110">
    <cfRule type="cellIs" dxfId="57" priority="70" stopIfTrue="1" operator="equal">
      <formula>"INDIQUE A MOEDA"</formula>
    </cfRule>
  </conditionalFormatting>
  <conditionalFormatting sqref="B12 N195:O195">
    <cfRule type="cellIs" dxfId="56" priority="69" stopIfTrue="1" operator="equal">
      <formula>0</formula>
    </cfRule>
  </conditionalFormatting>
  <conditionalFormatting sqref="N65:N109 N16:N58">
    <cfRule type="cellIs" dxfId="55" priority="67" stopIfTrue="1" operator="equal">
      <formula>0</formula>
    </cfRule>
  </conditionalFormatting>
  <conditionalFormatting sqref="D65:D108 D16:D58">
    <cfRule type="cellIs" dxfId="54" priority="61" stopIfTrue="1" operator="equal">
      <formula>0</formula>
    </cfRule>
  </conditionalFormatting>
  <conditionalFormatting sqref="O65:O109">
    <cfRule type="cellIs" dxfId="53" priority="59" stopIfTrue="1" operator="equal">
      <formula>0</formula>
    </cfRule>
  </conditionalFormatting>
  <conditionalFormatting sqref="E65:M109 E16:M58">
    <cfRule type="cellIs" dxfId="52" priority="53" stopIfTrue="1" operator="equal">
      <formula>0</formula>
    </cfRule>
  </conditionalFormatting>
  <conditionalFormatting sqref="F8:M8">
    <cfRule type="cellIs" dxfId="51" priority="14" stopIfTrue="1" operator="equal">
      <formula>""</formula>
    </cfRule>
  </conditionalFormatting>
  <conditionalFormatting sqref="O65:O109 O16:O58 E10:G10">
    <cfRule type="cellIs" dxfId="50" priority="9" stopIfTrue="1" operator="equal">
      <formula>""</formula>
    </cfRule>
  </conditionalFormatting>
  <conditionalFormatting sqref="R8 E10 F8:P8">
    <cfRule type="cellIs" dxfId="49" priority="3" stopIfTrue="1" operator="equal">
      <formula>""</formula>
    </cfRule>
  </conditionalFormatting>
  <conditionalFormatting sqref="D12">
    <cfRule type="cellIs" dxfId="48" priority="1" stopIfTrue="1" operator="equal">
      <formula>""</formula>
    </cfRule>
  </conditionalFormatting>
  <dataValidations xWindow="34" yWindow="366" count="7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3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451" customWidth="1"/>
    <col min="2" max="2" width="10.140625" style="136" customWidth="1"/>
    <col min="3" max="3" width="7.85546875" style="136" customWidth="1"/>
    <col min="4" max="4" width="10.5703125" style="136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6" customWidth="1"/>
    <col min="11" max="11" width="10" style="136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2" style="421" customWidth="1"/>
    <col min="18" max="19" width="7.5703125" style="43" hidden="1" customWidth="1"/>
    <col min="20" max="16384" width="9.140625" style="43" hidden="1"/>
  </cols>
  <sheetData>
    <row r="1" spans="1:20" s="4" customFormat="1" ht="31.5" customHeight="1">
      <c r="A1" s="412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14"/>
    </row>
    <row r="2" spans="1:20" s="4" customFormat="1" ht="12.75" customHeight="1">
      <c r="A2" s="439"/>
      <c r="B2" s="74"/>
      <c r="C2" s="74"/>
      <c r="D2" s="74"/>
      <c r="E2" s="57"/>
      <c r="F2" s="57"/>
      <c r="G2" s="57"/>
      <c r="H2" s="57"/>
      <c r="I2" s="57"/>
      <c r="J2" s="74"/>
      <c r="K2" s="74"/>
      <c r="L2" s="57"/>
      <c r="M2" s="57"/>
      <c r="N2" s="57"/>
      <c r="O2" s="57"/>
      <c r="P2" s="57"/>
      <c r="Q2" s="414"/>
    </row>
    <row r="3" spans="1:20" s="4" customFormat="1" ht="12.75" customHeight="1">
      <c r="A3" s="439"/>
      <c r="B3" s="74"/>
      <c r="C3" s="74"/>
      <c r="D3" s="74"/>
      <c r="E3" s="57"/>
      <c r="F3" s="57"/>
      <c r="G3" s="57"/>
      <c r="H3" s="57"/>
      <c r="I3" s="57"/>
      <c r="J3" s="74"/>
      <c r="K3" s="74"/>
      <c r="L3" s="57"/>
      <c r="M3" s="57"/>
      <c r="N3" s="57"/>
      <c r="O3" s="57"/>
      <c r="P3" s="57"/>
      <c r="Q3" s="414"/>
    </row>
    <row r="4" spans="1:20" s="4" customFormat="1" ht="12.75" customHeight="1">
      <c r="A4" s="439"/>
      <c r="B4" s="74"/>
      <c r="C4" s="74"/>
      <c r="D4" s="74"/>
      <c r="E4" s="57"/>
      <c r="F4" s="57"/>
      <c r="G4" s="57"/>
      <c r="H4" s="57"/>
      <c r="I4" s="57"/>
      <c r="J4" s="74"/>
      <c r="K4" s="74"/>
      <c r="L4" s="790" t="s">
        <v>389</v>
      </c>
      <c r="M4" s="791"/>
      <c r="N4" s="791"/>
      <c r="O4" s="791"/>
      <c r="P4" s="792"/>
      <c r="Q4" s="414"/>
    </row>
    <row r="5" spans="1:20" s="4" customFormat="1" ht="12.75" customHeight="1">
      <c r="A5" s="439"/>
      <c r="B5" s="74"/>
      <c r="C5" s="74"/>
      <c r="D5" s="74"/>
      <c r="E5" s="57"/>
      <c r="F5" s="57"/>
      <c r="G5" s="57"/>
      <c r="H5" s="57"/>
      <c r="I5" s="57"/>
      <c r="J5" s="74"/>
      <c r="K5" s="74"/>
      <c r="L5" s="793"/>
      <c r="M5" s="794"/>
      <c r="N5" s="794"/>
      <c r="O5" s="794"/>
      <c r="P5" s="795"/>
      <c r="Q5" s="447"/>
    </row>
    <row r="6" spans="1:20" s="4" customFormat="1" ht="19.5" customHeight="1">
      <c r="A6" s="440"/>
      <c r="B6" s="370" t="s">
        <v>244</v>
      </c>
      <c r="C6" s="233"/>
      <c r="D6" s="233"/>
      <c r="E6" s="233"/>
      <c r="F6" s="233"/>
      <c r="G6" s="233"/>
      <c r="L6" s="796"/>
      <c r="M6" s="797"/>
      <c r="N6" s="797"/>
      <c r="O6" s="797"/>
      <c r="P6" s="798"/>
    </row>
    <row r="7" spans="1:20" s="4" customFormat="1" ht="6" customHeight="1">
      <c r="A7" s="439"/>
      <c r="B7" s="12"/>
      <c r="C7" s="75"/>
      <c r="D7" s="13"/>
      <c r="E7" s="76"/>
      <c r="F7" s="76"/>
      <c r="G7" s="76"/>
      <c r="H7" s="76"/>
      <c r="I7" s="76"/>
      <c r="J7" s="75"/>
      <c r="K7" s="75"/>
      <c r="L7" s="76"/>
      <c r="M7" s="76"/>
      <c r="N7" s="76"/>
      <c r="O7" s="57"/>
      <c r="P7" s="57"/>
      <c r="Q7" s="254"/>
    </row>
    <row r="8" spans="1:20" s="12" customFormat="1" ht="19.5" customHeight="1">
      <c r="A8" s="475"/>
      <c r="B8" s="11" t="s">
        <v>147</v>
      </c>
      <c r="C8" s="13"/>
      <c r="D8" s="13"/>
      <c r="E8" s="355"/>
      <c r="F8" s="799"/>
      <c r="G8" s="799"/>
      <c r="H8" s="799"/>
      <c r="I8" s="799"/>
      <c r="J8" s="799"/>
      <c r="K8" s="799"/>
      <c r="L8" s="799"/>
      <c r="M8" s="799"/>
      <c r="N8" s="799"/>
      <c r="O8" s="799"/>
      <c r="P8" s="799"/>
      <c r="Q8" s="254"/>
    </row>
    <row r="9" spans="1:20" s="12" customFormat="1" ht="9.75" customHeight="1">
      <c r="A9" s="475"/>
      <c r="B9" s="11"/>
      <c r="C9" s="13"/>
      <c r="D9" s="13"/>
      <c r="F9" s="355"/>
      <c r="G9" s="355"/>
      <c r="H9" s="355"/>
      <c r="I9" s="355"/>
      <c r="J9" s="355"/>
      <c r="K9" s="355"/>
      <c r="L9" s="355"/>
      <c r="M9" s="137"/>
      <c r="N9" s="137"/>
      <c r="O9" s="137"/>
      <c r="P9" s="83"/>
      <c r="Q9" s="466"/>
    </row>
    <row r="10" spans="1:20" s="12" customFormat="1" ht="19.5" customHeight="1">
      <c r="A10" s="475"/>
      <c r="B10" s="1007" t="s">
        <v>184</v>
      </c>
      <c r="C10" s="1007"/>
      <c r="D10" s="800"/>
      <c r="E10" s="800"/>
      <c r="F10" s="800"/>
      <c r="G10" s="355"/>
      <c r="H10" s="355"/>
      <c r="I10" s="355"/>
      <c r="J10" s="355"/>
      <c r="K10" s="355"/>
      <c r="L10" s="355"/>
      <c r="M10" s="137"/>
      <c r="N10" s="137"/>
      <c r="O10" s="137"/>
      <c r="P10" s="83"/>
      <c r="Q10" s="466"/>
    </row>
    <row r="11" spans="1:20" s="12" customFormat="1" ht="7.5" customHeight="1">
      <c r="A11" s="475"/>
      <c r="B11" s="11"/>
      <c r="C11" s="13"/>
      <c r="D11" s="13"/>
      <c r="E11" s="355"/>
      <c r="F11" s="355"/>
      <c r="G11" s="355"/>
      <c r="H11" s="355"/>
      <c r="I11" s="355"/>
      <c r="J11" s="355"/>
      <c r="K11" s="355"/>
      <c r="L11" s="355"/>
      <c r="M11" s="137"/>
      <c r="N11" s="137"/>
      <c r="O11" s="137"/>
      <c r="P11" s="83"/>
      <c r="Q11" s="466"/>
    </row>
    <row r="12" spans="1:20" s="84" customFormat="1" ht="19.5" customHeight="1">
      <c r="A12" s="456"/>
      <c r="B12" s="82" t="s">
        <v>42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137"/>
      <c r="N12" s="137"/>
      <c r="O12" s="137"/>
      <c r="P12" s="83"/>
      <c r="Q12" s="447"/>
      <c r="R12"/>
      <c r="S12"/>
      <c r="T12"/>
    </row>
    <row r="13" spans="1:20" s="92" customFormat="1" ht="18" customHeight="1">
      <c r="A13" s="349"/>
      <c r="B13" s="143" t="s">
        <v>130</v>
      </c>
      <c r="C13" s="87" t="s">
        <v>31</v>
      </c>
      <c r="D13" s="86" t="s">
        <v>32</v>
      </c>
      <c r="E13" s="88">
        <v>1</v>
      </c>
      <c r="G13" s="143" t="s">
        <v>134</v>
      </c>
      <c r="H13" s="89"/>
      <c r="I13" s="86" t="s">
        <v>32</v>
      </c>
      <c r="J13" s="90"/>
      <c r="L13" s="143" t="s">
        <v>131</v>
      </c>
      <c r="M13" s="89"/>
      <c r="N13" s="86" t="s">
        <v>32</v>
      </c>
      <c r="O13" s="90"/>
      <c r="P13" s="83"/>
      <c r="Q13" s="467"/>
      <c r="R13"/>
      <c r="S13"/>
      <c r="T13"/>
    </row>
    <row r="14" spans="1:20" s="92" customFormat="1" ht="7.5" customHeight="1">
      <c r="A14" s="349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83"/>
      <c r="Q14" s="415"/>
      <c r="R14"/>
      <c r="S14"/>
      <c r="T14"/>
    </row>
    <row r="15" spans="1:20" s="92" customFormat="1" ht="18" customHeight="1">
      <c r="A15" s="349"/>
      <c r="B15" s="340" t="s">
        <v>132</v>
      </c>
      <c r="C15" s="89"/>
      <c r="D15" s="86" t="s">
        <v>32</v>
      </c>
      <c r="E15" s="90"/>
      <c r="F15" s="137"/>
      <c r="G15" s="340" t="s">
        <v>133</v>
      </c>
      <c r="H15" s="89"/>
      <c r="I15" s="86" t="s">
        <v>32</v>
      </c>
      <c r="J15" s="90"/>
      <c r="K15" s="137"/>
      <c r="L15" s="340" t="s">
        <v>167</v>
      </c>
      <c r="M15" s="89"/>
      <c r="N15" s="86" t="s">
        <v>32</v>
      </c>
      <c r="O15" s="90"/>
      <c r="P15" s="83"/>
      <c r="Q15" s="415"/>
      <c r="R15"/>
      <c r="S15"/>
      <c r="T15"/>
    </row>
    <row r="16" spans="1:20" s="92" customFormat="1" ht="7.5" customHeight="1">
      <c r="A16" s="349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83"/>
      <c r="Q16" s="415"/>
      <c r="R16"/>
      <c r="S16"/>
      <c r="T16"/>
    </row>
    <row r="17" spans="1:20" s="4" customFormat="1" ht="20.25" customHeight="1">
      <c r="A17" s="439"/>
      <c r="B17" s="812" t="s">
        <v>5</v>
      </c>
      <c r="C17" s="812"/>
      <c r="D17" s="874" t="str">
        <f>IF(SUM(O22:O58,O65:O109)=0,"",SUM(O22:O58,O65:O109))</f>
        <v/>
      </c>
      <c r="E17" s="874"/>
      <c r="F17" s="874"/>
      <c r="G17" s="80"/>
      <c r="H17" s="80"/>
      <c r="I17" s="80"/>
      <c r="J17" s="116"/>
      <c r="K17" s="80"/>
      <c r="M17" s="80"/>
      <c r="N17" s="80"/>
      <c r="Q17" s="447"/>
    </row>
    <row r="18" spans="1:20" s="4" customFormat="1" ht="6" customHeight="1">
      <c r="A18" s="439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468"/>
      <c r="R18"/>
      <c r="S18"/>
      <c r="T18"/>
    </row>
    <row r="19" spans="1:20" s="98" customFormat="1" ht="6.75" customHeight="1">
      <c r="A19" s="458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5"/>
      <c r="M19" s="96"/>
      <c r="N19" s="96"/>
      <c r="O19" s="96"/>
      <c r="P19" s="85"/>
      <c r="Q19" s="416"/>
      <c r="R19"/>
      <c r="S19"/>
      <c r="T19"/>
    </row>
    <row r="20" spans="1:20" customFormat="1" ht="12.75" customHeight="1">
      <c r="A20" s="437"/>
      <c r="B20" s="832" t="s">
        <v>1</v>
      </c>
      <c r="C20" s="832" t="s">
        <v>7</v>
      </c>
      <c r="D20" s="975" t="s">
        <v>8</v>
      </c>
      <c r="E20" s="1009"/>
      <c r="F20" s="1009"/>
      <c r="G20" s="1009"/>
      <c r="H20" s="1009"/>
      <c r="I20" s="1009"/>
      <c r="J20" s="1010"/>
      <c r="K20" s="783" t="s">
        <v>76</v>
      </c>
      <c r="L20" s="832" t="s">
        <v>3</v>
      </c>
      <c r="M20" s="876" t="s">
        <v>172</v>
      </c>
      <c r="N20" s="1014"/>
      <c r="O20" s="972" t="s">
        <v>173</v>
      </c>
      <c r="P20" s="835" t="s">
        <v>2</v>
      </c>
      <c r="Q20" s="274"/>
      <c r="R20" s="543" t="s">
        <v>284</v>
      </c>
    </row>
    <row r="21" spans="1:20" s="99" customFormat="1" ht="23.25" customHeight="1">
      <c r="A21" s="443"/>
      <c r="B21" s="928"/>
      <c r="C21" s="1008"/>
      <c r="D21" s="1011"/>
      <c r="E21" s="1012"/>
      <c r="F21" s="1012"/>
      <c r="G21" s="1012"/>
      <c r="H21" s="1012"/>
      <c r="I21" s="1012"/>
      <c r="J21" s="1013"/>
      <c r="K21" s="1006"/>
      <c r="L21" s="928"/>
      <c r="M21" s="1015"/>
      <c r="N21" s="1016"/>
      <c r="O21" s="1021"/>
      <c r="P21" s="935"/>
      <c r="Q21" s="274"/>
      <c r="R21" s="128"/>
    </row>
    <row r="22" spans="1:20" customFormat="1" ht="24" customHeight="1">
      <c r="A22" s="169"/>
      <c r="B22" s="487"/>
      <c r="C22" s="102"/>
      <c r="D22" s="991"/>
      <c r="E22" s="992"/>
      <c r="F22" s="992"/>
      <c r="G22" s="992"/>
      <c r="H22" s="992"/>
      <c r="I22" s="992"/>
      <c r="J22" s="993"/>
      <c r="K22" s="72"/>
      <c r="L22" s="148"/>
      <c r="M22" s="1004" t="str">
        <f>IF(C22*L22=0,"",C22*L22)</f>
        <v/>
      </c>
      <c r="N22" s="1005"/>
      <c r="O22" s="592" t="str">
        <f>IF(ISERROR(INDEX($S$22:$S$27,MATCH(K22,$R$22:$R$27,0))*M22),"",INDEX($S$22:$S$27,MATCH(K22,$R$22:$R$27,0))*M22)</f>
        <v/>
      </c>
      <c r="P22" s="140"/>
      <c r="Q22" s="469"/>
      <c r="R22" s="588" t="str">
        <f>IF($C$13=0,"",$C$13)</f>
        <v>USD</v>
      </c>
      <c r="S22" s="589">
        <f>$E$13</f>
        <v>1</v>
      </c>
    </row>
    <row r="23" spans="1:20" customFormat="1" ht="24" customHeight="1">
      <c r="A23" s="169"/>
      <c r="B23" s="487"/>
      <c r="C23" s="102"/>
      <c r="D23" s="991"/>
      <c r="E23" s="992"/>
      <c r="F23" s="992"/>
      <c r="G23" s="992"/>
      <c r="H23" s="992"/>
      <c r="I23" s="992"/>
      <c r="J23" s="993"/>
      <c r="K23" s="72"/>
      <c r="L23" s="148"/>
      <c r="M23" s="1004" t="str">
        <f t="shared" ref="M23:M58" si="0">IF(C23*L23=0,"",C23*L23)</f>
        <v/>
      </c>
      <c r="N23" s="1005"/>
      <c r="O23" s="592" t="str">
        <f t="shared" ref="O23:O58" si="1">IF(ISERROR(INDEX($S$22:$S$27,MATCH(K23,$R$22:$R$27,0))*M23),"",INDEX($S$22:$S$27,MATCH(K23,$R$22:$R$27,0))*M23)</f>
        <v/>
      </c>
      <c r="P23" s="140"/>
      <c r="Q23" s="469"/>
      <c r="R23" s="588" t="str">
        <f>IF($H$13=0,"",$H$13)</f>
        <v/>
      </c>
      <c r="S23" s="589">
        <f>$J$13</f>
        <v>0</v>
      </c>
    </row>
    <row r="24" spans="1:20" customFormat="1" ht="24" customHeight="1">
      <c r="A24" s="169"/>
      <c r="B24" s="487"/>
      <c r="C24" s="102"/>
      <c r="D24" s="991"/>
      <c r="E24" s="992"/>
      <c r="F24" s="992"/>
      <c r="G24" s="992"/>
      <c r="H24" s="992"/>
      <c r="I24" s="992"/>
      <c r="J24" s="993"/>
      <c r="K24" s="72"/>
      <c r="L24" s="148"/>
      <c r="M24" s="1004" t="str">
        <f t="shared" si="0"/>
        <v/>
      </c>
      <c r="N24" s="1005"/>
      <c r="O24" s="592" t="str">
        <f t="shared" si="1"/>
        <v/>
      </c>
      <c r="P24" s="140"/>
      <c r="Q24" s="469"/>
      <c r="R24" s="590" t="str">
        <f>IF($M$13=0,"",$M$13)</f>
        <v/>
      </c>
      <c r="S24" s="589">
        <f>$O$13</f>
        <v>0</v>
      </c>
    </row>
    <row r="25" spans="1:20" customFormat="1" ht="24" customHeight="1">
      <c r="A25" s="169"/>
      <c r="B25" s="487"/>
      <c r="C25" s="102"/>
      <c r="D25" s="991"/>
      <c r="E25" s="992"/>
      <c r="F25" s="992"/>
      <c r="G25" s="992"/>
      <c r="H25" s="992"/>
      <c r="I25" s="992"/>
      <c r="J25" s="993"/>
      <c r="K25" s="72"/>
      <c r="L25" s="148"/>
      <c r="M25" s="1004" t="str">
        <f t="shared" si="0"/>
        <v/>
      </c>
      <c r="N25" s="1005"/>
      <c r="O25" s="592" t="str">
        <f t="shared" si="1"/>
        <v/>
      </c>
      <c r="P25" s="140"/>
      <c r="Q25" s="452"/>
      <c r="R25" s="590" t="str">
        <f>IF($C$15=0,"",$C$15)</f>
        <v/>
      </c>
      <c r="S25" s="589">
        <f>$E$15</f>
        <v>0</v>
      </c>
    </row>
    <row r="26" spans="1:20" customFormat="1" ht="24" customHeight="1">
      <c r="A26" s="169"/>
      <c r="B26" s="487"/>
      <c r="C26" s="102"/>
      <c r="D26" s="991"/>
      <c r="E26" s="992"/>
      <c r="F26" s="992"/>
      <c r="G26" s="992"/>
      <c r="H26" s="992"/>
      <c r="I26" s="992"/>
      <c r="J26" s="993"/>
      <c r="K26" s="72"/>
      <c r="L26" s="148"/>
      <c r="M26" s="1004" t="str">
        <f t="shared" si="0"/>
        <v/>
      </c>
      <c r="N26" s="1005"/>
      <c r="O26" s="592" t="str">
        <f t="shared" si="1"/>
        <v/>
      </c>
      <c r="P26" s="140"/>
      <c r="Q26" s="452"/>
      <c r="R26" s="590" t="str">
        <f>IF($H$15=0,"")</f>
        <v/>
      </c>
      <c r="S26" s="589">
        <f>$J$15</f>
        <v>0</v>
      </c>
    </row>
    <row r="27" spans="1:20" customFormat="1" ht="24" customHeight="1">
      <c r="A27" s="169"/>
      <c r="B27" s="487"/>
      <c r="C27" s="102"/>
      <c r="D27" s="991"/>
      <c r="E27" s="992"/>
      <c r="F27" s="992"/>
      <c r="G27" s="992"/>
      <c r="H27" s="992"/>
      <c r="I27" s="992"/>
      <c r="J27" s="993"/>
      <c r="K27" s="72"/>
      <c r="L27" s="148"/>
      <c r="M27" s="1004" t="str">
        <f t="shared" si="0"/>
        <v/>
      </c>
      <c r="N27" s="1005"/>
      <c r="O27" s="592" t="str">
        <f t="shared" si="1"/>
        <v/>
      </c>
      <c r="P27" s="140"/>
      <c r="Q27" s="452"/>
      <c r="R27" s="591" t="str">
        <f>IF($M$15=0,"",$M$15)</f>
        <v/>
      </c>
      <c r="S27" s="589">
        <f>$O$15</f>
        <v>0</v>
      </c>
    </row>
    <row r="28" spans="1:20" customFormat="1" ht="24" customHeight="1">
      <c r="A28" s="169"/>
      <c r="B28" s="487"/>
      <c r="C28" s="102"/>
      <c r="D28" s="991"/>
      <c r="E28" s="992"/>
      <c r="F28" s="992"/>
      <c r="G28" s="992"/>
      <c r="H28" s="992"/>
      <c r="I28" s="992"/>
      <c r="J28" s="993"/>
      <c r="K28" s="72"/>
      <c r="L28" s="148"/>
      <c r="M28" s="1004" t="str">
        <f t="shared" si="0"/>
        <v/>
      </c>
      <c r="N28" s="1005"/>
      <c r="O28" s="592" t="str">
        <f t="shared" si="1"/>
        <v/>
      </c>
      <c r="P28" s="140"/>
      <c r="Q28" s="452"/>
    </row>
    <row r="29" spans="1:20" customFormat="1" ht="24" customHeight="1">
      <c r="A29" s="169"/>
      <c r="B29" s="487"/>
      <c r="C29" s="102"/>
      <c r="D29" s="991"/>
      <c r="E29" s="992"/>
      <c r="F29" s="992"/>
      <c r="G29" s="992"/>
      <c r="H29" s="992"/>
      <c r="I29" s="992"/>
      <c r="J29" s="993"/>
      <c r="K29" s="72"/>
      <c r="L29" s="148"/>
      <c r="M29" s="1004" t="str">
        <f t="shared" si="0"/>
        <v/>
      </c>
      <c r="N29" s="1005"/>
      <c r="O29" s="592" t="str">
        <f t="shared" si="1"/>
        <v/>
      </c>
      <c r="P29" s="140"/>
      <c r="Q29" s="452"/>
    </row>
    <row r="30" spans="1:20" customFormat="1" ht="24" customHeight="1">
      <c r="A30" s="169"/>
      <c r="B30" s="487"/>
      <c r="C30" s="102"/>
      <c r="D30" s="991"/>
      <c r="E30" s="992"/>
      <c r="F30" s="992"/>
      <c r="G30" s="992"/>
      <c r="H30" s="992"/>
      <c r="I30" s="992"/>
      <c r="J30" s="993"/>
      <c r="K30" s="72"/>
      <c r="L30" s="148"/>
      <c r="M30" s="1004" t="str">
        <f t="shared" si="0"/>
        <v/>
      </c>
      <c r="N30" s="1005"/>
      <c r="O30" s="592" t="str">
        <f t="shared" si="1"/>
        <v/>
      </c>
      <c r="P30" s="140"/>
      <c r="Q30" s="452"/>
    </row>
    <row r="31" spans="1:20" customFormat="1" ht="24" customHeight="1">
      <c r="A31" s="169"/>
      <c r="B31" s="487"/>
      <c r="C31" s="102"/>
      <c r="D31" s="991"/>
      <c r="E31" s="992"/>
      <c r="F31" s="992"/>
      <c r="G31" s="992"/>
      <c r="H31" s="992"/>
      <c r="I31" s="992"/>
      <c r="J31" s="993"/>
      <c r="K31" s="72"/>
      <c r="L31" s="148"/>
      <c r="M31" s="1004" t="str">
        <f t="shared" si="0"/>
        <v/>
      </c>
      <c r="N31" s="1005"/>
      <c r="O31" s="592" t="str">
        <f t="shared" si="1"/>
        <v/>
      </c>
      <c r="P31" s="140"/>
      <c r="Q31" s="452"/>
    </row>
    <row r="32" spans="1:20" customFormat="1" ht="24" customHeight="1">
      <c r="A32" s="169"/>
      <c r="B32" s="487"/>
      <c r="C32" s="102"/>
      <c r="D32" s="991"/>
      <c r="E32" s="992"/>
      <c r="F32" s="992"/>
      <c r="G32" s="992"/>
      <c r="H32" s="992"/>
      <c r="I32" s="992"/>
      <c r="J32" s="993"/>
      <c r="K32" s="72"/>
      <c r="L32" s="148"/>
      <c r="M32" s="1004" t="str">
        <f t="shared" si="0"/>
        <v/>
      </c>
      <c r="N32" s="1005"/>
      <c r="O32" s="592" t="str">
        <f t="shared" si="1"/>
        <v/>
      </c>
      <c r="P32" s="140"/>
      <c r="Q32" s="452"/>
    </row>
    <row r="33" spans="1:17" customFormat="1" ht="24" customHeight="1">
      <c r="A33" s="169"/>
      <c r="B33" s="487"/>
      <c r="C33" s="102"/>
      <c r="D33" s="991"/>
      <c r="E33" s="992"/>
      <c r="F33" s="992"/>
      <c r="G33" s="992"/>
      <c r="H33" s="992"/>
      <c r="I33" s="992"/>
      <c r="J33" s="993"/>
      <c r="K33" s="72"/>
      <c r="L33" s="148"/>
      <c r="M33" s="1004" t="str">
        <f t="shared" si="0"/>
        <v/>
      </c>
      <c r="N33" s="1005"/>
      <c r="O33" s="592" t="str">
        <f t="shared" si="1"/>
        <v/>
      </c>
      <c r="P33" s="140"/>
      <c r="Q33" s="452"/>
    </row>
    <row r="34" spans="1:17" customFormat="1" ht="24" customHeight="1">
      <c r="A34" s="169"/>
      <c r="B34" s="487"/>
      <c r="C34" s="102"/>
      <c r="D34" s="991"/>
      <c r="E34" s="992"/>
      <c r="F34" s="992"/>
      <c r="G34" s="992"/>
      <c r="H34" s="992"/>
      <c r="I34" s="992"/>
      <c r="J34" s="993"/>
      <c r="K34" s="72"/>
      <c r="L34" s="148"/>
      <c r="M34" s="1004" t="str">
        <f t="shared" si="0"/>
        <v/>
      </c>
      <c r="N34" s="1005"/>
      <c r="O34" s="592" t="str">
        <f t="shared" si="1"/>
        <v/>
      </c>
      <c r="P34" s="140"/>
      <c r="Q34" s="452"/>
    </row>
    <row r="35" spans="1:17" customFormat="1" ht="24" customHeight="1">
      <c r="A35" s="169"/>
      <c r="B35" s="487"/>
      <c r="C35" s="102"/>
      <c r="D35" s="991"/>
      <c r="E35" s="992"/>
      <c r="F35" s="992"/>
      <c r="G35" s="992"/>
      <c r="H35" s="992"/>
      <c r="I35" s="992"/>
      <c r="J35" s="993"/>
      <c r="K35" s="72"/>
      <c r="L35" s="148"/>
      <c r="M35" s="1004" t="str">
        <f t="shared" si="0"/>
        <v/>
      </c>
      <c r="N35" s="1005"/>
      <c r="O35" s="592" t="str">
        <f t="shared" si="1"/>
        <v/>
      </c>
      <c r="P35" s="140"/>
      <c r="Q35" s="452"/>
    </row>
    <row r="36" spans="1:17" customFormat="1" ht="24" customHeight="1">
      <c r="A36" s="169"/>
      <c r="B36" s="487"/>
      <c r="C36" s="102"/>
      <c r="D36" s="991"/>
      <c r="E36" s="992"/>
      <c r="F36" s="992"/>
      <c r="G36" s="992"/>
      <c r="H36" s="992"/>
      <c r="I36" s="992"/>
      <c r="J36" s="993"/>
      <c r="K36" s="72"/>
      <c r="L36" s="148"/>
      <c r="M36" s="1004" t="str">
        <f t="shared" si="0"/>
        <v/>
      </c>
      <c r="N36" s="1005"/>
      <c r="O36" s="592" t="str">
        <f t="shared" si="1"/>
        <v/>
      </c>
      <c r="P36" s="140"/>
      <c r="Q36" s="452"/>
    </row>
    <row r="37" spans="1:17" customFormat="1" ht="24" customHeight="1">
      <c r="A37" s="169"/>
      <c r="B37" s="487"/>
      <c r="C37" s="102"/>
      <c r="D37" s="991"/>
      <c r="E37" s="992"/>
      <c r="F37" s="992"/>
      <c r="G37" s="992"/>
      <c r="H37" s="992"/>
      <c r="I37" s="992"/>
      <c r="J37" s="993"/>
      <c r="K37" s="72"/>
      <c r="L37" s="148"/>
      <c r="M37" s="1004" t="str">
        <f t="shared" si="0"/>
        <v/>
      </c>
      <c r="N37" s="1005"/>
      <c r="O37" s="592" t="str">
        <f t="shared" si="1"/>
        <v/>
      </c>
      <c r="P37" s="140"/>
      <c r="Q37" s="452"/>
    </row>
    <row r="38" spans="1:17" customFormat="1" ht="24" customHeight="1">
      <c r="A38" s="169"/>
      <c r="B38" s="487"/>
      <c r="C38" s="102"/>
      <c r="D38" s="991"/>
      <c r="E38" s="992"/>
      <c r="F38" s="992"/>
      <c r="G38" s="992"/>
      <c r="H38" s="992"/>
      <c r="I38" s="992"/>
      <c r="J38" s="993"/>
      <c r="K38" s="72"/>
      <c r="L38" s="148"/>
      <c r="M38" s="1004" t="str">
        <f t="shared" si="0"/>
        <v/>
      </c>
      <c r="N38" s="1005"/>
      <c r="O38" s="592" t="str">
        <f t="shared" si="1"/>
        <v/>
      </c>
      <c r="P38" s="140"/>
      <c r="Q38" s="452"/>
    </row>
    <row r="39" spans="1:17" customFormat="1" ht="24" customHeight="1">
      <c r="A39" s="169"/>
      <c r="B39" s="487"/>
      <c r="C39" s="102"/>
      <c r="D39" s="991"/>
      <c r="E39" s="992"/>
      <c r="F39" s="992"/>
      <c r="G39" s="992"/>
      <c r="H39" s="992"/>
      <c r="I39" s="992"/>
      <c r="J39" s="993"/>
      <c r="K39" s="72"/>
      <c r="L39" s="148"/>
      <c r="M39" s="1004" t="str">
        <f t="shared" si="0"/>
        <v/>
      </c>
      <c r="N39" s="1005"/>
      <c r="O39" s="592" t="str">
        <f t="shared" si="1"/>
        <v/>
      </c>
      <c r="P39" s="140"/>
      <c r="Q39" s="452"/>
    </row>
    <row r="40" spans="1:17" customFormat="1" ht="24" customHeight="1">
      <c r="A40" s="169"/>
      <c r="B40" s="487"/>
      <c r="C40" s="102"/>
      <c r="D40" s="991"/>
      <c r="E40" s="992"/>
      <c r="F40" s="992"/>
      <c r="G40" s="992"/>
      <c r="H40" s="992"/>
      <c r="I40" s="992"/>
      <c r="J40" s="993"/>
      <c r="K40" s="72"/>
      <c r="L40" s="148"/>
      <c r="M40" s="1004" t="str">
        <f t="shared" si="0"/>
        <v/>
      </c>
      <c r="N40" s="1005"/>
      <c r="O40" s="592" t="str">
        <f t="shared" si="1"/>
        <v/>
      </c>
      <c r="P40" s="140"/>
      <c r="Q40" s="452"/>
    </row>
    <row r="41" spans="1:17" customFormat="1" ht="24" customHeight="1">
      <c r="A41" s="169"/>
      <c r="B41" s="487"/>
      <c r="C41" s="102"/>
      <c r="D41" s="991"/>
      <c r="E41" s="992"/>
      <c r="F41" s="992"/>
      <c r="G41" s="992"/>
      <c r="H41" s="992"/>
      <c r="I41" s="992"/>
      <c r="J41" s="993"/>
      <c r="K41" s="72"/>
      <c r="L41" s="148"/>
      <c r="M41" s="1004" t="str">
        <f t="shared" si="0"/>
        <v/>
      </c>
      <c r="N41" s="1005"/>
      <c r="O41" s="592" t="str">
        <f t="shared" si="1"/>
        <v/>
      </c>
      <c r="P41" s="140"/>
      <c r="Q41" s="452"/>
    </row>
    <row r="42" spans="1:17" customFormat="1" ht="24" customHeight="1">
      <c r="A42" s="169"/>
      <c r="B42" s="487"/>
      <c r="C42" s="102"/>
      <c r="D42" s="991"/>
      <c r="E42" s="992"/>
      <c r="F42" s="992"/>
      <c r="G42" s="992"/>
      <c r="H42" s="992"/>
      <c r="I42" s="992"/>
      <c r="J42" s="993"/>
      <c r="K42" s="72"/>
      <c r="L42" s="148"/>
      <c r="M42" s="1004" t="str">
        <f t="shared" si="0"/>
        <v/>
      </c>
      <c r="N42" s="1005"/>
      <c r="O42" s="592" t="str">
        <f t="shared" si="1"/>
        <v/>
      </c>
      <c r="P42" s="140"/>
      <c r="Q42" s="452"/>
    </row>
    <row r="43" spans="1:17" customFormat="1" ht="24" customHeight="1">
      <c r="A43" s="169"/>
      <c r="B43" s="487"/>
      <c r="C43" s="102"/>
      <c r="D43" s="991"/>
      <c r="E43" s="992"/>
      <c r="F43" s="992"/>
      <c r="G43" s="992"/>
      <c r="H43" s="992"/>
      <c r="I43" s="992"/>
      <c r="J43" s="993"/>
      <c r="K43" s="72"/>
      <c r="L43" s="148"/>
      <c r="M43" s="1004" t="str">
        <f t="shared" si="0"/>
        <v/>
      </c>
      <c r="N43" s="1005"/>
      <c r="O43" s="592" t="str">
        <f t="shared" si="1"/>
        <v/>
      </c>
      <c r="P43" s="140"/>
      <c r="Q43" s="469"/>
    </row>
    <row r="44" spans="1:17" customFormat="1" ht="24" customHeight="1">
      <c r="A44" s="169"/>
      <c r="B44" s="487"/>
      <c r="C44" s="102"/>
      <c r="D44" s="991"/>
      <c r="E44" s="992"/>
      <c r="F44" s="992"/>
      <c r="G44" s="992"/>
      <c r="H44" s="992"/>
      <c r="I44" s="992"/>
      <c r="J44" s="993"/>
      <c r="K44" s="72"/>
      <c r="L44" s="148"/>
      <c r="M44" s="1004" t="str">
        <f t="shared" si="0"/>
        <v/>
      </c>
      <c r="N44" s="1005"/>
      <c r="O44" s="592" t="str">
        <f t="shared" si="1"/>
        <v/>
      </c>
      <c r="P44" s="140"/>
      <c r="Q44" s="469"/>
    </row>
    <row r="45" spans="1:17" customFormat="1" ht="24" customHeight="1">
      <c r="A45" s="169"/>
      <c r="B45" s="487"/>
      <c r="C45" s="102"/>
      <c r="D45" s="991"/>
      <c r="E45" s="992"/>
      <c r="F45" s="992"/>
      <c r="G45" s="992"/>
      <c r="H45" s="992"/>
      <c r="I45" s="992"/>
      <c r="J45" s="993"/>
      <c r="K45" s="72"/>
      <c r="L45" s="148"/>
      <c r="M45" s="1004" t="str">
        <f t="shared" si="0"/>
        <v/>
      </c>
      <c r="N45" s="1005"/>
      <c r="O45" s="592" t="str">
        <f t="shared" si="1"/>
        <v/>
      </c>
      <c r="P45" s="140"/>
      <c r="Q45" s="469"/>
    </row>
    <row r="46" spans="1:17" customFormat="1" ht="24" customHeight="1">
      <c r="A46" s="169"/>
      <c r="B46" s="487"/>
      <c r="C46" s="102"/>
      <c r="D46" s="991"/>
      <c r="E46" s="992"/>
      <c r="F46" s="992"/>
      <c r="G46" s="992"/>
      <c r="H46" s="992"/>
      <c r="I46" s="992"/>
      <c r="J46" s="993"/>
      <c r="K46" s="72"/>
      <c r="L46" s="148"/>
      <c r="M46" s="1004" t="str">
        <f t="shared" si="0"/>
        <v/>
      </c>
      <c r="N46" s="1005"/>
      <c r="O46" s="592" t="str">
        <f t="shared" si="1"/>
        <v/>
      </c>
      <c r="P46" s="140"/>
      <c r="Q46" s="452"/>
    </row>
    <row r="47" spans="1:17" customFormat="1" ht="24" customHeight="1">
      <c r="A47" s="169"/>
      <c r="B47" s="487"/>
      <c r="C47" s="102"/>
      <c r="D47" s="991"/>
      <c r="E47" s="992"/>
      <c r="F47" s="992"/>
      <c r="G47" s="992"/>
      <c r="H47" s="992"/>
      <c r="I47" s="992"/>
      <c r="J47" s="993"/>
      <c r="K47" s="72"/>
      <c r="L47" s="148"/>
      <c r="M47" s="1004" t="str">
        <f t="shared" si="0"/>
        <v/>
      </c>
      <c r="N47" s="1005"/>
      <c r="O47" s="592" t="str">
        <f t="shared" si="1"/>
        <v/>
      </c>
      <c r="P47" s="140"/>
      <c r="Q47" s="452"/>
    </row>
    <row r="48" spans="1:17" customFormat="1" ht="24" customHeight="1">
      <c r="A48" s="169"/>
      <c r="B48" s="487"/>
      <c r="C48" s="102"/>
      <c r="D48" s="991"/>
      <c r="E48" s="992"/>
      <c r="F48" s="992"/>
      <c r="G48" s="992"/>
      <c r="H48" s="992"/>
      <c r="I48" s="992"/>
      <c r="J48" s="993"/>
      <c r="K48" s="72"/>
      <c r="L48" s="148"/>
      <c r="M48" s="1004" t="str">
        <f t="shared" si="0"/>
        <v/>
      </c>
      <c r="N48" s="1005"/>
      <c r="O48" s="592" t="str">
        <f t="shared" si="1"/>
        <v/>
      </c>
      <c r="P48" s="140"/>
      <c r="Q48" s="452"/>
    </row>
    <row r="49" spans="1:19" customFormat="1" ht="24" customHeight="1">
      <c r="A49" s="169"/>
      <c r="B49" s="487"/>
      <c r="C49" s="102"/>
      <c r="D49" s="991"/>
      <c r="E49" s="992"/>
      <c r="F49" s="992"/>
      <c r="G49" s="992"/>
      <c r="H49" s="992"/>
      <c r="I49" s="992"/>
      <c r="J49" s="993"/>
      <c r="K49" s="72"/>
      <c r="L49" s="148"/>
      <c r="M49" s="1004" t="str">
        <f t="shared" si="0"/>
        <v/>
      </c>
      <c r="N49" s="1005"/>
      <c r="O49" s="592" t="str">
        <f t="shared" si="1"/>
        <v/>
      </c>
      <c r="P49" s="140"/>
      <c r="Q49" s="452"/>
    </row>
    <row r="50" spans="1:19" customFormat="1" ht="24" customHeight="1">
      <c r="A50" s="169"/>
      <c r="B50" s="487"/>
      <c r="C50" s="102"/>
      <c r="D50" s="991"/>
      <c r="E50" s="992"/>
      <c r="F50" s="992"/>
      <c r="G50" s="992"/>
      <c r="H50" s="992"/>
      <c r="I50" s="992"/>
      <c r="J50" s="993"/>
      <c r="K50" s="72"/>
      <c r="L50" s="148"/>
      <c r="M50" s="1004" t="str">
        <f t="shared" si="0"/>
        <v/>
      </c>
      <c r="N50" s="1005"/>
      <c r="O50" s="592" t="str">
        <f t="shared" si="1"/>
        <v/>
      </c>
      <c r="P50" s="140"/>
      <c r="Q50" s="452"/>
      <c r="R50" s="125"/>
      <c r="S50" s="125"/>
    </row>
    <row r="51" spans="1:19" customFormat="1" ht="24" customHeight="1">
      <c r="A51" s="169"/>
      <c r="B51" s="487"/>
      <c r="C51" s="102"/>
      <c r="D51" s="991"/>
      <c r="E51" s="992"/>
      <c r="F51" s="992"/>
      <c r="G51" s="992"/>
      <c r="H51" s="992"/>
      <c r="I51" s="992"/>
      <c r="J51" s="993"/>
      <c r="K51" s="72"/>
      <c r="L51" s="148"/>
      <c r="M51" s="1004" t="str">
        <f t="shared" si="0"/>
        <v/>
      </c>
      <c r="N51" s="1005"/>
      <c r="O51" s="592" t="str">
        <f t="shared" si="1"/>
        <v/>
      </c>
      <c r="P51" s="140"/>
      <c r="Q51" s="452"/>
      <c r="R51" s="99"/>
      <c r="S51" s="99"/>
    </row>
    <row r="52" spans="1:19" customFormat="1" ht="24" customHeight="1">
      <c r="A52" s="169"/>
      <c r="B52" s="487"/>
      <c r="C52" s="102"/>
      <c r="D52" s="991"/>
      <c r="E52" s="992"/>
      <c r="F52" s="992"/>
      <c r="G52" s="992"/>
      <c r="H52" s="992"/>
      <c r="I52" s="992"/>
      <c r="J52" s="993"/>
      <c r="K52" s="72"/>
      <c r="L52" s="148"/>
      <c r="M52" s="1004" t="str">
        <f t="shared" si="0"/>
        <v/>
      </c>
      <c r="N52" s="1005"/>
      <c r="O52" s="592" t="str">
        <f t="shared" si="1"/>
        <v/>
      </c>
      <c r="P52" s="140"/>
      <c r="Q52" s="452"/>
      <c r="R52" s="43"/>
      <c r="S52" s="43"/>
    </row>
    <row r="53" spans="1:19" customFormat="1" ht="24" customHeight="1">
      <c r="A53" s="169"/>
      <c r="B53" s="487"/>
      <c r="C53" s="102"/>
      <c r="D53" s="991"/>
      <c r="E53" s="992"/>
      <c r="F53" s="992"/>
      <c r="G53" s="992"/>
      <c r="H53" s="992"/>
      <c r="I53" s="992"/>
      <c r="J53" s="993"/>
      <c r="K53" s="72"/>
      <c r="L53" s="148"/>
      <c r="M53" s="1004" t="str">
        <f t="shared" si="0"/>
        <v/>
      </c>
      <c r="N53" s="1005"/>
      <c r="O53" s="592" t="str">
        <f t="shared" si="1"/>
        <v/>
      </c>
      <c r="P53" s="140"/>
      <c r="Q53" s="452"/>
      <c r="R53" s="43"/>
      <c r="S53" s="43"/>
    </row>
    <row r="54" spans="1:19" customFormat="1" ht="24" customHeight="1">
      <c r="A54" s="169"/>
      <c r="B54" s="487"/>
      <c r="C54" s="102"/>
      <c r="D54" s="991"/>
      <c r="E54" s="992"/>
      <c r="F54" s="992"/>
      <c r="G54" s="992"/>
      <c r="H54" s="992"/>
      <c r="I54" s="992"/>
      <c r="J54" s="993"/>
      <c r="K54" s="72"/>
      <c r="L54" s="148"/>
      <c r="M54" s="1004" t="str">
        <f t="shared" si="0"/>
        <v/>
      </c>
      <c r="N54" s="1005"/>
      <c r="O54" s="592" t="str">
        <f t="shared" si="1"/>
        <v/>
      </c>
      <c r="P54" s="140"/>
      <c r="Q54" s="452"/>
      <c r="R54" s="43"/>
      <c r="S54" s="43"/>
    </row>
    <row r="55" spans="1:19" customFormat="1" ht="24" customHeight="1">
      <c r="A55" s="169"/>
      <c r="B55" s="487"/>
      <c r="C55" s="102"/>
      <c r="D55" s="991"/>
      <c r="E55" s="992"/>
      <c r="F55" s="992"/>
      <c r="G55" s="992"/>
      <c r="H55" s="992"/>
      <c r="I55" s="992"/>
      <c r="J55" s="993"/>
      <c r="K55" s="72"/>
      <c r="L55" s="148"/>
      <c r="M55" s="1004" t="str">
        <f t="shared" si="0"/>
        <v/>
      </c>
      <c r="N55" s="1005"/>
      <c r="O55" s="592" t="str">
        <f t="shared" si="1"/>
        <v/>
      </c>
      <c r="P55" s="140"/>
      <c r="Q55" s="452"/>
      <c r="R55" s="43"/>
      <c r="S55" s="43"/>
    </row>
    <row r="56" spans="1:19" customFormat="1" ht="24" customHeight="1">
      <c r="A56" s="169"/>
      <c r="B56" s="487"/>
      <c r="C56" s="102"/>
      <c r="D56" s="991"/>
      <c r="E56" s="992"/>
      <c r="F56" s="992"/>
      <c r="G56" s="992"/>
      <c r="H56" s="992"/>
      <c r="I56" s="992"/>
      <c r="J56" s="993"/>
      <c r="K56" s="72"/>
      <c r="L56" s="148"/>
      <c r="M56" s="1004" t="str">
        <f t="shared" si="0"/>
        <v/>
      </c>
      <c r="N56" s="1005"/>
      <c r="O56" s="592" t="str">
        <f t="shared" si="1"/>
        <v/>
      </c>
      <c r="P56" s="140"/>
      <c r="Q56" s="452"/>
      <c r="R56" s="43"/>
      <c r="S56" s="43"/>
    </row>
    <row r="57" spans="1:19" customFormat="1" ht="24" customHeight="1">
      <c r="A57" s="169"/>
      <c r="B57" s="487"/>
      <c r="C57" s="102"/>
      <c r="D57" s="991"/>
      <c r="E57" s="992"/>
      <c r="F57" s="992"/>
      <c r="G57" s="992"/>
      <c r="H57" s="992"/>
      <c r="I57" s="992"/>
      <c r="J57" s="993"/>
      <c r="K57" s="72"/>
      <c r="L57" s="148"/>
      <c r="M57" s="1004" t="str">
        <f t="shared" si="0"/>
        <v/>
      </c>
      <c r="N57" s="1005"/>
      <c r="O57" s="592" t="str">
        <f t="shared" si="1"/>
        <v/>
      </c>
      <c r="P57" s="140"/>
      <c r="Q57" s="452"/>
      <c r="R57" s="43"/>
      <c r="S57" s="43"/>
    </row>
    <row r="58" spans="1:19" customFormat="1" ht="24" customHeight="1">
      <c r="A58" s="169"/>
      <c r="B58" s="487"/>
      <c r="C58" s="102"/>
      <c r="D58" s="991"/>
      <c r="E58" s="992"/>
      <c r="F58" s="992"/>
      <c r="G58" s="992"/>
      <c r="H58" s="992"/>
      <c r="I58" s="992"/>
      <c r="J58" s="993"/>
      <c r="K58" s="72"/>
      <c r="L58" s="148"/>
      <c r="M58" s="1004" t="str">
        <f t="shared" si="0"/>
        <v/>
      </c>
      <c r="N58" s="1005"/>
      <c r="O58" s="592" t="str">
        <f t="shared" si="1"/>
        <v/>
      </c>
      <c r="P58" s="140"/>
      <c r="Q58" s="452"/>
      <c r="R58" s="43"/>
      <c r="S58" s="43"/>
    </row>
    <row r="59" spans="1:19" s="125" customFormat="1" ht="4.5" customHeight="1">
      <c r="A59" s="437"/>
      <c r="B59" s="104"/>
      <c r="C59" s="104"/>
      <c r="D59" s="104"/>
      <c r="E59" s="97"/>
      <c r="F59" s="97"/>
      <c r="G59" s="97"/>
      <c r="H59" s="97"/>
      <c r="I59" s="97"/>
      <c r="J59" s="97"/>
      <c r="K59" s="104"/>
      <c r="L59" s="104"/>
      <c r="M59" s="105"/>
      <c r="N59" s="105"/>
      <c r="O59" s="105"/>
      <c r="P59" s="198"/>
      <c r="Q59" s="470"/>
    </row>
    <row r="60" spans="1:19" s="99" customFormat="1" ht="21.75" customHeight="1">
      <c r="A60" s="443"/>
      <c r="B60" s="190" t="s">
        <v>87</v>
      </c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488"/>
      <c r="Q60" s="471"/>
    </row>
    <row r="61" spans="1:19" customFormat="1" ht="12.75" customHeight="1">
      <c r="A61" s="437"/>
      <c r="B61" s="129" t="str">
        <f>'5-STB'!B112</f>
        <v>FAPESP,  MAIO DE 2016</v>
      </c>
      <c r="C61" s="129"/>
      <c r="D61" s="129"/>
      <c r="E61" s="58"/>
      <c r="F61" s="58"/>
      <c r="G61" s="58"/>
      <c r="H61" s="58"/>
      <c r="I61" s="58"/>
      <c r="J61" s="74"/>
      <c r="K61" s="74"/>
      <c r="L61" s="58"/>
      <c r="M61" s="58"/>
      <c r="N61" s="58"/>
      <c r="O61" s="58"/>
      <c r="P61" s="114">
        <v>1</v>
      </c>
      <c r="Q61" s="261"/>
    </row>
    <row r="62" spans="1:19" customFormat="1" ht="18">
      <c r="A62" s="451"/>
      <c r="B62" s="370" t="str">
        <f>B6</f>
        <v>6- SERVIÇOS DE TERCEIROS NO EXTERIOR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21"/>
    </row>
    <row r="63" spans="1:19" customFormat="1" ht="12.75" customHeight="1">
      <c r="A63" s="437"/>
      <c r="B63" s="1000" t="s">
        <v>1</v>
      </c>
      <c r="C63" s="832" t="s">
        <v>7</v>
      </c>
      <c r="D63" s="975" t="s">
        <v>8</v>
      </c>
      <c r="E63" s="976"/>
      <c r="F63" s="976"/>
      <c r="G63" s="976"/>
      <c r="H63" s="976"/>
      <c r="I63" s="976"/>
      <c r="J63" s="1002"/>
      <c r="K63" s="783" t="s">
        <v>76</v>
      </c>
      <c r="L63" s="832" t="s">
        <v>3</v>
      </c>
      <c r="M63" s="876" t="s">
        <v>172</v>
      </c>
      <c r="N63" s="1014"/>
      <c r="O63" s="972" t="s">
        <v>173</v>
      </c>
      <c r="P63" s="835" t="s">
        <v>2</v>
      </c>
      <c r="Q63" s="274"/>
      <c r="R63" s="127"/>
      <c r="S63" s="127"/>
    </row>
    <row r="64" spans="1:19" s="99" customFormat="1" ht="23.25" customHeight="1">
      <c r="A64" s="443"/>
      <c r="B64" s="1001"/>
      <c r="C64" s="974"/>
      <c r="D64" s="977"/>
      <c r="E64" s="978"/>
      <c r="F64" s="978"/>
      <c r="G64" s="978"/>
      <c r="H64" s="978"/>
      <c r="I64" s="978"/>
      <c r="J64" s="1003"/>
      <c r="K64" s="1006"/>
      <c r="L64" s="928"/>
      <c r="M64" s="1015"/>
      <c r="N64" s="1016"/>
      <c r="O64" s="1021"/>
      <c r="P64" s="935"/>
      <c r="Q64" s="274"/>
      <c r="R64" s="128"/>
      <c r="S64" s="128"/>
    </row>
    <row r="65" spans="1:19" customFormat="1" ht="24" customHeight="1">
      <c r="A65" s="169"/>
      <c r="B65" s="281"/>
      <c r="C65" s="102"/>
      <c r="D65" s="991"/>
      <c r="E65" s="992"/>
      <c r="F65" s="992"/>
      <c r="G65" s="992"/>
      <c r="H65" s="992"/>
      <c r="I65" s="992"/>
      <c r="J65" s="993"/>
      <c r="K65" s="72"/>
      <c r="L65" s="148"/>
      <c r="M65" s="1004" t="str">
        <f t="shared" ref="M65:M109" si="2">IF(C65*L65=0,"",C65*L65)</f>
        <v/>
      </c>
      <c r="N65" s="1005"/>
      <c r="O65" s="592" t="str">
        <f>IF(ISERROR(INDEX($S$22:$S$27,MATCH(K65,$R$22:$R$27,0))*M65),"",INDEX($S$22:$S$27,MATCH(K65,$R$22:$R$27,0))*M65)</f>
        <v/>
      </c>
      <c r="P65" s="140"/>
      <c r="Q65" s="469"/>
      <c r="R65" s="196"/>
      <c r="S65" s="197"/>
    </row>
    <row r="66" spans="1:19" customFormat="1" ht="24" customHeight="1">
      <c r="A66" s="169"/>
      <c r="B66" s="487"/>
      <c r="C66" s="102"/>
      <c r="D66" s="991"/>
      <c r="E66" s="992"/>
      <c r="F66" s="992"/>
      <c r="G66" s="992"/>
      <c r="H66" s="992"/>
      <c r="I66" s="992"/>
      <c r="J66" s="993"/>
      <c r="K66" s="72"/>
      <c r="L66" s="148"/>
      <c r="M66" s="1004" t="str">
        <f t="shared" si="2"/>
        <v/>
      </c>
      <c r="N66" s="1005"/>
      <c r="O66" s="592" t="str">
        <f t="shared" ref="O66:O109" si="3">IF(ISERROR(INDEX($S$22:$S$27,MATCH(K66,$R$22:$R$27,0))*M66),"",INDEX($S$22:$S$27,MATCH(K66,$R$22:$R$27,0))*M66)</f>
        <v/>
      </c>
      <c r="P66" s="140"/>
      <c r="Q66" s="469"/>
      <c r="R66" s="196"/>
      <c r="S66" s="197"/>
    </row>
    <row r="67" spans="1:19" customFormat="1" ht="24" customHeight="1">
      <c r="A67" s="169"/>
      <c r="B67" s="487"/>
      <c r="C67" s="102"/>
      <c r="D67" s="991"/>
      <c r="E67" s="992"/>
      <c r="F67" s="992"/>
      <c r="G67" s="992"/>
      <c r="H67" s="992"/>
      <c r="I67" s="992"/>
      <c r="J67" s="993"/>
      <c r="K67" s="72"/>
      <c r="L67" s="148"/>
      <c r="M67" s="1004" t="str">
        <f t="shared" si="2"/>
        <v/>
      </c>
      <c r="N67" s="1005"/>
      <c r="O67" s="592" t="str">
        <f t="shared" si="3"/>
        <v/>
      </c>
      <c r="P67" s="140"/>
      <c r="Q67" s="452"/>
      <c r="R67" s="196"/>
      <c r="S67" s="197"/>
    </row>
    <row r="68" spans="1:19" customFormat="1" ht="24" customHeight="1">
      <c r="A68" s="169"/>
      <c r="B68" s="487"/>
      <c r="C68" s="102"/>
      <c r="D68" s="991"/>
      <c r="E68" s="992"/>
      <c r="F68" s="992"/>
      <c r="G68" s="992"/>
      <c r="H68" s="992"/>
      <c r="I68" s="992"/>
      <c r="J68" s="993"/>
      <c r="K68" s="72"/>
      <c r="L68" s="148"/>
      <c r="M68" s="1004" t="str">
        <f t="shared" si="2"/>
        <v/>
      </c>
      <c r="N68" s="1005"/>
      <c r="O68" s="592" t="str">
        <f t="shared" si="3"/>
        <v/>
      </c>
      <c r="P68" s="140"/>
      <c r="Q68" s="452"/>
      <c r="R68" s="127"/>
      <c r="S68" s="127"/>
    </row>
    <row r="69" spans="1:19" customFormat="1" ht="24" customHeight="1">
      <c r="A69" s="169"/>
      <c r="B69" s="487"/>
      <c r="C69" s="102"/>
      <c r="D69" s="991"/>
      <c r="E69" s="992"/>
      <c r="F69" s="992"/>
      <c r="G69" s="992"/>
      <c r="H69" s="992"/>
      <c r="I69" s="992"/>
      <c r="J69" s="993"/>
      <c r="K69" s="72"/>
      <c r="L69" s="148"/>
      <c r="M69" s="1004" t="str">
        <f t="shared" si="2"/>
        <v/>
      </c>
      <c r="N69" s="1005"/>
      <c r="O69" s="592" t="str">
        <f t="shared" si="3"/>
        <v/>
      </c>
      <c r="P69" s="140"/>
      <c r="Q69" s="452"/>
      <c r="R69" s="127"/>
      <c r="S69" s="127"/>
    </row>
    <row r="70" spans="1:19" customFormat="1" ht="24" customHeight="1">
      <c r="A70" s="169"/>
      <c r="B70" s="487"/>
      <c r="C70" s="102"/>
      <c r="D70" s="991"/>
      <c r="E70" s="992"/>
      <c r="F70" s="992"/>
      <c r="G70" s="992"/>
      <c r="H70" s="992"/>
      <c r="I70" s="992"/>
      <c r="J70" s="993"/>
      <c r="K70" s="72"/>
      <c r="L70" s="148"/>
      <c r="M70" s="1004" t="str">
        <f t="shared" si="2"/>
        <v/>
      </c>
      <c r="N70" s="1005"/>
      <c r="O70" s="592" t="str">
        <f t="shared" si="3"/>
        <v/>
      </c>
      <c r="P70" s="140"/>
      <c r="Q70" s="452"/>
      <c r="R70" s="196"/>
      <c r="S70" s="197"/>
    </row>
    <row r="71" spans="1:19" customFormat="1" ht="24" customHeight="1">
      <c r="A71" s="169"/>
      <c r="B71" s="487"/>
      <c r="C71" s="102"/>
      <c r="D71" s="991"/>
      <c r="E71" s="992"/>
      <c r="F71" s="992"/>
      <c r="G71" s="992"/>
      <c r="H71" s="992"/>
      <c r="I71" s="992"/>
      <c r="J71" s="993"/>
      <c r="K71" s="72"/>
      <c r="L71" s="148"/>
      <c r="M71" s="1004" t="str">
        <f t="shared" si="2"/>
        <v/>
      </c>
      <c r="N71" s="1005"/>
      <c r="O71" s="592" t="str">
        <f t="shared" si="3"/>
        <v/>
      </c>
      <c r="P71" s="140"/>
      <c r="Q71" s="452"/>
    </row>
    <row r="72" spans="1:19" customFormat="1" ht="24" customHeight="1">
      <c r="A72" s="169"/>
      <c r="B72" s="487"/>
      <c r="C72" s="102"/>
      <c r="D72" s="991"/>
      <c r="E72" s="992"/>
      <c r="F72" s="992"/>
      <c r="G72" s="992"/>
      <c r="H72" s="992"/>
      <c r="I72" s="992"/>
      <c r="J72" s="993"/>
      <c r="K72" s="72"/>
      <c r="L72" s="148"/>
      <c r="M72" s="1004" t="str">
        <f t="shared" si="2"/>
        <v/>
      </c>
      <c r="N72" s="1005"/>
      <c r="O72" s="592" t="str">
        <f t="shared" si="3"/>
        <v/>
      </c>
      <c r="P72" s="140"/>
      <c r="Q72" s="452"/>
    </row>
    <row r="73" spans="1:19" customFormat="1" ht="24" customHeight="1">
      <c r="A73" s="169"/>
      <c r="B73" s="487"/>
      <c r="C73" s="102"/>
      <c r="D73" s="991"/>
      <c r="E73" s="992"/>
      <c r="F73" s="992"/>
      <c r="G73" s="992"/>
      <c r="H73" s="992"/>
      <c r="I73" s="992"/>
      <c r="J73" s="993"/>
      <c r="K73" s="72"/>
      <c r="L73" s="148"/>
      <c r="M73" s="1004" t="str">
        <f t="shared" si="2"/>
        <v/>
      </c>
      <c r="N73" s="1005"/>
      <c r="O73" s="592" t="str">
        <f t="shared" si="3"/>
        <v/>
      </c>
      <c r="P73" s="140"/>
      <c r="Q73" s="452"/>
    </row>
    <row r="74" spans="1:19" customFormat="1" ht="24" customHeight="1">
      <c r="A74" s="169"/>
      <c r="B74" s="487"/>
      <c r="C74" s="102"/>
      <c r="D74" s="991"/>
      <c r="E74" s="992"/>
      <c r="F74" s="992"/>
      <c r="G74" s="992"/>
      <c r="H74" s="992"/>
      <c r="I74" s="992"/>
      <c r="J74" s="993"/>
      <c r="K74" s="72"/>
      <c r="L74" s="148"/>
      <c r="M74" s="1004" t="str">
        <f t="shared" si="2"/>
        <v/>
      </c>
      <c r="N74" s="1005"/>
      <c r="O74" s="592" t="str">
        <f t="shared" si="3"/>
        <v/>
      </c>
      <c r="P74" s="140"/>
      <c r="Q74" s="452"/>
    </row>
    <row r="75" spans="1:19" customFormat="1" ht="24" customHeight="1">
      <c r="A75" s="169"/>
      <c r="B75" s="487"/>
      <c r="C75" s="102"/>
      <c r="D75" s="991"/>
      <c r="E75" s="992"/>
      <c r="F75" s="992"/>
      <c r="G75" s="992"/>
      <c r="H75" s="992"/>
      <c r="I75" s="992"/>
      <c r="J75" s="993"/>
      <c r="K75" s="72"/>
      <c r="L75" s="148"/>
      <c r="M75" s="1004" t="str">
        <f t="shared" si="2"/>
        <v/>
      </c>
      <c r="N75" s="1005"/>
      <c r="O75" s="592" t="str">
        <f t="shared" si="3"/>
        <v/>
      </c>
      <c r="P75" s="140"/>
      <c r="Q75" s="452"/>
    </row>
    <row r="76" spans="1:19" customFormat="1" ht="24" customHeight="1">
      <c r="A76" s="169"/>
      <c r="B76" s="487"/>
      <c r="C76" s="102"/>
      <c r="D76" s="991"/>
      <c r="E76" s="992"/>
      <c r="F76" s="992"/>
      <c r="G76" s="992"/>
      <c r="H76" s="992"/>
      <c r="I76" s="992"/>
      <c r="J76" s="993"/>
      <c r="K76" s="72"/>
      <c r="L76" s="148"/>
      <c r="M76" s="1004" t="str">
        <f t="shared" si="2"/>
        <v/>
      </c>
      <c r="N76" s="1005"/>
      <c r="O76" s="592" t="str">
        <f t="shared" si="3"/>
        <v/>
      </c>
      <c r="P76" s="140"/>
      <c r="Q76" s="452"/>
    </row>
    <row r="77" spans="1:19" customFormat="1" ht="24" customHeight="1">
      <c r="A77" s="169"/>
      <c r="B77" s="487"/>
      <c r="C77" s="102"/>
      <c r="D77" s="991"/>
      <c r="E77" s="992"/>
      <c r="F77" s="992"/>
      <c r="G77" s="992"/>
      <c r="H77" s="992"/>
      <c r="I77" s="992"/>
      <c r="J77" s="993"/>
      <c r="K77" s="72"/>
      <c r="L77" s="148"/>
      <c r="M77" s="1004" t="str">
        <f t="shared" si="2"/>
        <v/>
      </c>
      <c r="N77" s="1005"/>
      <c r="O77" s="592" t="str">
        <f t="shared" si="3"/>
        <v/>
      </c>
      <c r="P77" s="140"/>
      <c r="Q77" s="452"/>
    </row>
    <row r="78" spans="1:19" customFormat="1" ht="24" customHeight="1">
      <c r="A78" s="169"/>
      <c r="B78" s="487"/>
      <c r="C78" s="102"/>
      <c r="D78" s="991"/>
      <c r="E78" s="992"/>
      <c r="F78" s="992"/>
      <c r="G78" s="992"/>
      <c r="H78" s="992"/>
      <c r="I78" s="992"/>
      <c r="J78" s="993"/>
      <c r="K78" s="72"/>
      <c r="L78" s="148"/>
      <c r="M78" s="1004" t="str">
        <f t="shared" si="2"/>
        <v/>
      </c>
      <c r="N78" s="1005"/>
      <c r="O78" s="592" t="str">
        <f t="shared" si="3"/>
        <v/>
      </c>
      <c r="P78" s="140"/>
      <c r="Q78" s="452"/>
    </row>
    <row r="79" spans="1:19" customFormat="1" ht="24" customHeight="1">
      <c r="A79" s="169"/>
      <c r="B79" s="487"/>
      <c r="C79" s="102"/>
      <c r="D79" s="991"/>
      <c r="E79" s="992"/>
      <c r="F79" s="992"/>
      <c r="G79" s="992"/>
      <c r="H79" s="992"/>
      <c r="I79" s="992"/>
      <c r="J79" s="993"/>
      <c r="K79" s="72"/>
      <c r="L79" s="148"/>
      <c r="M79" s="1004" t="str">
        <f t="shared" si="2"/>
        <v/>
      </c>
      <c r="N79" s="1005"/>
      <c r="O79" s="592" t="str">
        <f t="shared" si="3"/>
        <v/>
      </c>
      <c r="P79" s="140"/>
      <c r="Q79" s="452"/>
    </row>
    <row r="80" spans="1:19" customFormat="1" ht="24" customHeight="1">
      <c r="A80" s="169"/>
      <c r="B80" s="487"/>
      <c r="C80" s="102"/>
      <c r="D80" s="991"/>
      <c r="E80" s="992"/>
      <c r="F80" s="992"/>
      <c r="G80" s="992"/>
      <c r="H80" s="992"/>
      <c r="I80" s="992"/>
      <c r="J80" s="993"/>
      <c r="K80" s="72"/>
      <c r="L80" s="148"/>
      <c r="M80" s="1004" t="str">
        <f t="shared" si="2"/>
        <v/>
      </c>
      <c r="N80" s="1005"/>
      <c r="O80" s="592" t="str">
        <f t="shared" si="3"/>
        <v/>
      </c>
      <c r="P80" s="140"/>
      <c r="Q80" s="452"/>
    </row>
    <row r="81" spans="1:17" customFormat="1" ht="24" customHeight="1">
      <c r="A81" s="169"/>
      <c r="B81" s="487"/>
      <c r="C81" s="102"/>
      <c r="D81" s="991"/>
      <c r="E81" s="992"/>
      <c r="F81" s="992"/>
      <c r="G81" s="992"/>
      <c r="H81" s="992"/>
      <c r="I81" s="992"/>
      <c r="J81" s="993"/>
      <c r="K81" s="72"/>
      <c r="L81" s="148"/>
      <c r="M81" s="1004" t="str">
        <f t="shared" si="2"/>
        <v/>
      </c>
      <c r="N81" s="1005"/>
      <c r="O81" s="592" t="str">
        <f t="shared" si="3"/>
        <v/>
      </c>
      <c r="P81" s="140"/>
      <c r="Q81" s="452"/>
    </row>
    <row r="82" spans="1:17" customFormat="1" ht="24" customHeight="1">
      <c r="A82" s="169"/>
      <c r="B82" s="487"/>
      <c r="C82" s="102"/>
      <c r="D82" s="991"/>
      <c r="E82" s="992"/>
      <c r="F82" s="992"/>
      <c r="G82" s="992"/>
      <c r="H82" s="992"/>
      <c r="I82" s="992"/>
      <c r="J82" s="993"/>
      <c r="K82" s="72"/>
      <c r="L82" s="148"/>
      <c r="M82" s="1004" t="str">
        <f t="shared" si="2"/>
        <v/>
      </c>
      <c r="N82" s="1005"/>
      <c r="O82" s="592" t="str">
        <f t="shared" si="3"/>
        <v/>
      </c>
      <c r="P82" s="140"/>
      <c r="Q82" s="452"/>
    </row>
    <row r="83" spans="1:17" customFormat="1" ht="24" customHeight="1">
      <c r="A83" s="169"/>
      <c r="B83" s="487"/>
      <c r="C83" s="102"/>
      <c r="D83" s="991"/>
      <c r="E83" s="992"/>
      <c r="F83" s="992"/>
      <c r="G83" s="992"/>
      <c r="H83" s="992"/>
      <c r="I83" s="992"/>
      <c r="J83" s="993"/>
      <c r="K83" s="72"/>
      <c r="L83" s="148"/>
      <c r="M83" s="1004" t="str">
        <f t="shared" si="2"/>
        <v/>
      </c>
      <c r="N83" s="1005"/>
      <c r="O83" s="592" t="str">
        <f t="shared" si="3"/>
        <v/>
      </c>
      <c r="P83" s="140"/>
      <c r="Q83" s="452"/>
    </row>
    <row r="84" spans="1:17" customFormat="1" ht="24" customHeight="1">
      <c r="A84" s="169"/>
      <c r="B84" s="487"/>
      <c r="C84" s="102"/>
      <c r="D84" s="991"/>
      <c r="E84" s="992"/>
      <c r="F84" s="992"/>
      <c r="G84" s="992"/>
      <c r="H84" s="992"/>
      <c r="I84" s="992"/>
      <c r="J84" s="993"/>
      <c r="K84" s="72"/>
      <c r="L84" s="148"/>
      <c r="M84" s="1004" t="str">
        <f t="shared" si="2"/>
        <v/>
      </c>
      <c r="N84" s="1005"/>
      <c r="O84" s="592" t="str">
        <f t="shared" si="3"/>
        <v/>
      </c>
      <c r="P84" s="140"/>
      <c r="Q84" s="452"/>
    </row>
    <row r="85" spans="1:17" customFormat="1" ht="24" customHeight="1">
      <c r="A85" s="169"/>
      <c r="B85" s="487"/>
      <c r="C85" s="102"/>
      <c r="D85" s="991"/>
      <c r="E85" s="992"/>
      <c r="F85" s="992"/>
      <c r="G85" s="992"/>
      <c r="H85" s="992"/>
      <c r="I85" s="992"/>
      <c r="J85" s="993"/>
      <c r="K85" s="72"/>
      <c r="L85" s="148"/>
      <c r="M85" s="1004" t="str">
        <f t="shared" si="2"/>
        <v/>
      </c>
      <c r="N85" s="1005"/>
      <c r="O85" s="592" t="str">
        <f t="shared" si="3"/>
        <v/>
      </c>
      <c r="P85" s="140"/>
      <c r="Q85" s="452"/>
    </row>
    <row r="86" spans="1:17" customFormat="1" ht="24" customHeight="1">
      <c r="A86" s="169"/>
      <c r="B86" s="487"/>
      <c r="C86" s="102"/>
      <c r="D86" s="991"/>
      <c r="E86" s="992"/>
      <c r="F86" s="992"/>
      <c r="G86" s="992"/>
      <c r="H86" s="992"/>
      <c r="I86" s="992"/>
      <c r="J86" s="993"/>
      <c r="K86" s="72"/>
      <c r="L86" s="148"/>
      <c r="M86" s="1004" t="str">
        <f t="shared" si="2"/>
        <v/>
      </c>
      <c r="N86" s="1005"/>
      <c r="O86" s="592" t="str">
        <f t="shared" si="3"/>
        <v/>
      </c>
      <c r="P86" s="140"/>
      <c r="Q86" s="452"/>
    </row>
    <row r="87" spans="1:17" customFormat="1" ht="24" customHeight="1">
      <c r="A87" s="169"/>
      <c r="B87" s="487"/>
      <c r="C87" s="102"/>
      <c r="D87" s="991"/>
      <c r="E87" s="992"/>
      <c r="F87" s="992"/>
      <c r="G87" s="992"/>
      <c r="H87" s="992"/>
      <c r="I87" s="992"/>
      <c r="J87" s="993"/>
      <c r="K87" s="72"/>
      <c r="L87" s="148"/>
      <c r="M87" s="1004" t="str">
        <f t="shared" si="2"/>
        <v/>
      </c>
      <c r="N87" s="1005"/>
      <c r="O87" s="592" t="str">
        <f t="shared" si="3"/>
        <v/>
      </c>
      <c r="P87" s="140"/>
      <c r="Q87" s="452"/>
    </row>
    <row r="88" spans="1:17" customFormat="1" ht="24" customHeight="1">
      <c r="A88" s="169"/>
      <c r="B88" s="487"/>
      <c r="C88" s="102"/>
      <c r="D88" s="991"/>
      <c r="E88" s="992"/>
      <c r="F88" s="992"/>
      <c r="G88" s="992"/>
      <c r="H88" s="992"/>
      <c r="I88" s="992"/>
      <c r="J88" s="993"/>
      <c r="K88" s="72"/>
      <c r="L88" s="148"/>
      <c r="M88" s="1004" t="str">
        <f t="shared" si="2"/>
        <v/>
      </c>
      <c r="N88" s="1005"/>
      <c r="O88" s="592" t="str">
        <f t="shared" si="3"/>
        <v/>
      </c>
      <c r="P88" s="140"/>
      <c r="Q88" s="452"/>
    </row>
    <row r="89" spans="1:17" customFormat="1" ht="24" customHeight="1">
      <c r="A89" s="169"/>
      <c r="B89" s="487"/>
      <c r="C89" s="102"/>
      <c r="D89" s="991"/>
      <c r="E89" s="992"/>
      <c r="F89" s="992"/>
      <c r="G89" s="992"/>
      <c r="H89" s="992"/>
      <c r="I89" s="992"/>
      <c r="J89" s="993"/>
      <c r="K89" s="72"/>
      <c r="L89" s="148"/>
      <c r="M89" s="1004" t="str">
        <f t="shared" si="2"/>
        <v/>
      </c>
      <c r="N89" s="1005"/>
      <c r="O89" s="592" t="str">
        <f t="shared" si="3"/>
        <v/>
      </c>
      <c r="P89" s="140"/>
      <c r="Q89" s="452"/>
    </row>
    <row r="90" spans="1:17" customFormat="1" ht="24" customHeight="1">
      <c r="A90" s="169"/>
      <c r="B90" s="487"/>
      <c r="C90" s="102"/>
      <c r="D90" s="991"/>
      <c r="E90" s="992"/>
      <c r="F90" s="992"/>
      <c r="G90" s="992"/>
      <c r="H90" s="992"/>
      <c r="I90" s="992"/>
      <c r="J90" s="993"/>
      <c r="K90" s="72"/>
      <c r="L90" s="148"/>
      <c r="M90" s="1004" t="str">
        <f t="shared" si="2"/>
        <v/>
      </c>
      <c r="N90" s="1005"/>
      <c r="O90" s="592" t="str">
        <f t="shared" si="3"/>
        <v/>
      </c>
      <c r="P90" s="140"/>
      <c r="Q90" s="452"/>
    </row>
    <row r="91" spans="1:17" customFormat="1" ht="24" customHeight="1">
      <c r="A91" s="169"/>
      <c r="B91" s="487"/>
      <c r="C91" s="102"/>
      <c r="D91" s="991"/>
      <c r="E91" s="992"/>
      <c r="F91" s="992"/>
      <c r="G91" s="992"/>
      <c r="H91" s="992"/>
      <c r="I91" s="992"/>
      <c r="J91" s="993"/>
      <c r="K91" s="72"/>
      <c r="L91" s="148"/>
      <c r="M91" s="1004" t="str">
        <f t="shared" si="2"/>
        <v/>
      </c>
      <c r="N91" s="1005"/>
      <c r="O91" s="592" t="str">
        <f t="shared" si="3"/>
        <v/>
      </c>
      <c r="P91" s="140"/>
      <c r="Q91" s="452"/>
    </row>
    <row r="92" spans="1:17" customFormat="1" ht="24" customHeight="1">
      <c r="A92" s="169"/>
      <c r="B92" s="487"/>
      <c r="C92" s="102"/>
      <c r="D92" s="991"/>
      <c r="E92" s="992"/>
      <c r="F92" s="992"/>
      <c r="G92" s="992"/>
      <c r="H92" s="992"/>
      <c r="I92" s="992"/>
      <c r="J92" s="993"/>
      <c r="K92" s="72"/>
      <c r="L92" s="148"/>
      <c r="M92" s="1004" t="str">
        <f t="shared" si="2"/>
        <v/>
      </c>
      <c r="N92" s="1005"/>
      <c r="O92" s="592" t="str">
        <f t="shared" si="3"/>
        <v/>
      </c>
      <c r="P92" s="140"/>
      <c r="Q92" s="452"/>
    </row>
    <row r="93" spans="1:17" customFormat="1" ht="24" customHeight="1">
      <c r="A93" s="169"/>
      <c r="B93" s="487"/>
      <c r="C93" s="102"/>
      <c r="D93" s="991"/>
      <c r="E93" s="992"/>
      <c r="F93" s="992"/>
      <c r="G93" s="992"/>
      <c r="H93" s="992"/>
      <c r="I93" s="992"/>
      <c r="J93" s="993"/>
      <c r="K93" s="72"/>
      <c r="L93" s="148"/>
      <c r="M93" s="1004" t="str">
        <f t="shared" si="2"/>
        <v/>
      </c>
      <c r="N93" s="1005"/>
      <c r="O93" s="592" t="str">
        <f t="shared" si="3"/>
        <v/>
      </c>
      <c r="P93" s="140"/>
      <c r="Q93" s="452"/>
    </row>
    <row r="94" spans="1:17" customFormat="1" ht="24" customHeight="1">
      <c r="A94" s="169"/>
      <c r="B94" s="487"/>
      <c r="C94" s="102"/>
      <c r="D94" s="991"/>
      <c r="E94" s="992"/>
      <c r="F94" s="992"/>
      <c r="G94" s="992"/>
      <c r="H94" s="992"/>
      <c r="I94" s="992"/>
      <c r="J94" s="993"/>
      <c r="K94" s="72"/>
      <c r="L94" s="148"/>
      <c r="M94" s="1004" t="str">
        <f t="shared" si="2"/>
        <v/>
      </c>
      <c r="N94" s="1005"/>
      <c r="O94" s="592" t="str">
        <f t="shared" si="3"/>
        <v/>
      </c>
      <c r="P94" s="140"/>
      <c r="Q94" s="452"/>
    </row>
    <row r="95" spans="1:17" customFormat="1" ht="24" customHeight="1">
      <c r="A95" s="169"/>
      <c r="B95" s="487"/>
      <c r="C95" s="102"/>
      <c r="D95" s="991"/>
      <c r="E95" s="992"/>
      <c r="F95" s="992"/>
      <c r="G95" s="992"/>
      <c r="H95" s="992"/>
      <c r="I95" s="992"/>
      <c r="J95" s="993"/>
      <c r="K95" s="72"/>
      <c r="L95" s="148"/>
      <c r="M95" s="1004" t="str">
        <f t="shared" si="2"/>
        <v/>
      </c>
      <c r="N95" s="1005"/>
      <c r="O95" s="592" t="str">
        <f t="shared" si="3"/>
        <v/>
      </c>
      <c r="P95" s="140"/>
      <c r="Q95" s="452"/>
    </row>
    <row r="96" spans="1:17" customFormat="1" ht="24" customHeight="1">
      <c r="A96" s="169"/>
      <c r="B96" s="487"/>
      <c r="C96" s="102"/>
      <c r="D96" s="991"/>
      <c r="E96" s="992"/>
      <c r="F96" s="992"/>
      <c r="G96" s="992"/>
      <c r="H96" s="992"/>
      <c r="I96" s="992"/>
      <c r="J96" s="993"/>
      <c r="K96" s="72"/>
      <c r="L96" s="148"/>
      <c r="M96" s="1004" t="str">
        <f t="shared" si="2"/>
        <v/>
      </c>
      <c r="N96" s="1005"/>
      <c r="O96" s="592" t="str">
        <f t="shared" si="3"/>
        <v/>
      </c>
      <c r="P96" s="140"/>
      <c r="Q96" s="452"/>
    </row>
    <row r="97" spans="1:17" customFormat="1" ht="24" customHeight="1">
      <c r="A97" s="169"/>
      <c r="B97" s="487"/>
      <c r="C97" s="102"/>
      <c r="D97" s="991"/>
      <c r="E97" s="992"/>
      <c r="F97" s="992"/>
      <c r="G97" s="992"/>
      <c r="H97" s="992"/>
      <c r="I97" s="992"/>
      <c r="J97" s="993"/>
      <c r="K97" s="72"/>
      <c r="L97" s="148"/>
      <c r="M97" s="1004" t="str">
        <f t="shared" si="2"/>
        <v/>
      </c>
      <c r="N97" s="1005"/>
      <c r="O97" s="592" t="str">
        <f t="shared" si="3"/>
        <v/>
      </c>
      <c r="P97" s="140"/>
      <c r="Q97" s="452"/>
    </row>
    <row r="98" spans="1:17" customFormat="1" ht="24" customHeight="1">
      <c r="A98" s="169"/>
      <c r="B98" s="487"/>
      <c r="C98" s="102"/>
      <c r="D98" s="991"/>
      <c r="E98" s="992"/>
      <c r="F98" s="992"/>
      <c r="G98" s="992"/>
      <c r="H98" s="992"/>
      <c r="I98" s="992"/>
      <c r="J98" s="993"/>
      <c r="K98" s="72"/>
      <c r="L98" s="148"/>
      <c r="M98" s="1004" t="str">
        <f t="shared" si="2"/>
        <v/>
      </c>
      <c r="N98" s="1005"/>
      <c r="O98" s="592" t="str">
        <f t="shared" si="3"/>
        <v/>
      </c>
      <c r="P98" s="140"/>
      <c r="Q98" s="452"/>
    </row>
    <row r="99" spans="1:17" customFormat="1" ht="24" customHeight="1">
      <c r="A99" s="169"/>
      <c r="B99" s="487"/>
      <c r="C99" s="102"/>
      <c r="D99" s="991"/>
      <c r="E99" s="992"/>
      <c r="F99" s="992"/>
      <c r="G99" s="992"/>
      <c r="H99" s="992"/>
      <c r="I99" s="992"/>
      <c r="J99" s="993"/>
      <c r="K99" s="72"/>
      <c r="L99" s="148"/>
      <c r="M99" s="1004" t="str">
        <f t="shared" si="2"/>
        <v/>
      </c>
      <c r="N99" s="1005"/>
      <c r="O99" s="592" t="str">
        <f t="shared" si="3"/>
        <v/>
      </c>
      <c r="P99" s="140"/>
      <c r="Q99" s="452"/>
    </row>
    <row r="100" spans="1:17" customFormat="1" ht="24" customHeight="1">
      <c r="A100" s="169"/>
      <c r="B100" s="487"/>
      <c r="C100" s="102"/>
      <c r="D100" s="991"/>
      <c r="E100" s="992"/>
      <c r="F100" s="992"/>
      <c r="G100" s="992"/>
      <c r="H100" s="992"/>
      <c r="I100" s="992"/>
      <c r="J100" s="993"/>
      <c r="K100" s="72"/>
      <c r="L100" s="148"/>
      <c r="M100" s="1004" t="str">
        <f t="shared" si="2"/>
        <v/>
      </c>
      <c r="N100" s="1005"/>
      <c r="O100" s="592" t="str">
        <f t="shared" si="3"/>
        <v/>
      </c>
      <c r="P100" s="140"/>
      <c r="Q100" s="452"/>
    </row>
    <row r="101" spans="1:17" customFormat="1" ht="24" customHeight="1">
      <c r="A101" s="169"/>
      <c r="B101" s="487"/>
      <c r="C101" s="102"/>
      <c r="D101" s="991"/>
      <c r="E101" s="992"/>
      <c r="F101" s="992"/>
      <c r="G101" s="992"/>
      <c r="H101" s="992"/>
      <c r="I101" s="992"/>
      <c r="J101" s="993"/>
      <c r="K101" s="72"/>
      <c r="L101" s="148"/>
      <c r="M101" s="1004" t="str">
        <f t="shared" si="2"/>
        <v/>
      </c>
      <c r="N101" s="1005"/>
      <c r="O101" s="592" t="str">
        <f t="shared" si="3"/>
        <v/>
      </c>
      <c r="P101" s="140"/>
      <c r="Q101" s="452"/>
    </row>
    <row r="102" spans="1:17" customFormat="1" ht="24" customHeight="1">
      <c r="A102" s="169"/>
      <c r="B102" s="487"/>
      <c r="C102" s="102"/>
      <c r="D102" s="991"/>
      <c r="E102" s="992"/>
      <c r="F102" s="992"/>
      <c r="G102" s="992"/>
      <c r="H102" s="992"/>
      <c r="I102" s="992"/>
      <c r="J102" s="993"/>
      <c r="K102" s="72"/>
      <c r="L102" s="148"/>
      <c r="M102" s="1004" t="str">
        <f t="shared" si="2"/>
        <v/>
      </c>
      <c r="N102" s="1005"/>
      <c r="O102" s="592" t="str">
        <f t="shared" si="3"/>
        <v/>
      </c>
      <c r="P102" s="140"/>
      <c r="Q102" s="452"/>
    </row>
    <row r="103" spans="1:17" customFormat="1" ht="24" customHeight="1">
      <c r="A103" s="169"/>
      <c r="B103" s="487"/>
      <c r="C103" s="102"/>
      <c r="D103" s="991"/>
      <c r="E103" s="992"/>
      <c r="F103" s="992"/>
      <c r="G103" s="992"/>
      <c r="H103" s="992"/>
      <c r="I103" s="992"/>
      <c r="J103" s="993"/>
      <c r="K103" s="72"/>
      <c r="L103" s="148"/>
      <c r="M103" s="1004" t="str">
        <f t="shared" si="2"/>
        <v/>
      </c>
      <c r="N103" s="1005"/>
      <c r="O103" s="592" t="str">
        <f t="shared" si="3"/>
        <v/>
      </c>
      <c r="P103" s="140"/>
      <c r="Q103" s="452"/>
    </row>
    <row r="104" spans="1:17" customFormat="1" ht="24" customHeight="1">
      <c r="A104" s="169"/>
      <c r="B104" s="487"/>
      <c r="C104" s="102"/>
      <c r="D104" s="991"/>
      <c r="E104" s="992"/>
      <c r="F104" s="992"/>
      <c r="G104" s="992"/>
      <c r="H104" s="992"/>
      <c r="I104" s="992"/>
      <c r="J104" s="993"/>
      <c r="K104" s="72"/>
      <c r="L104" s="148"/>
      <c r="M104" s="1004" t="str">
        <f t="shared" si="2"/>
        <v/>
      </c>
      <c r="N104" s="1005"/>
      <c r="O104" s="592" t="str">
        <f t="shared" si="3"/>
        <v/>
      </c>
      <c r="P104" s="140"/>
      <c r="Q104" s="452"/>
    </row>
    <row r="105" spans="1:17" customFormat="1" ht="24" customHeight="1">
      <c r="A105" s="169"/>
      <c r="B105" s="487"/>
      <c r="C105" s="102"/>
      <c r="D105" s="991"/>
      <c r="E105" s="992"/>
      <c r="F105" s="992"/>
      <c r="G105" s="992"/>
      <c r="H105" s="992"/>
      <c r="I105" s="992"/>
      <c r="J105" s="993"/>
      <c r="K105" s="72"/>
      <c r="L105" s="148"/>
      <c r="M105" s="1004" t="str">
        <f t="shared" si="2"/>
        <v/>
      </c>
      <c r="N105" s="1005"/>
      <c r="O105" s="592" t="str">
        <f t="shared" si="3"/>
        <v/>
      </c>
      <c r="P105" s="140"/>
      <c r="Q105" s="452"/>
    </row>
    <row r="106" spans="1:17" customFormat="1" ht="24" customHeight="1">
      <c r="A106" s="169"/>
      <c r="B106" s="487"/>
      <c r="C106" s="102"/>
      <c r="D106" s="991"/>
      <c r="E106" s="992"/>
      <c r="F106" s="992"/>
      <c r="G106" s="992"/>
      <c r="H106" s="992"/>
      <c r="I106" s="992"/>
      <c r="J106" s="993"/>
      <c r="K106" s="72"/>
      <c r="L106" s="148"/>
      <c r="M106" s="1004" t="str">
        <f t="shared" si="2"/>
        <v/>
      </c>
      <c r="N106" s="1005"/>
      <c r="O106" s="592" t="str">
        <f t="shared" si="3"/>
        <v/>
      </c>
      <c r="P106" s="140"/>
      <c r="Q106" s="452"/>
    </row>
    <row r="107" spans="1:17" customFormat="1" ht="24" customHeight="1">
      <c r="A107" s="169"/>
      <c r="B107" s="487"/>
      <c r="C107" s="102"/>
      <c r="D107" s="991"/>
      <c r="E107" s="992"/>
      <c r="F107" s="992"/>
      <c r="G107" s="992"/>
      <c r="H107" s="992"/>
      <c r="I107" s="992"/>
      <c r="J107" s="993"/>
      <c r="K107" s="72"/>
      <c r="L107" s="148"/>
      <c r="M107" s="1004" t="str">
        <f t="shared" si="2"/>
        <v/>
      </c>
      <c r="N107" s="1005"/>
      <c r="O107" s="592" t="str">
        <f t="shared" si="3"/>
        <v/>
      </c>
      <c r="P107" s="140"/>
      <c r="Q107" s="452"/>
    </row>
    <row r="108" spans="1:17" customFormat="1" ht="24" customHeight="1">
      <c r="A108" s="169"/>
      <c r="B108" s="487"/>
      <c r="C108" s="102"/>
      <c r="D108" s="991"/>
      <c r="E108" s="992"/>
      <c r="F108" s="992"/>
      <c r="G108" s="992"/>
      <c r="H108" s="992"/>
      <c r="I108" s="992"/>
      <c r="J108" s="993"/>
      <c r="K108" s="72"/>
      <c r="L108" s="148"/>
      <c r="M108" s="1004" t="str">
        <f t="shared" si="2"/>
        <v/>
      </c>
      <c r="N108" s="1005"/>
      <c r="O108" s="592" t="str">
        <f t="shared" si="3"/>
        <v/>
      </c>
      <c r="P108" s="140"/>
      <c r="Q108" s="452"/>
    </row>
    <row r="109" spans="1:17" customFormat="1" ht="24" customHeight="1">
      <c r="A109" s="169"/>
      <c r="B109" s="487"/>
      <c r="C109" s="102"/>
      <c r="D109" s="991"/>
      <c r="E109" s="992"/>
      <c r="F109" s="992"/>
      <c r="G109" s="992"/>
      <c r="H109" s="992"/>
      <c r="I109" s="992"/>
      <c r="J109" s="993"/>
      <c r="K109" s="72"/>
      <c r="L109" s="148"/>
      <c r="M109" s="1004" t="str">
        <f t="shared" si="2"/>
        <v/>
      </c>
      <c r="N109" s="1005"/>
      <c r="O109" s="592" t="str">
        <f t="shared" si="3"/>
        <v/>
      </c>
      <c r="P109" s="140"/>
      <c r="Q109" s="452"/>
    </row>
    <row r="110" spans="1:17" s="125" customFormat="1" ht="3" customHeight="1">
      <c r="A110" s="437"/>
      <c r="B110" s="104"/>
      <c r="C110" s="104"/>
      <c r="D110" s="104"/>
      <c r="E110" s="97"/>
      <c r="F110" s="97"/>
      <c r="G110" s="97"/>
      <c r="H110" s="97"/>
      <c r="I110" s="97"/>
      <c r="J110" s="97"/>
      <c r="K110" s="72"/>
      <c r="L110" s="104"/>
      <c r="M110" s="105"/>
      <c r="N110" s="105"/>
      <c r="O110" s="105"/>
      <c r="P110" s="198"/>
      <c r="Q110" s="470"/>
    </row>
    <row r="111" spans="1:17" s="99" customFormat="1" ht="21.75" customHeight="1">
      <c r="A111" s="443"/>
      <c r="B111" s="190" t="s">
        <v>87</v>
      </c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9"/>
      <c r="Q111" s="471"/>
    </row>
    <row r="112" spans="1:17" customFormat="1" ht="12.75" customHeight="1">
      <c r="A112" s="268"/>
      <c r="B112" s="129" t="str">
        <f>B61</f>
        <v>FAPESP,  MAIO DE 2016</v>
      </c>
      <c r="C112" s="129"/>
      <c r="D112" s="129"/>
      <c r="E112" s="58"/>
      <c r="F112" s="58"/>
      <c r="G112" s="58"/>
      <c r="H112" s="58"/>
      <c r="I112" s="58"/>
      <c r="J112" s="74"/>
      <c r="K112" s="74"/>
      <c r="L112" s="58"/>
      <c r="M112" s="58"/>
      <c r="N112" s="58"/>
      <c r="O112" s="58"/>
      <c r="P112" s="114">
        <v>2</v>
      </c>
      <c r="Q112" s="261"/>
    </row>
    <row r="113" spans="1:17" customFormat="1" ht="12.75" customHeight="1">
      <c r="A113" s="451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452"/>
    </row>
    <row r="114" spans="1:17" customFormat="1" ht="12.75" customHeight="1">
      <c r="A114" s="451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21"/>
    </row>
    <row r="115" spans="1:17" customFormat="1" ht="12.75" customHeight="1">
      <c r="A115" s="451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21"/>
    </row>
    <row r="116" spans="1:17" customFormat="1" ht="12.75" customHeight="1">
      <c r="A116" s="451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21"/>
    </row>
    <row r="117" spans="1:17" customFormat="1" ht="12.75" customHeight="1">
      <c r="A117" s="451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21"/>
    </row>
    <row r="118" spans="1:17" customFormat="1" ht="12.75" customHeight="1">
      <c r="A118" s="451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21"/>
    </row>
    <row r="119" spans="1:17" customFormat="1" ht="12.75" customHeight="1">
      <c r="A119" s="451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21"/>
    </row>
    <row r="120" spans="1:17" customFormat="1" ht="12.75" customHeight="1">
      <c r="A120" s="451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21"/>
    </row>
    <row r="121" spans="1:17" customFormat="1" ht="12.75" customHeight="1">
      <c r="A121" s="451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21"/>
    </row>
    <row r="122" spans="1:17" customFormat="1" ht="12.75" customHeight="1">
      <c r="A122" s="451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21"/>
    </row>
    <row r="123" spans="1:17" customFormat="1" ht="12.75" customHeight="1">
      <c r="A123" s="451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21"/>
    </row>
    <row r="124" spans="1:17" customFormat="1" ht="12.75" customHeight="1">
      <c r="A124" s="451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21"/>
    </row>
    <row r="125" spans="1:17" customFormat="1" ht="12.75" customHeight="1">
      <c r="A125" s="451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21"/>
    </row>
    <row r="126" spans="1:17" customFormat="1" ht="12.75" customHeight="1">
      <c r="A126" s="451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21"/>
    </row>
    <row r="127" spans="1:17" customFormat="1" ht="12.75" customHeight="1">
      <c r="A127" s="451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21"/>
    </row>
    <row r="128" spans="1:17" customFormat="1" ht="12.75" customHeight="1">
      <c r="A128" s="451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21"/>
    </row>
    <row r="129" spans="1:17" customFormat="1" ht="12.75" customHeight="1">
      <c r="A129" s="451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21"/>
    </row>
    <row r="130" spans="1:17" customFormat="1" ht="12.75" customHeight="1">
      <c r="A130" s="451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21"/>
    </row>
    <row r="131" spans="1:17" customFormat="1" ht="12.75" customHeight="1">
      <c r="A131" s="451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21"/>
    </row>
    <row r="132" spans="1:17" customFormat="1" ht="12.75" customHeight="1">
      <c r="A132" s="451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21"/>
    </row>
    <row r="133" spans="1:17" customFormat="1" ht="12.75" customHeight="1">
      <c r="A133" s="451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21"/>
    </row>
    <row r="134" spans="1:17" customFormat="1" ht="12.75" customHeight="1">
      <c r="A134" s="451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21"/>
    </row>
    <row r="135" spans="1:17" customFormat="1" ht="12.75" customHeight="1">
      <c r="A135" s="451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21"/>
    </row>
    <row r="136" spans="1:17" customFormat="1" ht="12.75" customHeight="1">
      <c r="A136" s="451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21"/>
    </row>
    <row r="137" spans="1:17" customFormat="1" ht="12.75" customHeight="1">
      <c r="A137" s="451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21"/>
    </row>
    <row r="138" spans="1:17" customFormat="1" ht="12.75" customHeight="1">
      <c r="A138" s="451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21"/>
    </row>
    <row r="139" spans="1:17" customFormat="1" ht="12.75" customHeight="1">
      <c r="A139" s="451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21"/>
    </row>
    <row r="140" spans="1:17" customFormat="1" ht="12.75" customHeight="1">
      <c r="A140" s="451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21"/>
    </row>
    <row r="141" spans="1:17" customFormat="1" ht="12.75" customHeight="1">
      <c r="A141" s="451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21"/>
    </row>
    <row r="142" spans="1:17" customFormat="1" ht="12.75" customHeight="1">
      <c r="A142" s="451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21"/>
    </row>
    <row r="143" spans="1:17" customFormat="1" ht="12.75" customHeight="1">
      <c r="A143" s="451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21"/>
    </row>
    <row r="144" spans="1:17" customFormat="1" ht="12.75" customHeight="1">
      <c r="A144" s="451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21"/>
    </row>
    <row r="145" spans="1:241" customFormat="1" ht="12.75" customHeight="1">
      <c r="A145" s="451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21"/>
    </row>
    <row r="146" spans="1:241" customFormat="1" ht="12.75" customHeight="1">
      <c r="A146" s="451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21"/>
    </row>
    <row r="147" spans="1:241" customFormat="1" ht="12.75" customHeight="1">
      <c r="A147" s="451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21"/>
    </row>
    <row r="148" spans="1:241" customFormat="1" ht="16.5" customHeight="1">
      <c r="A148" s="451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21"/>
    </row>
    <row r="149" spans="1:241" customFormat="1" ht="16.5" customHeight="1">
      <c r="A149" s="451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21"/>
    </row>
    <row r="150" spans="1:241" customFormat="1" ht="12.75" customHeight="1">
      <c r="A150" s="451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21"/>
    </row>
    <row r="151" spans="1:241" customFormat="1" ht="12.75" customHeight="1">
      <c r="A151" s="451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21"/>
    </row>
    <row r="152" spans="1:241" customFormat="1" ht="12.75" customHeight="1">
      <c r="A152" s="451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21"/>
    </row>
    <row r="153" spans="1:241" customFormat="1" ht="12.75" customHeight="1">
      <c r="A153" s="451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22"/>
    </row>
    <row r="154" spans="1:241" customFormat="1" ht="12.75" customHeight="1">
      <c r="A154" s="451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21"/>
    </row>
    <row r="155" spans="1:241" customFormat="1" ht="16.5" customHeight="1">
      <c r="A155" s="451"/>
      <c r="B155" s="222" t="s">
        <v>145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21"/>
    </row>
    <row r="156" spans="1:241" customFormat="1" ht="16.5" customHeight="1">
      <c r="A156" s="451"/>
      <c r="B156" s="222" t="s">
        <v>146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21"/>
    </row>
    <row r="157" spans="1:241" customFormat="1" ht="12.75" customHeight="1">
      <c r="A157" s="451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21"/>
    </row>
    <row r="158" spans="1:241" customFormat="1" ht="15">
      <c r="A158" s="451"/>
      <c r="B158" s="130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21"/>
    </row>
    <row r="159" spans="1:241" s="58" customFormat="1">
      <c r="A159" s="260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60"/>
    </row>
    <row r="160" spans="1:241" s="58" customFormat="1" ht="14.25" customHeight="1">
      <c r="A160" s="260"/>
      <c r="B160" s="863" t="s">
        <v>88</v>
      </c>
      <c r="C160" s="863"/>
      <c r="D160" s="863"/>
      <c r="E160" s="863"/>
      <c r="F160" s="863"/>
      <c r="G160" s="863"/>
      <c r="H160" s="863"/>
      <c r="I160" s="863"/>
      <c r="J160" s="863"/>
      <c r="K160" s="863"/>
      <c r="L160" s="863"/>
      <c r="M160" s="863"/>
      <c r="N160" s="863"/>
      <c r="O160" s="863"/>
      <c r="P160" s="48"/>
      <c r="Q160" s="254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58" customFormat="1" ht="14.25" customHeight="1">
      <c r="A161" s="260"/>
      <c r="B161" s="863" t="s">
        <v>86</v>
      </c>
      <c r="C161" s="863"/>
      <c r="D161" s="863"/>
      <c r="E161" s="863"/>
      <c r="F161" s="863"/>
      <c r="G161" s="863"/>
      <c r="H161" s="863"/>
      <c r="I161" s="863"/>
      <c r="J161" s="863"/>
      <c r="K161" s="863"/>
      <c r="L161" s="863"/>
      <c r="M161" s="863"/>
      <c r="N161" s="863"/>
      <c r="O161" s="863"/>
      <c r="P161" s="48"/>
      <c r="Q161" s="254"/>
      <c r="R161" s="57"/>
      <c r="S161" s="57"/>
      <c r="T161" s="57"/>
      <c r="U161" s="57"/>
      <c r="V161" s="57"/>
      <c r="W161" s="57"/>
      <c r="X161" s="57"/>
      <c r="IC161" s="57"/>
      <c r="ID161" s="57"/>
      <c r="IE161" s="57"/>
      <c r="IF161" s="57"/>
      <c r="IG161" s="57"/>
    </row>
    <row r="162" spans="1:241" s="58" customFormat="1" ht="5.25" customHeight="1">
      <c r="A162" s="26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54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12" customFormat="1" ht="18" customHeight="1">
      <c r="A163" s="453"/>
      <c r="B163" s="816" t="s">
        <v>10</v>
      </c>
      <c r="C163" s="816"/>
      <c r="D163" s="816"/>
      <c r="E163" s="816"/>
      <c r="F163" s="816"/>
      <c r="G163" s="816"/>
      <c r="H163" s="816"/>
      <c r="I163" s="816"/>
      <c r="J163" s="816"/>
      <c r="K163" s="816"/>
      <c r="L163" s="816"/>
      <c r="M163" s="816"/>
      <c r="N163" s="816"/>
      <c r="O163" s="816"/>
      <c r="P163" s="816"/>
      <c r="Q163" s="453"/>
    </row>
    <row r="164" spans="1:241" s="58" customFormat="1" ht="14.25" customHeight="1">
      <c r="A164" s="260"/>
      <c r="B164" s="50" t="s">
        <v>89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54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58" customFormat="1" ht="14.25" customHeight="1">
      <c r="A165" s="260"/>
      <c r="B165" s="50" t="s">
        <v>90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54"/>
      <c r="R165" s="57"/>
      <c r="S165" s="57"/>
      <c r="T165" s="57"/>
      <c r="U165" s="57"/>
      <c r="V165" s="57"/>
      <c r="W165" s="57"/>
      <c r="X165" s="57"/>
      <c r="IC165" s="57"/>
      <c r="ID165" s="57"/>
      <c r="IE165" s="57"/>
      <c r="IF165" s="57"/>
      <c r="IG165" s="57"/>
    </row>
    <row r="166" spans="1:241" s="58" customFormat="1" ht="14.25" customHeight="1">
      <c r="A166" s="260"/>
      <c r="B166" s="50" t="s">
        <v>217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54"/>
      <c r="R166" s="57"/>
      <c r="S166" s="57"/>
      <c r="T166" s="57"/>
      <c r="U166" s="57"/>
      <c r="V166" s="57"/>
      <c r="W166" s="57"/>
      <c r="X166" s="57"/>
      <c r="IC166" s="57"/>
      <c r="ID166" s="57"/>
      <c r="IE166" s="57"/>
      <c r="IF166" s="57"/>
      <c r="IG166" s="57"/>
    </row>
    <row r="167" spans="1:241" s="25" customFormat="1" ht="14.25" customHeight="1">
      <c r="A167" s="260"/>
      <c r="B167" s="50" t="s">
        <v>218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4"/>
      <c r="R167" s="2"/>
      <c r="S167" s="2"/>
      <c r="T167" s="2"/>
      <c r="U167" s="2"/>
      <c r="V167" s="2"/>
      <c r="W167" s="2"/>
      <c r="X167" s="2"/>
      <c r="IC167" s="67"/>
      <c r="ID167" s="67"/>
      <c r="IE167" s="67"/>
      <c r="IF167" s="67"/>
      <c r="IG167" s="67"/>
    </row>
    <row r="168" spans="1:241" s="25" customFormat="1" ht="14.25" customHeight="1">
      <c r="A168" s="260"/>
      <c r="B168" s="50" t="s">
        <v>236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4"/>
      <c r="R168" s="2"/>
      <c r="S168" s="2"/>
      <c r="T168" s="2"/>
      <c r="U168" s="2"/>
      <c r="V168" s="2"/>
      <c r="W168" s="2"/>
      <c r="X168" s="2"/>
      <c r="IC168" s="65"/>
      <c r="ID168" s="65"/>
      <c r="IE168" s="65"/>
      <c r="IF168" s="65"/>
      <c r="IG168" s="65"/>
    </row>
    <row r="169" spans="1:241" s="25" customFormat="1" ht="14.25" customHeight="1">
      <c r="A169" s="260"/>
      <c r="B169" s="50" t="s">
        <v>235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4"/>
      <c r="R169" s="2"/>
      <c r="S169" s="2"/>
      <c r="T169" s="2"/>
      <c r="U169" s="2"/>
      <c r="V169" s="2"/>
      <c r="W169" s="2"/>
      <c r="X169" s="2"/>
      <c r="IC169" s="65"/>
      <c r="ID169" s="65"/>
      <c r="IE169" s="65"/>
      <c r="IF169" s="65"/>
      <c r="IG169" s="65"/>
    </row>
    <row r="170" spans="1:241" s="25" customFormat="1" ht="14.25" customHeight="1">
      <c r="A170" s="260"/>
      <c r="B170" s="50" t="s">
        <v>219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4"/>
      <c r="R170" s="2"/>
      <c r="S170" s="2"/>
      <c r="T170" s="2"/>
      <c r="U170" s="2"/>
      <c r="V170" s="2"/>
      <c r="W170" s="2"/>
      <c r="X170" s="2"/>
    </row>
    <row r="171" spans="1:241" s="25" customFormat="1" ht="14.25" customHeight="1">
      <c r="A171" s="260"/>
      <c r="B171" s="50" t="s">
        <v>237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4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>
      <c r="A172" s="260"/>
      <c r="B172" s="50" t="s">
        <v>220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4"/>
      <c r="R172" s="2"/>
      <c r="S172" s="2"/>
      <c r="T172" s="2"/>
      <c r="U172" s="2"/>
      <c r="V172" s="2"/>
      <c r="W172" s="2"/>
      <c r="X172" s="2"/>
      <c r="IC172" s="65"/>
      <c r="ID172" s="65"/>
      <c r="IE172" s="65"/>
      <c r="IF172" s="65"/>
      <c r="IG172" s="65"/>
    </row>
    <row r="173" spans="1:241" s="25" customFormat="1" ht="14.25" customHeight="1">
      <c r="A173" s="260"/>
      <c r="B173" s="50" t="s">
        <v>238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4"/>
      <c r="R173" s="2"/>
      <c r="S173" s="2"/>
      <c r="T173" s="2"/>
      <c r="U173" s="2"/>
      <c r="V173" s="2"/>
      <c r="W173" s="2"/>
      <c r="X173" s="2"/>
    </row>
    <row r="174" spans="1:241" s="25" customFormat="1" ht="14.25" customHeight="1">
      <c r="A174" s="260"/>
      <c r="B174" s="51" t="s">
        <v>221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4"/>
      <c r="R174" s="2"/>
      <c r="S174" s="2"/>
      <c r="T174" s="2"/>
      <c r="U174" s="2"/>
      <c r="V174" s="2"/>
      <c r="W174" s="2"/>
      <c r="X174" s="2"/>
      <c r="IC174" s="65"/>
      <c r="ID174" s="65"/>
      <c r="IE174" s="65"/>
      <c r="IF174" s="65"/>
      <c r="IG174" s="65"/>
    </row>
    <row r="175" spans="1:241" s="25" customFormat="1" ht="14.25" customHeight="1">
      <c r="A175" s="260"/>
      <c r="B175" s="51" t="s">
        <v>64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4"/>
      <c r="R175" s="2"/>
      <c r="S175" s="2"/>
      <c r="T175" s="2"/>
      <c r="U175" s="2"/>
      <c r="V175" s="2"/>
      <c r="W175" s="2"/>
      <c r="X175" s="2"/>
      <c r="IE175" s="67"/>
    </row>
    <row r="176" spans="1:241" s="25" customFormat="1" ht="14.25" customHeight="1">
      <c r="A176" s="260"/>
      <c r="B176" s="50" t="s">
        <v>91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4"/>
      <c r="R176" s="2"/>
      <c r="S176" s="2"/>
      <c r="T176" s="2"/>
      <c r="U176" s="2"/>
      <c r="V176" s="2"/>
      <c r="W176" s="2"/>
      <c r="X176" s="2"/>
    </row>
    <row r="177" spans="1:24" s="25" customFormat="1" ht="14.25" customHeight="1">
      <c r="A177" s="260"/>
      <c r="B177" s="51" t="s">
        <v>92</v>
      </c>
      <c r="C177" s="64"/>
      <c r="D177" s="2"/>
      <c r="E177" s="2"/>
      <c r="F177" s="2"/>
      <c r="G177" s="2"/>
      <c r="H177" s="2"/>
      <c r="I177" s="2"/>
      <c r="J177" s="2"/>
      <c r="K177" s="2"/>
      <c r="L177" s="2"/>
      <c r="P177" s="175"/>
      <c r="Q177" s="472"/>
      <c r="R177" s="2"/>
      <c r="S177" s="2"/>
      <c r="T177" s="2"/>
      <c r="U177" s="2"/>
      <c r="V177" s="2"/>
      <c r="W177" s="2"/>
      <c r="X177" s="2"/>
    </row>
    <row r="178" spans="1:24" s="25" customFormat="1" ht="14.25" customHeight="1">
      <c r="A178" s="260"/>
      <c r="B178" s="132" t="s">
        <v>93</v>
      </c>
      <c r="C178" s="64"/>
      <c r="D178" s="2"/>
      <c r="E178" s="2"/>
      <c r="F178" s="2"/>
      <c r="G178" s="2"/>
      <c r="H178" s="2"/>
      <c r="I178" s="2"/>
      <c r="J178" s="2"/>
      <c r="K178" s="2"/>
      <c r="L178" s="2"/>
      <c r="P178" s="174"/>
      <c r="Q178" s="473"/>
      <c r="R178" s="2"/>
      <c r="S178" s="2"/>
      <c r="T178" s="2"/>
      <c r="U178" s="2"/>
      <c r="V178" s="2"/>
      <c r="W178" s="2"/>
      <c r="X178" s="2"/>
    </row>
    <row r="179" spans="1:24" s="25" customFormat="1" ht="20.25" customHeight="1">
      <c r="A179" s="260"/>
      <c r="B179" s="64" t="s">
        <v>94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7"/>
      <c r="Q179" s="416"/>
      <c r="R179" s="2"/>
      <c r="S179" s="2"/>
      <c r="T179" s="2"/>
      <c r="U179" s="2"/>
      <c r="V179" s="2"/>
      <c r="W179" s="2"/>
      <c r="X179" s="2"/>
    </row>
    <row r="180" spans="1:24" s="25" customFormat="1" ht="6" customHeight="1">
      <c r="A180" s="254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5"/>
      <c r="Q180" s="472"/>
    </row>
    <row r="181" spans="1:24" s="44" customFormat="1" ht="15" customHeight="1">
      <c r="A181" s="456"/>
      <c r="B181" s="166" t="s">
        <v>42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67"/>
      <c r="Q181" s="416"/>
      <c r="R181" s="43"/>
      <c r="S181" s="43"/>
      <c r="T181" s="43"/>
    </row>
    <row r="182" spans="1:24" s="44" customFormat="1" ht="7.5" customHeight="1">
      <c r="A182" s="456"/>
      <c r="B182" s="166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167"/>
      <c r="Q182" s="416"/>
      <c r="R182" s="43"/>
      <c r="S182" s="43"/>
      <c r="T182" s="43"/>
    </row>
    <row r="183" spans="1:24" s="167" customFormat="1" ht="21" customHeight="1">
      <c r="A183" s="476"/>
      <c r="B183" s="340" t="s">
        <v>130</v>
      </c>
      <c r="C183" s="87" t="s">
        <v>31</v>
      </c>
      <c r="D183" s="86" t="s">
        <v>32</v>
      </c>
      <c r="E183" s="88">
        <v>1</v>
      </c>
      <c r="F183" s="92"/>
      <c r="G183" s="340" t="s">
        <v>134</v>
      </c>
      <c r="H183" s="89" t="s">
        <v>33</v>
      </c>
      <c r="I183" s="86" t="s">
        <v>77</v>
      </c>
      <c r="J183" s="90">
        <v>1.24</v>
      </c>
      <c r="K183" s="92"/>
      <c r="L183" s="340" t="s">
        <v>131</v>
      </c>
      <c r="M183" s="89" t="s">
        <v>69</v>
      </c>
      <c r="N183" s="86" t="s">
        <v>32</v>
      </c>
      <c r="O183" s="90">
        <v>1.78</v>
      </c>
      <c r="Q183" s="416"/>
      <c r="R183" s="168"/>
      <c r="S183" s="168"/>
      <c r="T183" s="168"/>
    </row>
    <row r="184" spans="1:24" s="351" customFormat="1" ht="7.5" customHeight="1">
      <c r="A184" s="349"/>
      <c r="B184" s="350"/>
      <c r="C184" s="350"/>
      <c r="D184" s="350"/>
      <c r="E184" s="350"/>
      <c r="F184" s="350"/>
      <c r="G184" s="350"/>
      <c r="H184" s="350"/>
      <c r="I184" s="350"/>
      <c r="J184" s="350"/>
      <c r="K184" s="350"/>
      <c r="L184" s="350"/>
      <c r="M184" s="350"/>
      <c r="N184" s="350"/>
      <c r="O184" s="350"/>
      <c r="P184" s="350"/>
      <c r="Q184" s="474"/>
      <c r="R184" s="40"/>
      <c r="S184" s="40"/>
      <c r="T184" s="40"/>
    </row>
    <row r="185" spans="1:24" ht="12.75" customHeight="1">
      <c r="A185" s="437"/>
      <c r="B185" s="1000" t="s">
        <v>1</v>
      </c>
      <c r="C185" s="832" t="s">
        <v>7</v>
      </c>
      <c r="D185" s="975" t="s">
        <v>8</v>
      </c>
      <c r="E185" s="976"/>
      <c r="F185" s="976"/>
      <c r="G185" s="976"/>
      <c r="H185" s="976"/>
      <c r="I185" s="976"/>
      <c r="J185" s="1002"/>
      <c r="K185" s="783" t="s">
        <v>76</v>
      </c>
      <c r="L185" s="832" t="s">
        <v>3</v>
      </c>
      <c r="M185" s="834" t="s">
        <v>172</v>
      </c>
      <c r="N185" s="1018"/>
      <c r="O185" s="1017" t="s">
        <v>173</v>
      </c>
      <c r="P185" s="835" t="s">
        <v>2</v>
      </c>
      <c r="Q185" s="418"/>
    </row>
    <row r="186" spans="1:24" s="42" customFormat="1" ht="27.75" customHeight="1">
      <c r="A186" s="443"/>
      <c r="B186" s="1001"/>
      <c r="C186" s="974"/>
      <c r="D186" s="977"/>
      <c r="E186" s="978"/>
      <c r="F186" s="978"/>
      <c r="G186" s="978"/>
      <c r="H186" s="978"/>
      <c r="I186" s="978"/>
      <c r="J186" s="1003"/>
      <c r="K186" s="1006"/>
      <c r="L186" s="928"/>
      <c r="M186" s="1019"/>
      <c r="N186" s="1020"/>
      <c r="O186" s="1017"/>
      <c r="P186" s="935"/>
      <c r="Q186" s="419"/>
      <c r="R186" s="62" t="e">
        <f>IF(#REF!&lt;&gt;0,#REF!,"")</f>
        <v>#REF!</v>
      </c>
      <c r="S186" s="63">
        <f>$E$13</f>
        <v>1</v>
      </c>
    </row>
    <row r="187" spans="1:24" ht="17.25" customHeight="1">
      <c r="A187" s="169"/>
      <c r="B187" s="343">
        <v>1</v>
      </c>
      <c r="C187" s="170">
        <v>1</v>
      </c>
      <c r="D187" s="849" t="s">
        <v>95</v>
      </c>
      <c r="E187" s="850"/>
      <c r="F187" s="850"/>
      <c r="G187" s="850"/>
      <c r="H187" s="850"/>
      <c r="I187" s="850"/>
      <c r="J187" s="851"/>
      <c r="K187" s="156" t="s">
        <v>31</v>
      </c>
      <c r="L187" s="341">
        <v>1200</v>
      </c>
      <c r="M187" s="997">
        <f>C187*L187</f>
        <v>1200</v>
      </c>
      <c r="N187" s="998"/>
      <c r="O187" s="390" t="e">
        <f>IF(M187&lt;&gt;0,INDEX($S$186:$S$189,MATCH(K187,$R$186:$R$189,0))*M187,"")</f>
        <v>#N/A</v>
      </c>
      <c r="P187" s="289"/>
      <c r="Q187" s="422"/>
      <c r="R187" s="62" t="e">
        <f>IF(#REF!&lt;&gt;0,#REF!,"")</f>
        <v>#REF!</v>
      </c>
      <c r="S187" s="63">
        <f>$J$13</f>
        <v>0</v>
      </c>
    </row>
    <row r="188" spans="1:24" ht="17.25" customHeight="1">
      <c r="A188" s="169"/>
      <c r="B188" s="343" t="s">
        <v>17</v>
      </c>
      <c r="C188" s="170">
        <v>1</v>
      </c>
      <c r="D188" s="849" t="s">
        <v>71</v>
      </c>
      <c r="E188" s="850"/>
      <c r="F188" s="850"/>
      <c r="G188" s="850"/>
      <c r="H188" s="850"/>
      <c r="I188" s="850"/>
      <c r="J188" s="851"/>
      <c r="K188" s="156" t="s">
        <v>33</v>
      </c>
      <c r="L188" s="341">
        <v>240</v>
      </c>
      <c r="M188" s="997">
        <f>C188*L188</f>
        <v>240</v>
      </c>
      <c r="N188" s="998"/>
      <c r="O188" s="390">
        <f>M188*J183</f>
        <v>297.60000000000002</v>
      </c>
      <c r="P188" s="289"/>
      <c r="Q188" s="450"/>
      <c r="R188" s="62" t="e">
        <f>IF(#REF!&lt;&gt;0,#REF!,"")</f>
        <v>#REF!</v>
      </c>
      <c r="S188" s="63">
        <f>$O$13</f>
        <v>0</v>
      </c>
    </row>
    <row r="189" spans="1:24" ht="17.25" customHeight="1">
      <c r="A189" s="169"/>
      <c r="B189" s="343">
        <v>2</v>
      </c>
      <c r="C189" s="170">
        <v>1</v>
      </c>
      <c r="D189" s="849" t="s">
        <v>96</v>
      </c>
      <c r="E189" s="850"/>
      <c r="F189" s="850"/>
      <c r="G189" s="850"/>
      <c r="H189" s="850"/>
      <c r="I189" s="850"/>
      <c r="J189" s="851"/>
      <c r="K189" s="156" t="s">
        <v>69</v>
      </c>
      <c r="L189" s="341">
        <v>456</v>
      </c>
      <c r="M189" s="997">
        <f>C189*L189</f>
        <v>456</v>
      </c>
      <c r="N189" s="998"/>
      <c r="O189" s="390" t="e">
        <f>IF(M189&lt;&gt;0,INDEX($S$186:$S$189,MATCH(K189,$R$186:$R$189,0))*M189,"")</f>
        <v>#N/A</v>
      </c>
      <c r="P189" s="289"/>
      <c r="Q189" s="450"/>
      <c r="R189" s="62"/>
      <c r="S189" s="63"/>
    </row>
    <row r="190" spans="1:24" ht="17.25" customHeight="1">
      <c r="A190" s="169"/>
      <c r="B190" s="343" t="s">
        <v>73</v>
      </c>
      <c r="C190" s="170">
        <v>1</v>
      </c>
      <c r="D190" s="849" t="s">
        <v>71</v>
      </c>
      <c r="E190" s="850"/>
      <c r="F190" s="850"/>
      <c r="G190" s="850"/>
      <c r="H190" s="850"/>
      <c r="I190" s="850"/>
      <c r="J190" s="851"/>
      <c r="K190" s="156" t="s">
        <v>69</v>
      </c>
      <c r="L190" s="341">
        <v>45</v>
      </c>
      <c r="M190" s="997">
        <f>C190*L190</f>
        <v>45</v>
      </c>
      <c r="N190" s="998"/>
      <c r="O190" s="390" t="e">
        <f>IF(M190&lt;&gt;0,INDEX($S$186:$S$189,MATCH(K190,$R$186:$R$189,0))*M190,"")</f>
        <v>#N/A</v>
      </c>
      <c r="P190" s="289"/>
      <c r="Q190" s="450"/>
      <c r="R190" s="62"/>
      <c r="S190" s="63"/>
    </row>
    <row r="191" spans="1:24" ht="18.75" customHeight="1">
      <c r="A191" s="437"/>
      <c r="B191" s="304"/>
      <c r="C191" s="305"/>
      <c r="D191" s="150"/>
      <c r="E191" s="171"/>
      <c r="F191" s="171"/>
      <c r="G191" s="171"/>
      <c r="H191" s="171"/>
      <c r="I191" s="999"/>
      <c r="J191" s="999"/>
      <c r="K191" s="999"/>
      <c r="L191" s="999"/>
      <c r="M191" s="859" t="s">
        <v>5</v>
      </c>
      <c r="N191" s="860"/>
      <c r="O191" s="396" t="e">
        <f>SUM(O187:O190)</f>
        <v>#N/A</v>
      </c>
      <c r="P191" s="289"/>
      <c r="Q191" s="450"/>
      <c r="R191" s="62"/>
      <c r="S191" s="63"/>
    </row>
    <row r="192" spans="1:24" s="46" customFormat="1" ht="5.25" customHeight="1">
      <c r="A192" s="437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72"/>
      <c r="N192" s="172"/>
      <c r="O192" s="172"/>
      <c r="P192" s="198"/>
      <c r="Q192" s="470"/>
    </row>
    <row r="193" spans="1:17" s="42" customFormat="1" ht="23.25" customHeight="1">
      <c r="A193" s="443"/>
      <c r="B193" s="994" t="s">
        <v>87</v>
      </c>
      <c r="C193" s="995"/>
      <c r="D193" s="995"/>
      <c r="E193" s="995"/>
      <c r="F193" s="995"/>
      <c r="G193" s="995"/>
      <c r="H193" s="995"/>
      <c r="I193" s="995"/>
      <c r="J193" s="995"/>
      <c r="K193" s="995"/>
      <c r="L193" s="995"/>
      <c r="M193" s="995"/>
      <c r="N193" s="995"/>
      <c r="O193" s="995"/>
      <c r="P193" s="996"/>
      <c r="Q193" s="471"/>
    </row>
    <row r="194" spans="1:17" ht="12.75" customHeight="1">
      <c r="A194" s="437"/>
      <c r="B194" s="129" t="str">
        <f>B112</f>
        <v>FAPESP,  MAIO DE 2016</v>
      </c>
      <c r="C194" s="342"/>
      <c r="D194" s="342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55"/>
      <c r="Q194" s="261"/>
    </row>
    <row r="195" spans="1:17" s="25" customFormat="1" ht="11.25" hidden="1" customHeight="1">
      <c r="A195" s="254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0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xmeMtEy9apZ0m4NVzwzQEOpcAyD+r1AG4nDDgsfOZxtgfRYUE+MslZVGpsFKIvYTG+f0moDXb9vbNQDUF6Pspw==" saltValue="BYUQF6LCGopvgfi+KEWi8w==" spinCount="100000" sheet="1" objects="1" scenarios="1"/>
  <mergeCells count="208">
    <mergeCell ref="L4:P6"/>
    <mergeCell ref="F8:P8"/>
    <mergeCell ref="D17:F17"/>
    <mergeCell ref="M87:N87"/>
    <mergeCell ref="D88:J88"/>
    <mergeCell ref="M88:N88"/>
    <mergeCell ref="D89:J89"/>
    <mergeCell ref="M89:N89"/>
    <mergeCell ref="D54:J54"/>
    <mergeCell ref="D53:J53"/>
    <mergeCell ref="D65:J65"/>
    <mergeCell ref="D51:J51"/>
    <mergeCell ref="M68:N68"/>
    <mergeCell ref="P20:P21"/>
    <mergeCell ref="M53:N53"/>
    <mergeCell ref="M63:N64"/>
    <mergeCell ref="O63:O64"/>
    <mergeCell ref="P63:P64"/>
    <mergeCell ref="M85:N85"/>
    <mergeCell ref="O20:O21"/>
    <mergeCell ref="M36:N36"/>
    <mergeCell ref="D30:J30"/>
    <mergeCell ref="M30:N30"/>
    <mergeCell ref="D31:J31"/>
    <mergeCell ref="M105:N105"/>
    <mergeCell ref="D108:J108"/>
    <mergeCell ref="D107:J107"/>
    <mergeCell ref="M107:N107"/>
    <mergeCell ref="D105:J105"/>
    <mergeCell ref="M96:N96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94:J94"/>
    <mergeCell ref="M94:N94"/>
    <mergeCell ref="D95:J95"/>
    <mergeCell ref="M95:N95"/>
    <mergeCell ref="M100:N100"/>
    <mergeCell ref="M82:N82"/>
    <mergeCell ref="M83:N83"/>
    <mergeCell ref="M79:N79"/>
    <mergeCell ref="D109:J109"/>
    <mergeCell ref="M109:N109"/>
    <mergeCell ref="B161:O161"/>
    <mergeCell ref="D106:J106"/>
    <mergeCell ref="M106:N106"/>
    <mergeCell ref="B160:O160"/>
    <mergeCell ref="O185:O186"/>
    <mergeCell ref="M185:N186"/>
    <mergeCell ref="L185:L186"/>
    <mergeCell ref="K185:K186"/>
    <mergeCell ref="B163:P163"/>
    <mergeCell ref="L20:L21"/>
    <mergeCell ref="M20:N21"/>
    <mergeCell ref="M44:N44"/>
    <mergeCell ref="M43:N43"/>
    <mergeCell ref="D38:J38"/>
    <mergeCell ref="M76:N76"/>
    <mergeCell ref="D78:J78"/>
    <mergeCell ref="M78:N78"/>
    <mergeCell ref="M77:N77"/>
    <mergeCell ref="M28:N28"/>
    <mergeCell ref="M29:N29"/>
    <mergeCell ref="M74:N74"/>
    <mergeCell ref="M75:N75"/>
    <mergeCell ref="M67:N67"/>
    <mergeCell ref="M58:N58"/>
    <mergeCell ref="M65:N65"/>
    <mergeCell ref="M54:N54"/>
    <mergeCell ref="M45:N45"/>
    <mergeCell ref="M69:N69"/>
    <mergeCell ref="M70:N70"/>
    <mergeCell ref="M71:N71"/>
    <mergeCell ref="M72:N72"/>
    <mergeCell ref="M32:N32"/>
    <mergeCell ref="M27:N27"/>
    <mergeCell ref="D98:J98"/>
    <mergeCell ref="M98:N98"/>
    <mergeCell ref="M99:N99"/>
    <mergeCell ref="D97:J97"/>
    <mergeCell ref="D100:J100"/>
    <mergeCell ref="D82:J82"/>
    <mergeCell ref="D103:J103"/>
    <mergeCell ref="D104:J104"/>
    <mergeCell ref="D102:J102"/>
    <mergeCell ref="D92:J92"/>
    <mergeCell ref="D93:J93"/>
    <mergeCell ref="M84:N84"/>
    <mergeCell ref="M104:N104"/>
    <mergeCell ref="M102:N102"/>
    <mergeCell ref="M103:N103"/>
    <mergeCell ref="M93:N93"/>
    <mergeCell ref="M91:N91"/>
    <mergeCell ref="D99:J99"/>
    <mergeCell ref="B63:B64"/>
    <mergeCell ref="C63:C64"/>
    <mergeCell ref="D63:J64"/>
    <mergeCell ref="K63:K64"/>
    <mergeCell ref="L63:L64"/>
    <mergeCell ref="D75:J75"/>
    <mergeCell ref="D73:J73"/>
    <mergeCell ref="B10:C10"/>
    <mergeCell ref="D10:F10"/>
    <mergeCell ref="D28:J28"/>
    <mergeCell ref="D29:J29"/>
    <mergeCell ref="D71:J71"/>
    <mergeCell ref="D67:J67"/>
    <mergeCell ref="D55:J55"/>
    <mergeCell ref="D57:J57"/>
    <mergeCell ref="D58:J58"/>
    <mergeCell ref="D45:J45"/>
    <mergeCell ref="D68:J68"/>
    <mergeCell ref="D32:J32"/>
    <mergeCell ref="D27:J27"/>
    <mergeCell ref="B17:C17"/>
    <mergeCell ref="B20:B21"/>
    <mergeCell ref="C20:C21"/>
    <mergeCell ref="D20:J21"/>
    <mergeCell ref="M33:N33"/>
    <mergeCell ref="D34:J34"/>
    <mergeCell ref="M34:N34"/>
    <mergeCell ref="D35:J35"/>
    <mergeCell ref="D26:J26"/>
    <mergeCell ref="M26:N26"/>
    <mergeCell ref="D33:J33"/>
    <mergeCell ref="D22:J22"/>
    <mergeCell ref="M22:N22"/>
    <mergeCell ref="D23:J23"/>
    <mergeCell ref="M31:N31"/>
    <mergeCell ref="K20:K21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M57:N57"/>
    <mergeCell ref="M55:N55"/>
    <mergeCell ref="D50:J50"/>
    <mergeCell ref="D47:J47"/>
    <mergeCell ref="M51:N51"/>
    <mergeCell ref="M50:N50"/>
    <mergeCell ref="D49:J49"/>
    <mergeCell ref="D48:J48"/>
    <mergeCell ref="M47:N47"/>
    <mergeCell ref="M52:N52"/>
    <mergeCell ref="M37:N37"/>
    <mergeCell ref="D37:J37"/>
    <mergeCell ref="D46:J46"/>
    <mergeCell ref="M38:N38"/>
    <mergeCell ref="M73:N73"/>
    <mergeCell ref="D70:J70"/>
    <mergeCell ref="D101:J101"/>
    <mergeCell ref="M101:N101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D77:J77"/>
    <mergeCell ref="D74:J74"/>
    <mergeCell ref="D69:J69"/>
    <mergeCell ref="D96:J96"/>
    <mergeCell ref="D72:J72"/>
    <mergeCell ref="M97:N97"/>
    <mergeCell ref="D76:J76"/>
    <mergeCell ref="D83:J83"/>
    <mergeCell ref="D188:J188"/>
    <mergeCell ref="D84:J84"/>
    <mergeCell ref="D85:J85"/>
    <mergeCell ref="D86:J86"/>
    <mergeCell ref="D91:J91"/>
    <mergeCell ref="D79:J79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B185:B186"/>
    <mergeCell ref="C185:C186"/>
    <mergeCell ref="D185:J186"/>
    <mergeCell ref="M108:N108"/>
    <mergeCell ref="M92:N92"/>
    <mergeCell ref="P185:P186"/>
    <mergeCell ref="M86:N86"/>
    <mergeCell ref="D87:J87"/>
  </mergeCells>
  <conditionalFormatting sqref="L187:M190 L65:L109 L22:L58">
    <cfRule type="cellIs" dxfId="47" priority="63" stopIfTrue="1" operator="equal">
      <formula>0</formula>
    </cfRule>
  </conditionalFormatting>
  <conditionalFormatting sqref="D187:H190">
    <cfRule type="cellIs" dxfId="46" priority="62" stopIfTrue="1" operator="equal">
      <formula>0</formula>
    </cfRule>
  </conditionalFormatting>
  <conditionalFormatting sqref="O191">
    <cfRule type="cellIs" dxfId="45" priority="60" stopIfTrue="1" operator="equal">
      <formula>0</formula>
    </cfRule>
  </conditionalFormatting>
  <conditionalFormatting sqref="C183 J183 H183 M183 E183 O183 M15 H13 C13 E13 C15 H15">
    <cfRule type="cellIs" dxfId="44" priority="59" stopIfTrue="1" operator="equal">
      <formula>0</formula>
    </cfRule>
  </conditionalFormatting>
  <conditionalFormatting sqref="B187:C190 K187:K190 B65 C65:H109 C56:D58 C22:H55 K22:K58 K65:K110">
    <cfRule type="cellIs" dxfId="43" priority="58" stopIfTrue="1" operator="equal">
      <formula>0</formula>
    </cfRule>
  </conditionalFormatting>
  <conditionalFormatting sqref="O23:O58 O65:O109">
    <cfRule type="cellIs" dxfId="42" priority="54" stopIfTrue="1" operator="equal">
      <formula>""</formula>
    </cfRule>
  </conditionalFormatting>
  <conditionalFormatting sqref="D17 M22:N58 O23:O58 M65:O109">
    <cfRule type="cellIs" dxfId="41" priority="49" stopIfTrue="1" operator="equal">
      <formula>""</formula>
    </cfRule>
  </conditionalFormatting>
  <conditionalFormatting sqref="F8:L8">
    <cfRule type="cellIs" dxfId="40" priority="34" stopIfTrue="1" operator="equal">
      <formula>""</formula>
    </cfRule>
  </conditionalFormatting>
  <conditionalFormatting sqref="M22:N58 M65:N109">
    <cfRule type="cellIs" dxfId="39" priority="21" operator="equal">
      <formula>0</formula>
    </cfRule>
  </conditionalFormatting>
  <conditionalFormatting sqref="D10:F10">
    <cfRule type="cellIs" dxfId="38" priority="19" stopIfTrue="1" operator="equal">
      <formula>""</formula>
    </cfRule>
  </conditionalFormatting>
  <conditionalFormatting sqref="D10 F8:P8">
    <cfRule type="cellIs" dxfId="37" priority="13" stopIfTrue="1" operator="equal">
      <formula>""</formula>
    </cfRule>
  </conditionalFormatting>
  <conditionalFormatting sqref="O22:O58">
    <cfRule type="cellIs" dxfId="36" priority="5" stopIfTrue="1" operator="equal">
      <formula>""</formula>
    </cfRule>
  </conditionalFormatting>
  <conditionalFormatting sqref="O22:O58">
    <cfRule type="cellIs" dxfId="35" priority="4" stopIfTrue="1" operator="equal">
      <formula>""</formula>
    </cfRule>
  </conditionalFormatting>
  <conditionalFormatting sqref="O65:O109">
    <cfRule type="cellIs" dxfId="34" priority="3" stopIfTrue="1" operator="equal">
      <formula>""</formula>
    </cfRule>
  </conditionalFormatting>
  <conditionalFormatting sqref="O65:O109">
    <cfRule type="cellIs" dxfId="33" priority="2" stopIfTrue="1" operator="equal">
      <formula>""</formula>
    </cfRule>
  </conditionalFormatting>
  <conditionalFormatting sqref="M13">
    <cfRule type="cellIs" dxfId="32" priority="1" stopIfTrue="1" operator="equal">
      <formula>0</formula>
    </cfRule>
  </conditionalFormatting>
  <dataValidations xWindow="840" yWindow="462" count="19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2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5 C13 M15 M13 C183"/>
    <dataValidation allowBlank="1" showInputMessage="1" showErrorMessage="1" promptTitle="EXEMPLO:" prompt="USD, EUR, GBP, JPY_x000a_" sqref="H183 H13 H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110">
      <formula1>#REF!</formula1>
    </dataValidation>
    <dataValidation allowBlank="1" showInputMessage="1" showErrorMessage="1" prompt="DIGITE O NOME NA PRIMEIRA PLANILHA 1-MPN" sqref="F9 G9:L11 E11:F11 E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09">
      <formula1>$R$22:$R$27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J13 O13 O15 J15 E15">
      <formula1>0.00001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451" customWidth="1"/>
    <col min="2" max="2" width="5.85546875" style="43" customWidth="1"/>
    <col min="3" max="3" width="5.140625" style="136" customWidth="1"/>
    <col min="4" max="4" width="9.28515625" style="136" customWidth="1"/>
    <col min="5" max="5" width="10.5703125" style="136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6" customWidth="1"/>
    <col min="14" max="14" width="5.28515625" style="136" customWidth="1"/>
    <col min="15" max="15" width="15.5703125" style="136" customWidth="1"/>
    <col min="16" max="16" width="16.5703125" style="45" customWidth="1"/>
    <col min="17" max="17" width="14.140625" style="25" customWidth="1"/>
    <col min="18" max="18" width="2.28515625" style="421" customWidth="1"/>
    <col min="19" max="19" width="7.5703125" style="43" hidden="1" customWidth="1"/>
    <col min="20" max="16384" width="0" style="43" hidden="1"/>
  </cols>
  <sheetData>
    <row r="1" spans="1:243" s="4" customFormat="1" ht="31.5" customHeight="1">
      <c r="A1" s="43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14"/>
    </row>
    <row r="2" spans="1:243" s="4" customFormat="1" ht="12.75" customHeight="1">
      <c r="A2" s="43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14"/>
    </row>
    <row r="3" spans="1:243" s="4" customFormat="1" ht="12.75" customHeight="1">
      <c r="A3" s="43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7"/>
      <c r="R3" s="414"/>
    </row>
    <row r="4" spans="1:243" s="4" customFormat="1" ht="12.75" customHeight="1">
      <c r="A4" s="43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7"/>
      <c r="R4" s="414"/>
    </row>
    <row r="5" spans="1:243" s="4" customFormat="1" ht="12.75" customHeight="1">
      <c r="A5" s="43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7"/>
    </row>
    <row r="6" spans="1:243" s="4" customFormat="1" ht="19.5" customHeight="1">
      <c r="A6" s="440"/>
      <c r="B6" s="370" t="s">
        <v>245</v>
      </c>
      <c r="C6" s="233"/>
      <c r="D6" s="233"/>
      <c r="E6" s="233"/>
      <c r="F6" s="233"/>
      <c r="G6" s="233"/>
      <c r="H6" s="233"/>
      <c r="I6" s="233"/>
      <c r="J6" s="233"/>
      <c r="Q6" s="57"/>
      <c r="R6" s="459"/>
      <c r="S6" s="47"/>
      <c r="T6" s="47"/>
      <c r="U6" s="47"/>
      <c r="V6" s="47"/>
      <c r="W6" s="47"/>
      <c r="X6" s="47"/>
      <c r="Y6" s="57"/>
    </row>
    <row r="7" spans="1:243" s="4" customFormat="1" ht="6" customHeight="1">
      <c r="A7" s="440"/>
      <c r="B7" s="233"/>
      <c r="C7" s="233"/>
      <c r="D7" s="233"/>
      <c r="E7" s="233"/>
      <c r="F7" s="233"/>
      <c r="G7" s="233"/>
      <c r="H7" s="233"/>
      <c r="I7" s="233"/>
      <c r="J7" s="233"/>
      <c r="Q7" s="57"/>
      <c r="R7" s="459"/>
      <c r="S7" s="47"/>
      <c r="T7" s="47"/>
      <c r="U7" s="47"/>
      <c r="V7" s="47"/>
      <c r="W7" s="47"/>
      <c r="X7" s="47"/>
      <c r="Y7" s="57"/>
    </row>
    <row r="8" spans="1:243" s="4" customFormat="1" ht="19.5" customHeight="1">
      <c r="A8" s="440"/>
      <c r="B8" s="5" t="s">
        <v>147</v>
      </c>
      <c r="C8" s="36"/>
      <c r="D8" s="7"/>
      <c r="E8" s="7"/>
      <c r="F8" s="799"/>
      <c r="G8" s="799"/>
      <c r="H8" s="799"/>
      <c r="I8" s="799"/>
      <c r="J8" s="799"/>
      <c r="K8" s="799"/>
      <c r="L8" s="799"/>
      <c r="M8" s="799"/>
      <c r="N8" s="799"/>
      <c r="O8" s="799"/>
      <c r="P8" s="799"/>
      <c r="Q8" s="799"/>
      <c r="R8" s="414"/>
      <c r="S8" s="523"/>
      <c r="T8" s="47"/>
      <c r="U8" s="47"/>
      <c r="V8" s="47"/>
      <c r="W8" s="47"/>
      <c r="X8" s="47"/>
      <c r="Y8" s="57"/>
    </row>
    <row r="9" spans="1:243" s="4" customFormat="1" ht="6.75" customHeight="1">
      <c r="A9" s="440"/>
      <c r="B9" s="5"/>
      <c r="C9" s="36"/>
      <c r="D9" s="7"/>
      <c r="E9" s="7"/>
      <c r="F9" s="355"/>
      <c r="G9" s="355"/>
      <c r="H9" s="355"/>
      <c r="I9" s="355"/>
      <c r="J9" s="355"/>
      <c r="K9" s="355"/>
      <c r="L9" s="355"/>
      <c r="M9" s="355"/>
      <c r="N9" s="355"/>
      <c r="O9" s="355"/>
      <c r="Q9" s="57"/>
      <c r="R9" s="414"/>
      <c r="S9" s="47"/>
      <c r="T9" s="47"/>
      <c r="U9" s="47"/>
      <c r="V9" s="47"/>
      <c r="W9" s="47"/>
      <c r="X9" s="47"/>
      <c r="Y9" s="57"/>
    </row>
    <row r="10" spans="1:243" s="4" customFormat="1" ht="19.5" customHeight="1">
      <c r="A10" s="440"/>
      <c r="B10" s="5" t="s">
        <v>0</v>
      </c>
      <c r="C10" s="233"/>
      <c r="D10" s="233"/>
      <c r="E10" s="800"/>
      <c r="F10" s="800"/>
      <c r="G10" s="800"/>
      <c r="H10" s="233"/>
      <c r="I10" s="233"/>
      <c r="J10" s="233"/>
      <c r="N10" s="790" t="s">
        <v>389</v>
      </c>
      <c r="O10" s="791"/>
      <c r="P10" s="791"/>
      <c r="Q10" s="792"/>
      <c r="R10" s="414"/>
    </row>
    <row r="11" spans="1:243" s="37" customFormat="1" ht="6.75" customHeight="1">
      <c r="A11" s="439"/>
      <c r="B11" s="4"/>
      <c r="C11" s="57"/>
      <c r="D11" s="75"/>
      <c r="E11" s="75"/>
      <c r="F11" s="76"/>
      <c r="G11" s="76"/>
      <c r="H11" s="76"/>
      <c r="I11" s="76"/>
      <c r="J11" s="76"/>
      <c r="K11" s="76"/>
      <c r="L11" s="76"/>
      <c r="M11" s="75"/>
      <c r="N11" s="793"/>
      <c r="O11" s="794"/>
      <c r="P11" s="794"/>
      <c r="Q11" s="795"/>
      <c r="R11" s="414"/>
    </row>
    <row r="12" spans="1:243" s="2" customFormat="1" ht="5.25" customHeight="1">
      <c r="A12" s="260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793"/>
      <c r="O12" s="794"/>
      <c r="P12" s="794"/>
      <c r="Q12" s="795"/>
      <c r="R12" s="414"/>
    </row>
    <row r="13" spans="1:243" s="4" customFormat="1" ht="19.5" customHeight="1">
      <c r="A13" s="439"/>
      <c r="B13" s="1024" t="s">
        <v>141</v>
      </c>
      <c r="C13" s="1025"/>
      <c r="D13" s="801" t="str">
        <f>IF(SUM(P16:P58:P65:P108)=0,"",SUM(P16:P58:P65:P108))</f>
        <v/>
      </c>
      <c r="E13" s="801"/>
      <c r="F13" s="801"/>
      <c r="G13" s="801"/>
      <c r="H13" s="122"/>
      <c r="I13" s="122"/>
      <c r="J13" s="122"/>
      <c r="K13" s="122"/>
      <c r="L13" s="122"/>
      <c r="M13" s="122"/>
      <c r="N13" s="796"/>
      <c r="O13" s="797"/>
      <c r="P13" s="797"/>
      <c r="Q13" s="798"/>
      <c r="R13" s="414"/>
    </row>
    <row r="14" spans="1:243" s="98" customFormat="1" ht="6.75" customHeight="1">
      <c r="A14" s="458"/>
      <c r="B14" s="16"/>
      <c r="C14" s="18"/>
      <c r="D14" s="18"/>
      <c r="E14" s="18"/>
      <c r="F14" s="1"/>
      <c r="G14" s="1"/>
      <c r="H14" s="1"/>
      <c r="I14" s="1"/>
      <c r="J14" s="1"/>
      <c r="K14" s="1"/>
      <c r="L14" s="1"/>
      <c r="M14" s="18"/>
      <c r="N14" s="18"/>
      <c r="O14" s="18"/>
      <c r="P14" s="1"/>
      <c r="Q14" s="81"/>
      <c r="R14" s="414"/>
      <c r="S14" s="120"/>
      <c r="T14" s="120"/>
      <c r="U14" s="120"/>
      <c r="V14" s="120"/>
      <c r="W14" s="120"/>
      <c r="X14" s="120"/>
    </row>
    <row r="15" spans="1:243" s="99" customFormat="1" ht="30.75" customHeight="1">
      <c r="A15" s="443"/>
      <c r="B15" s="773" t="s">
        <v>1</v>
      </c>
      <c r="C15" s="773"/>
      <c r="D15" s="156" t="s">
        <v>7</v>
      </c>
      <c r="E15" s="777" t="s">
        <v>8</v>
      </c>
      <c r="F15" s="778"/>
      <c r="G15" s="778"/>
      <c r="H15" s="778"/>
      <c r="I15" s="778"/>
      <c r="J15" s="778"/>
      <c r="K15" s="778"/>
      <c r="L15" s="778"/>
      <c r="M15" s="778"/>
      <c r="N15" s="779"/>
      <c r="O15" s="352" t="s">
        <v>3</v>
      </c>
      <c r="P15" s="518" t="s">
        <v>4</v>
      </c>
      <c r="Q15" s="156" t="s">
        <v>2</v>
      </c>
      <c r="R15" s="461"/>
      <c r="S15" s="112"/>
      <c r="T15" s="112"/>
      <c r="U15" s="112"/>
      <c r="V15" s="112"/>
      <c r="W15" s="112"/>
      <c r="X15" s="112"/>
    </row>
    <row r="16" spans="1:243" customFormat="1" ht="23.85" customHeight="1">
      <c r="A16" s="268"/>
      <c r="B16" s="1023"/>
      <c r="C16" s="1023"/>
      <c r="D16" s="186"/>
      <c r="E16" s="1022"/>
      <c r="F16" s="1022"/>
      <c r="G16" s="1022"/>
      <c r="H16" s="1022"/>
      <c r="I16" s="1022"/>
      <c r="J16" s="1022"/>
      <c r="K16" s="1022"/>
      <c r="L16" s="1022"/>
      <c r="M16" s="1022"/>
      <c r="N16" s="1022"/>
      <c r="O16" s="362"/>
      <c r="P16" s="363" t="str">
        <f t="shared" ref="P16:P28" si="0">IF(O16*D16=0,"",O16*D16)</f>
        <v/>
      </c>
      <c r="Q16" s="53"/>
      <c r="R16" s="446"/>
      <c r="S16" s="4"/>
      <c r="T16" s="4"/>
      <c r="U16" s="4"/>
      <c r="V16" s="4"/>
      <c r="W16" s="4"/>
      <c r="X16" s="4"/>
      <c r="IH16" s="84"/>
      <c r="II16" s="21"/>
    </row>
    <row r="17" spans="1:243" customFormat="1" ht="23.85" customHeight="1">
      <c r="A17" s="268"/>
      <c r="B17" s="1023"/>
      <c r="C17" s="1023"/>
      <c r="D17" s="186"/>
      <c r="E17" s="1022"/>
      <c r="F17" s="1022"/>
      <c r="G17" s="1022"/>
      <c r="H17" s="1022"/>
      <c r="I17" s="1022"/>
      <c r="J17" s="1022"/>
      <c r="K17" s="1022"/>
      <c r="L17" s="1022"/>
      <c r="M17" s="1022"/>
      <c r="N17" s="1022"/>
      <c r="O17" s="362"/>
      <c r="P17" s="363" t="str">
        <f t="shared" si="0"/>
        <v/>
      </c>
      <c r="Q17" s="53"/>
      <c r="R17" s="446"/>
      <c r="S17" s="4"/>
      <c r="T17" s="4"/>
      <c r="U17" s="4"/>
      <c r="V17" s="4"/>
      <c r="W17" s="4"/>
      <c r="X17" s="4"/>
      <c r="IH17" s="84"/>
      <c r="II17" s="21"/>
    </row>
    <row r="18" spans="1:243" customFormat="1" ht="23.85" customHeight="1">
      <c r="A18" s="268"/>
      <c r="B18" s="1023"/>
      <c r="C18" s="1023"/>
      <c r="D18" s="186"/>
      <c r="E18" s="1022"/>
      <c r="F18" s="1022"/>
      <c r="G18" s="1022"/>
      <c r="H18" s="1022"/>
      <c r="I18" s="1022"/>
      <c r="J18" s="1022"/>
      <c r="K18" s="1022"/>
      <c r="L18" s="1022"/>
      <c r="M18" s="1022"/>
      <c r="N18" s="1022"/>
      <c r="O18" s="362"/>
      <c r="P18" s="363" t="str">
        <f t="shared" si="0"/>
        <v/>
      </c>
      <c r="Q18" s="53"/>
      <c r="R18" s="446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68"/>
      <c r="B19" s="1023"/>
      <c r="C19" s="1023"/>
      <c r="D19" s="186"/>
      <c r="E19" s="1022"/>
      <c r="F19" s="1022"/>
      <c r="G19" s="1022"/>
      <c r="H19" s="1022"/>
      <c r="I19" s="1022"/>
      <c r="J19" s="1022"/>
      <c r="K19" s="1022"/>
      <c r="L19" s="1022"/>
      <c r="M19" s="1022"/>
      <c r="N19" s="1022"/>
      <c r="O19" s="362"/>
      <c r="P19" s="363" t="str">
        <f t="shared" si="0"/>
        <v/>
      </c>
      <c r="Q19" s="53"/>
      <c r="R19" s="446"/>
      <c r="S19" s="4"/>
      <c r="T19" s="4"/>
      <c r="U19" s="4"/>
      <c r="V19" s="4"/>
      <c r="W19" s="4"/>
      <c r="X19" s="4"/>
      <c r="IH19" s="21"/>
      <c r="II19" s="21"/>
    </row>
    <row r="20" spans="1:243" customFormat="1" ht="23.85" customHeight="1">
      <c r="A20" s="268"/>
      <c r="B20" s="1023"/>
      <c r="C20" s="1023"/>
      <c r="D20" s="186"/>
      <c r="E20" s="1022"/>
      <c r="F20" s="1022"/>
      <c r="G20" s="1022"/>
      <c r="H20" s="1022"/>
      <c r="I20" s="1022"/>
      <c r="J20" s="1022"/>
      <c r="K20" s="1022"/>
      <c r="L20" s="1022"/>
      <c r="M20" s="1022"/>
      <c r="N20" s="1022"/>
      <c r="O20" s="362"/>
      <c r="P20" s="363" t="str">
        <f t="shared" si="0"/>
        <v/>
      </c>
      <c r="Q20" s="53"/>
      <c r="R20" s="446"/>
      <c r="S20" s="4"/>
      <c r="T20" s="4"/>
      <c r="U20" s="4"/>
      <c r="V20" s="4"/>
      <c r="W20" s="4"/>
      <c r="X20" s="4"/>
    </row>
    <row r="21" spans="1:243" customFormat="1" ht="23.85" customHeight="1">
      <c r="A21" s="268"/>
      <c r="B21" s="1023"/>
      <c r="C21" s="1023"/>
      <c r="D21" s="186"/>
      <c r="E21" s="1022"/>
      <c r="F21" s="1022"/>
      <c r="G21" s="1022"/>
      <c r="H21" s="1022"/>
      <c r="I21" s="1022"/>
      <c r="J21" s="1022"/>
      <c r="K21" s="1022"/>
      <c r="L21" s="1022"/>
      <c r="M21" s="1022"/>
      <c r="N21" s="1022"/>
      <c r="O21" s="362"/>
      <c r="P21" s="363" t="str">
        <f t="shared" si="0"/>
        <v/>
      </c>
      <c r="Q21" s="53"/>
      <c r="R21" s="446"/>
      <c r="S21" s="4"/>
      <c r="T21" s="4"/>
      <c r="U21" s="4"/>
      <c r="V21" s="4"/>
      <c r="W21" s="4"/>
      <c r="X21" s="4"/>
    </row>
    <row r="22" spans="1:243" customFormat="1" ht="23.85" customHeight="1">
      <c r="A22" s="268"/>
      <c r="B22" s="1023"/>
      <c r="C22" s="1023"/>
      <c r="D22" s="186"/>
      <c r="E22" s="1022"/>
      <c r="F22" s="1022"/>
      <c r="G22" s="1022"/>
      <c r="H22" s="1022"/>
      <c r="I22" s="1022"/>
      <c r="J22" s="1022"/>
      <c r="K22" s="1022"/>
      <c r="L22" s="1022"/>
      <c r="M22" s="1022"/>
      <c r="N22" s="1022"/>
      <c r="O22" s="362"/>
      <c r="P22" s="363" t="str">
        <f t="shared" si="0"/>
        <v/>
      </c>
      <c r="Q22" s="53"/>
      <c r="R22" s="446"/>
      <c r="S22" s="4"/>
      <c r="T22" s="4"/>
      <c r="U22" s="4"/>
      <c r="V22" s="4"/>
      <c r="W22" s="4"/>
      <c r="X22" s="4"/>
    </row>
    <row r="23" spans="1:243" customFormat="1" ht="23.85" customHeight="1">
      <c r="A23" s="268"/>
      <c r="B23" s="1023"/>
      <c r="C23" s="1023"/>
      <c r="D23" s="186"/>
      <c r="E23" s="1022"/>
      <c r="F23" s="1022"/>
      <c r="G23" s="1022"/>
      <c r="H23" s="1022"/>
      <c r="I23" s="1022"/>
      <c r="J23" s="1022"/>
      <c r="K23" s="1022"/>
      <c r="L23" s="1022"/>
      <c r="M23" s="1022"/>
      <c r="N23" s="1022"/>
      <c r="O23" s="362"/>
      <c r="P23" s="363" t="str">
        <f t="shared" si="0"/>
        <v/>
      </c>
      <c r="Q23" s="53"/>
      <c r="R23" s="446"/>
      <c r="S23" s="4"/>
      <c r="T23" s="4"/>
      <c r="U23" s="4"/>
      <c r="V23" s="4"/>
      <c r="W23" s="4"/>
      <c r="X23" s="4"/>
    </row>
    <row r="24" spans="1:243" customFormat="1" ht="23.85" customHeight="1">
      <c r="A24" s="268"/>
      <c r="B24" s="1023"/>
      <c r="C24" s="1023"/>
      <c r="D24" s="186"/>
      <c r="E24" s="1022"/>
      <c r="F24" s="1022"/>
      <c r="G24" s="1022"/>
      <c r="H24" s="1022"/>
      <c r="I24" s="1022"/>
      <c r="J24" s="1022"/>
      <c r="K24" s="1022"/>
      <c r="L24" s="1022"/>
      <c r="M24" s="1022"/>
      <c r="N24" s="1022"/>
      <c r="O24" s="362"/>
      <c r="P24" s="363" t="str">
        <f t="shared" si="0"/>
        <v/>
      </c>
      <c r="Q24" s="53"/>
      <c r="R24" s="446"/>
      <c r="S24" s="4"/>
      <c r="T24" s="4"/>
      <c r="U24" s="4"/>
      <c r="V24" s="4"/>
      <c r="W24" s="4"/>
      <c r="X24" s="4"/>
    </row>
    <row r="25" spans="1:243" customFormat="1" ht="23.85" customHeight="1">
      <c r="A25" s="268"/>
      <c r="B25" s="1023"/>
      <c r="C25" s="1023"/>
      <c r="D25" s="186"/>
      <c r="E25" s="1022"/>
      <c r="F25" s="1022"/>
      <c r="G25" s="1022"/>
      <c r="H25" s="1022"/>
      <c r="I25" s="1022"/>
      <c r="J25" s="1022"/>
      <c r="K25" s="1022"/>
      <c r="L25" s="1022"/>
      <c r="M25" s="1022"/>
      <c r="N25" s="1022"/>
      <c r="O25" s="362"/>
      <c r="P25" s="363" t="str">
        <f t="shared" si="0"/>
        <v/>
      </c>
      <c r="Q25" s="53"/>
      <c r="R25" s="446"/>
      <c r="S25" s="4"/>
      <c r="T25" s="4"/>
      <c r="U25" s="4"/>
      <c r="V25" s="4"/>
      <c r="W25" s="4"/>
      <c r="X25" s="4"/>
    </row>
    <row r="26" spans="1:243" customFormat="1" ht="23.85" customHeight="1">
      <c r="A26" s="268"/>
      <c r="B26" s="1023"/>
      <c r="C26" s="1023"/>
      <c r="D26" s="186"/>
      <c r="E26" s="1022"/>
      <c r="F26" s="1022"/>
      <c r="G26" s="1022"/>
      <c r="H26" s="1022"/>
      <c r="I26" s="1022"/>
      <c r="J26" s="1022"/>
      <c r="K26" s="1022"/>
      <c r="L26" s="1022"/>
      <c r="M26" s="1022"/>
      <c r="N26" s="1022"/>
      <c r="O26" s="362"/>
      <c r="P26" s="363" t="str">
        <f t="shared" si="0"/>
        <v/>
      </c>
      <c r="Q26" s="53"/>
      <c r="R26" s="446"/>
      <c r="S26" s="4"/>
      <c r="T26" s="4"/>
      <c r="U26" s="4"/>
      <c r="V26" s="4"/>
      <c r="W26" s="4"/>
      <c r="X26" s="4"/>
    </row>
    <row r="27" spans="1:243" customFormat="1" ht="23.85" customHeight="1">
      <c r="A27" s="268"/>
      <c r="B27" s="1023"/>
      <c r="C27" s="1023"/>
      <c r="D27" s="186"/>
      <c r="E27" s="1022"/>
      <c r="F27" s="1022"/>
      <c r="G27" s="1022"/>
      <c r="H27" s="1022"/>
      <c r="I27" s="1022"/>
      <c r="J27" s="1022"/>
      <c r="K27" s="1022"/>
      <c r="L27" s="1022"/>
      <c r="M27" s="1022"/>
      <c r="N27" s="1022"/>
      <c r="O27" s="362"/>
      <c r="P27" s="363" t="str">
        <f t="shared" si="0"/>
        <v/>
      </c>
      <c r="Q27" s="53"/>
      <c r="R27" s="446"/>
      <c r="S27" s="4"/>
      <c r="T27" s="4"/>
      <c r="U27" s="4"/>
      <c r="V27" s="4"/>
      <c r="W27" s="4"/>
      <c r="X27" s="4"/>
    </row>
    <row r="28" spans="1:243" customFormat="1" ht="23.85" customHeight="1">
      <c r="A28" s="268"/>
      <c r="B28" s="1023"/>
      <c r="C28" s="1023"/>
      <c r="D28" s="186"/>
      <c r="E28" s="1022"/>
      <c r="F28" s="1022"/>
      <c r="G28" s="1022"/>
      <c r="H28" s="1022"/>
      <c r="I28" s="1022"/>
      <c r="J28" s="1022"/>
      <c r="K28" s="1022"/>
      <c r="L28" s="1022"/>
      <c r="M28" s="1022"/>
      <c r="N28" s="1022"/>
      <c r="O28" s="362"/>
      <c r="P28" s="363" t="str">
        <f t="shared" si="0"/>
        <v/>
      </c>
      <c r="Q28" s="53"/>
      <c r="R28" s="446"/>
      <c r="S28" s="4"/>
      <c r="T28" s="4"/>
      <c r="U28" s="4"/>
      <c r="V28" s="4"/>
      <c r="W28" s="4"/>
      <c r="X28" s="4"/>
      <c r="IH28" s="84"/>
      <c r="II28" s="21"/>
    </row>
    <row r="29" spans="1:243" customFormat="1" ht="23.85" customHeight="1">
      <c r="A29" s="268"/>
      <c r="B29" s="1023"/>
      <c r="C29" s="1023"/>
      <c r="D29" s="186"/>
      <c r="E29" s="1022"/>
      <c r="F29" s="1022"/>
      <c r="G29" s="1022"/>
      <c r="H29" s="1022"/>
      <c r="I29" s="1022"/>
      <c r="J29" s="1022"/>
      <c r="K29" s="1022"/>
      <c r="L29" s="1022"/>
      <c r="M29" s="1022"/>
      <c r="N29" s="1022"/>
      <c r="O29" s="362"/>
      <c r="P29" s="363" t="str">
        <f t="shared" ref="P29:P39" si="1">IF(O29*D29=0,"",O29*D29)</f>
        <v/>
      </c>
      <c r="Q29" s="53"/>
      <c r="R29" s="446"/>
      <c r="S29" s="4"/>
      <c r="T29" s="4"/>
      <c r="U29" s="4"/>
      <c r="V29" s="4"/>
      <c r="W29" s="4"/>
      <c r="X29" s="4"/>
      <c r="IH29" s="84"/>
      <c r="II29" s="21"/>
    </row>
    <row r="30" spans="1:243" customFormat="1" ht="23.85" customHeight="1">
      <c r="A30" s="268"/>
      <c r="B30" s="1023"/>
      <c r="C30" s="1023"/>
      <c r="D30" s="186"/>
      <c r="E30" s="1022"/>
      <c r="F30" s="1022"/>
      <c r="G30" s="1022"/>
      <c r="H30" s="1022"/>
      <c r="I30" s="1022"/>
      <c r="J30" s="1022"/>
      <c r="K30" s="1022"/>
      <c r="L30" s="1022"/>
      <c r="M30" s="1022"/>
      <c r="N30" s="1022"/>
      <c r="O30" s="362"/>
      <c r="P30" s="363" t="str">
        <f t="shared" si="1"/>
        <v/>
      </c>
      <c r="Q30" s="53"/>
      <c r="R30" s="446"/>
      <c r="S30" s="4"/>
      <c r="T30" s="4"/>
      <c r="U30" s="4"/>
      <c r="V30" s="4"/>
      <c r="W30" s="4"/>
      <c r="X30" s="4"/>
      <c r="IH30" s="21"/>
      <c r="II30" s="21"/>
    </row>
    <row r="31" spans="1:243" customFormat="1" ht="23.85" customHeight="1">
      <c r="A31" s="268"/>
      <c r="B31" s="1023"/>
      <c r="C31" s="1023"/>
      <c r="D31" s="186"/>
      <c r="E31" s="1022"/>
      <c r="F31" s="1022"/>
      <c r="G31" s="1022"/>
      <c r="H31" s="1022"/>
      <c r="I31" s="1022"/>
      <c r="J31" s="1022"/>
      <c r="K31" s="1022"/>
      <c r="L31" s="1022"/>
      <c r="M31" s="1022"/>
      <c r="N31" s="1022"/>
      <c r="O31" s="362"/>
      <c r="P31" s="363" t="str">
        <f t="shared" si="1"/>
        <v/>
      </c>
      <c r="Q31" s="53"/>
      <c r="R31" s="446"/>
      <c r="S31" s="4"/>
      <c r="T31" s="4"/>
      <c r="U31" s="4"/>
      <c r="V31" s="4"/>
      <c r="W31" s="4"/>
      <c r="X31" s="4"/>
      <c r="IH31" s="21"/>
      <c r="II31" s="21"/>
    </row>
    <row r="32" spans="1:243" customFormat="1" ht="23.85" customHeight="1">
      <c r="A32" s="268"/>
      <c r="B32" s="1023"/>
      <c r="C32" s="1023"/>
      <c r="D32" s="186"/>
      <c r="E32" s="1022"/>
      <c r="F32" s="1022"/>
      <c r="G32" s="1022"/>
      <c r="H32" s="1022"/>
      <c r="I32" s="1022"/>
      <c r="J32" s="1022"/>
      <c r="K32" s="1022"/>
      <c r="L32" s="1022"/>
      <c r="M32" s="1022"/>
      <c r="N32" s="1022"/>
      <c r="O32" s="362"/>
      <c r="P32" s="363" t="str">
        <f t="shared" si="1"/>
        <v/>
      </c>
      <c r="Q32" s="53"/>
      <c r="R32" s="446"/>
      <c r="S32" s="4"/>
      <c r="T32" s="4"/>
      <c r="U32" s="4"/>
      <c r="V32" s="4"/>
      <c r="W32" s="4"/>
      <c r="X32" s="4"/>
    </row>
    <row r="33" spans="1:243" customFormat="1" ht="23.85" customHeight="1">
      <c r="A33" s="268"/>
      <c r="B33" s="1023"/>
      <c r="C33" s="1023"/>
      <c r="D33" s="186"/>
      <c r="E33" s="1022"/>
      <c r="F33" s="1022"/>
      <c r="G33" s="1022"/>
      <c r="H33" s="1022"/>
      <c r="I33" s="1022"/>
      <c r="J33" s="1022"/>
      <c r="K33" s="1022"/>
      <c r="L33" s="1022"/>
      <c r="M33" s="1022"/>
      <c r="N33" s="1022"/>
      <c r="O33" s="362"/>
      <c r="P33" s="363" t="str">
        <f t="shared" si="1"/>
        <v/>
      </c>
      <c r="Q33" s="53"/>
      <c r="R33" s="446"/>
      <c r="S33" s="4"/>
      <c r="T33" s="4"/>
      <c r="U33" s="4"/>
      <c r="V33" s="4"/>
      <c r="W33" s="4"/>
      <c r="X33" s="4"/>
    </row>
    <row r="34" spans="1:243" customFormat="1" ht="23.85" customHeight="1">
      <c r="A34" s="268"/>
      <c r="B34" s="1023"/>
      <c r="C34" s="1023"/>
      <c r="D34" s="186"/>
      <c r="E34" s="1022"/>
      <c r="F34" s="1022"/>
      <c r="G34" s="1022"/>
      <c r="H34" s="1022"/>
      <c r="I34" s="1022"/>
      <c r="J34" s="1022"/>
      <c r="K34" s="1022"/>
      <c r="L34" s="1022"/>
      <c r="M34" s="1022"/>
      <c r="N34" s="1022"/>
      <c r="O34" s="362"/>
      <c r="P34" s="363" t="str">
        <f t="shared" si="1"/>
        <v/>
      </c>
      <c r="Q34" s="53"/>
      <c r="R34" s="446"/>
      <c r="S34" s="4"/>
      <c r="T34" s="4"/>
      <c r="U34" s="4"/>
      <c r="V34" s="4"/>
      <c r="W34" s="4"/>
      <c r="X34" s="4"/>
    </row>
    <row r="35" spans="1:243" customFormat="1" ht="23.85" customHeight="1">
      <c r="A35" s="268"/>
      <c r="B35" s="1023"/>
      <c r="C35" s="1023"/>
      <c r="D35" s="186"/>
      <c r="E35" s="1022"/>
      <c r="F35" s="1022"/>
      <c r="G35" s="1022"/>
      <c r="H35" s="1022"/>
      <c r="I35" s="1022"/>
      <c r="J35" s="1022"/>
      <c r="K35" s="1022"/>
      <c r="L35" s="1022"/>
      <c r="M35" s="1022"/>
      <c r="N35" s="1022"/>
      <c r="O35" s="362"/>
      <c r="P35" s="363" t="str">
        <f t="shared" si="1"/>
        <v/>
      </c>
      <c r="Q35" s="53"/>
      <c r="R35" s="446"/>
      <c r="S35" s="4"/>
      <c r="T35" s="4"/>
      <c r="U35" s="4"/>
      <c r="V35" s="4"/>
      <c r="W35" s="4"/>
      <c r="X35" s="4"/>
    </row>
    <row r="36" spans="1:243" customFormat="1" ht="23.85" customHeight="1">
      <c r="A36" s="268"/>
      <c r="B36" s="1023"/>
      <c r="C36" s="1023"/>
      <c r="D36" s="186"/>
      <c r="E36" s="1022"/>
      <c r="F36" s="1022"/>
      <c r="G36" s="1022"/>
      <c r="H36" s="1022"/>
      <c r="I36" s="1022"/>
      <c r="J36" s="1022"/>
      <c r="K36" s="1022"/>
      <c r="L36" s="1022"/>
      <c r="M36" s="1022"/>
      <c r="N36" s="1022"/>
      <c r="O36" s="362"/>
      <c r="P36" s="363" t="str">
        <f t="shared" si="1"/>
        <v/>
      </c>
      <c r="Q36" s="53"/>
      <c r="R36" s="446"/>
      <c r="S36" s="4"/>
      <c r="T36" s="4"/>
      <c r="U36" s="4"/>
      <c r="V36" s="4"/>
      <c r="W36" s="4"/>
      <c r="X36" s="4"/>
    </row>
    <row r="37" spans="1:243" customFormat="1" ht="23.85" customHeight="1">
      <c r="A37" s="268"/>
      <c r="B37" s="1023"/>
      <c r="C37" s="1023"/>
      <c r="D37" s="186"/>
      <c r="E37" s="1022"/>
      <c r="F37" s="1022"/>
      <c r="G37" s="1022"/>
      <c r="H37" s="1022"/>
      <c r="I37" s="1022"/>
      <c r="J37" s="1022"/>
      <c r="K37" s="1022"/>
      <c r="L37" s="1022"/>
      <c r="M37" s="1022"/>
      <c r="N37" s="1022"/>
      <c r="O37" s="362"/>
      <c r="P37" s="363" t="str">
        <f t="shared" si="1"/>
        <v/>
      </c>
      <c r="Q37" s="53"/>
      <c r="R37" s="446"/>
      <c r="S37" s="4"/>
      <c r="T37" s="4"/>
      <c r="U37" s="4"/>
      <c r="V37" s="4"/>
      <c r="W37" s="4"/>
      <c r="X37" s="4"/>
    </row>
    <row r="38" spans="1:243" customFormat="1" ht="23.85" customHeight="1">
      <c r="A38" s="268"/>
      <c r="B38" s="1023"/>
      <c r="C38" s="1023"/>
      <c r="D38" s="186"/>
      <c r="E38" s="1022"/>
      <c r="F38" s="1022"/>
      <c r="G38" s="1022"/>
      <c r="H38" s="1022"/>
      <c r="I38" s="1022"/>
      <c r="J38" s="1022"/>
      <c r="K38" s="1022"/>
      <c r="L38" s="1022"/>
      <c r="M38" s="1022"/>
      <c r="N38" s="1022"/>
      <c r="O38" s="362"/>
      <c r="P38" s="363" t="str">
        <f t="shared" si="1"/>
        <v/>
      </c>
      <c r="Q38" s="53"/>
      <c r="R38" s="446"/>
      <c r="S38" s="4"/>
      <c r="T38" s="4"/>
      <c r="U38" s="4"/>
      <c r="V38" s="4"/>
      <c r="W38" s="4"/>
      <c r="X38" s="4"/>
    </row>
    <row r="39" spans="1:243" customFormat="1" ht="23.85" customHeight="1">
      <c r="A39" s="268"/>
      <c r="B39" s="1023"/>
      <c r="C39" s="1023"/>
      <c r="D39" s="186"/>
      <c r="E39" s="1022"/>
      <c r="F39" s="1022"/>
      <c r="G39" s="1022"/>
      <c r="H39" s="1022"/>
      <c r="I39" s="1022"/>
      <c r="J39" s="1022"/>
      <c r="K39" s="1022"/>
      <c r="L39" s="1022"/>
      <c r="M39" s="1022"/>
      <c r="N39" s="1022"/>
      <c r="O39" s="362"/>
      <c r="P39" s="363" t="str">
        <f t="shared" si="1"/>
        <v/>
      </c>
      <c r="Q39" s="53"/>
      <c r="R39" s="446"/>
      <c r="S39" s="4"/>
      <c r="T39" s="4"/>
      <c r="U39" s="4"/>
      <c r="V39" s="4"/>
      <c r="W39" s="4"/>
      <c r="X39" s="4"/>
    </row>
    <row r="40" spans="1:243" customFormat="1" ht="23.85" customHeight="1">
      <c r="A40" s="268"/>
      <c r="B40" s="1023"/>
      <c r="C40" s="1023"/>
      <c r="D40" s="186"/>
      <c r="E40" s="1022"/>
      <c r="F40" s="1022"/>
      <c r="G40" s="1022"/>
      <c r="H40" s="1022"/>
      <c r="I40" s="1022"/>
      <c r="J40" s="1022"/>
      <c r="K40" s="1022"/>
      <c r="L40" s="1022"/>
      <c r="M40" s="1022"/>
      <c r="N40" s="1022"/>
      <c r="O40" s="362"/>
      <c r="P40" s="363" t="str">
        <f>IF(O40*D40=0,"",O40*D40)</f>
        <v/>
      </c>
      <c r="Q40" s="53"/>
      <c r="R40" s="446"/>
      <c r="S40" s="4"/>
      <c r="T40" s="4"/>
      <c r="U40" s="4"/>
      <c r="V40" s="4"/>
      <c r="W40" s="4"/>
      <c r="X40" s="4"/>
      <c r="IH40" s="84"/>
      <c r="II40" s="21"/>
    </row>
    <row r="41" spans="1:243" customFormat="1" ht="23.85" customHeight="1">
      <c r="A41" s="268"/>
      <c r="B41" s="1023"/>
      <c r="C41" s="1023"/>
      <c r="D41" s="186"/>
      <c r="E41" s="1022"/>
      <c r="F41" s="1022"/>
      <c r="G41" s="1022"/>
      <c r="H41" s="1022"/>
      <c r="I41" s="1022"/>
      <c r="J41" s="1022"/>
      <c r="K41" s="1022"/>
      <c r="L41" s="1022"/>
      <c r="M41" s="1022"/>
      <c r="N41" s="1022"/>
      <c r="O41" s="362"/>
      <c r="P41" s="363" t="str">
        <f t="shared" ref="P41:P51" si="2">IF(O41*D41=0,"",O41*D41)</f>
        <v/>
      </c>
      <c r="Q41" s="53"/>
      <c r="R41" s="446"/>
      <c r="S41" s="4"/>
      <c r="T41" s="4"/>
      <c r="U41" s="4"/>
      <c r="V41" s="4"/>
      <c r="W41" s="4"/>
      <c r="X41" s="4"/>
      <c r="IH41" s="84"/>
      <c r="II41" s="21"/>
    </row>
    <row r="42" spans="1:243" customFormat="1" ht="23.85" customHeight="1">
      <c r="A42" s="268"/>
      <c r="B42" s="1023"/>
      <c r="C42" s="1023"/>
      <c r="D42" s="186"/>
      <c r="E42" s="1022"/>
      <c r="F42" s="1022"/>
      <c r="G42" s="1022"/>
      <c r="H42" s="1022"/>
      <c r="I42" s="1022"/>
      <c r="J42" s="1022"/>
      <c r="K42" s="1022"/>
      <c r="L42" s="1022"/>
      <c r="M42" s="1022"/>
      <c r="N42" s="1022"/>
      <c r="O42" s="362"/>
      <c r="P42" s="363" t="str">
        <f t="shared" si="2"/>
        <v/>
      </c>
      <c r="Q42" s="53"/>
      <c r="R42" s="446"/>
      <c r="S42" s="4"/>
      <c r="T42" s="4"/>
      <c r="U42" s="4"/>
      <c r="V42" s="4"/>
      <c r="W42" s="4"/>
      <c r="X42" s="4"/>
      <c r="IH42" s="21"/>
      <c r="II42" s="21"/>
    </row>
    <row r="43" spans="1:243" customFormat="1" ht="23.85" customHeight="1">
      <c r="A43" s="268"/>
      <c r="B43" s="1023"/>
      <c r="C43" s="1023"/>
      <c r="D43" s="186"/>
      <c r="E43" s="1022"/>
      <c r="F43" s="1022"/>
      <c r="G43" s="1022"/>
      <c r="H43" s="1022"/>
      <c r="I43" s="1022"/>
      <c r="J43" s="1022"/>
      <c r="K43" s="1022"/>
      <c r="L43" s="1022"/>
      <c r="M43" s="1022"/>
      <c r="N43" s="1022"/>
      <c r="O43" s="362"/>
      <c r="P43" s="363" t="str">
        <f t="shared" si="2"/>
        <v/>
      </c>
      <c r="Q43" s="53"/>
      <c r="R43" s="446"/>
      <c r="S43" s="4"/>
      <c r="T43" s="4"/>
      <c r="U43" s="4"/>
      <c r="V43" s="4"/>
      <c r="W43" s="4"/>
      <c r="X43" s="4"/>
      <c r="IH43" s="21"/>
      <c r="II43" s="21"/>
    </row>
    <row r="44" spans="1:243" customFormat="1" ht="23.85" customHeight="1">
      <c r="A44" s="268"/>
      <c r="B44" s="1023"/>
      <c r="C44" s="1023"/>
      <c r="D44" s="186"/>
      <c r="E44" s="1022"/>
      <c r="F44" s="1022"/>
      <c r="G44" s="1022"/>
      <c r="H44" s="1022"/>
      <c r="I44" s="1022"/>
      <c r="J44" s="1022"/>
      <c r="K44" s="1022"/>
      <c r="L44" s="1022"/>
      <c r="M44" s="1022"/>
      <c r="N44" s="1022"/>
      <c r="O44" s="362"/>
      <c r="P44" s="363" t="str">
        <f t="shared" si="2"/>
        <v/>
      </c>
      <c r="Q44" s="53"/>
      <c r="R44" s="446"/>
      <c r="S44" s="4"/>
      <c r="T44" s="4"/>
      <c r="U44" s="4"/>
      <c r="V44" s="4"/>
      <c r="W44" s="4"/>
      <c r="X44" s="4"/>
    </row>
    <row r="45" spans="1:243" customFormat="1" ht="23.85" customHeight="1">
      <c r="A45" s="268"/>
      <c r="B45" s="1023"/>
      <c r="C45" s="1023"/>
      <c r="D45" s="186"/>
      <c r="E45" s="1022"/>
      <c r="F45" s="1022"/>
      <c r="G45" s="1022"/>
      <c r="H45" s="1022"/>
      <c r="I45" s="1022"/>
      <c r="J45" s="1022"/>
      <c r="K45" s="1022"/>
      <c r="L45" s="1022"/>
      <c r="M45" s="1022"/>
      <c r="N45" s="1022"/>
      <c r="O45" s="362"/>
      <c r="P45" s="363" t="str">
        <f t="shared" si="2"/>
        <v/>
      </c>
      <c r="Q45" s="53"/>
      <c r="R45" s="446"/>
      <c r="S45" s="4"/>
      <c r="T45" s="4"/>
      <c r="U45" s="4"/>
      <c r="V45" s="4"/>
      <c r="W45" s="4"/>
      <c r="X45" s="4"/>
    </row>
    <row r="46" spans="1:243" customFormat="1" ht="23.85" customHeight="1">
      <c r="A46" s="268"/>
      <c r="B46" s="1023"/>
      <c r="C46" s="1023"/>
      <c r="D46" s="186"/>
      <c r="E46" s="1022"/>
      <c r="F46" s="1022"/>
      <c r="G46" s="1022"/>
      <c r="H46" s="1022"/>
      <c r="I46" s="1022"/>
      <c r="J46" s="1022"/>
      <c r="K46" s="1022"/>
      <c r="L46" s="1022"/>
      <c r="M46" s="1022"/>
      <c r="N46" s="1022"/>
      <c r="O46" s="362"/>
      <c r="P46" s="363" t="str">
        <f t="shared" si="2"/>
        <v/>
      </c>
      <c r="Q46" s="53"/>
      <c r="R46" s="446"/>
      <c r="S46" s="4"/>
      <c r="T46" s="4"/>
      <c r="U46" s="4"/>
      <c r="V46" s="4"/>
      <c r="W46" s="4"/>
      <c r="X46" s="4"/>
    </row>
    <row r="47" spans="1:243" customFormat="1" ht="23.85" customHeight="1">
      <c r="A47" s="268"/>
      <c r="B47" s="1023"/>
      <c r="C47" s="1023"/>
      <c r="D47" s="186"/>
      <c r="E47" s="1022"/>
      <c r="F47" s="1022"/>
      <c r="G47" s="1022"/>
      <c r="H47" s="1022"/>
      <c r="I47" s="1022"/>
      <c r="J47" s="1022"/>
      <c r="K47" s="1022"/>
      <c r="L47" s="1022"/>
      <c r="M47" s="1022"/>
      <c r="N47" s="1022"/>
      <c r="O47" s="362"/>
      <c r="P47" s="363" t="str">
        <f t="shared" si="2"/>
        <v/>
      </c>
      <c r="Q47" s="53"/>
      <c r="R47" s="446"/>
      <c r="S47" s="4"/>
      <c r="T47" s="4"/>
      <c r="U47" s="4"/>
      <c r="V47" s="4"/>
      <c r="W47" s="4"/>
      <c r="X47" s="4"/>
    </row>
    <row r="48" spans="1:243" customFormat="1" ht="23.85" customHeight="1">
      <c r="A48" s="268"/>
      <c r="B48" s="1023"/>
      <c r="C48" s="1023"/>
      <c r="D48" s="186"/>
      <c r="E48" s="1022"/>
      <c r="F48" s="1022"/>
      <c r="G48" s="1022"/>
      <c r="H48" s="1022"/>
      <c r="I48" s="1022"/>
      <c r="J48" s="1022"/>
      <c r="K48" s="1022"/>
      <c r="L48" s="1022"/>
      <c r="M48" s="1022"/>
      <c r="N48" s="1022"/>
      <c r="O48" s="362"/>
      <c r="P48" s="363" t="str">
        <f t="shared" si="2"/>
        <v/>
      </c>
      <c r="Q48" s="53"/>
      <c r="R48" s="446"/>
      <c r="S48" s="4"/>
      <c r="T48" s="4"/>
      <c r="U48" s="4"/>
      <c r="V48" s="4"/>
      <c r="W48" s="4"/>
      <c r="X48" s="4"/>
    </row>
    <row r="49" spans="1:24" customFormat="1" ht="23.85" customHeight="1">
      <c r="A49" s="268"/>
      <c r="B49" s="1023"/>
      <c r="C49" s="1023"/>
      <c r="D49" s="186"/>
      <c r="E49" s="1022"/>
      <c r="F49" s="1022"/>
      <c r="G49" s="1022"/>
      <c r="H49" s="1022"/>
      <c r="I49" s="1022"/>
      <c r="J49" s="1022"/>
      <c r="K49" s="1022"/>
      <c r="L49" s="1022"/>
      <c r="M49" s="1022"/>
      <c r="N49" s="1022"/>
      <c r="O49" s="362"/>
      <c r="P49" s="363" t="str">
        <f t="shared" si="2"/>
        <v/>
      </c>
      <c r="Q49" s="53"/>
      <c r="R49" s="446"/>
      <c r="S49" s="4"/>
      <c r="T49" s="4"/>
      <c r="U49" s="4"/>
      <c r="V49" s="4"/>
      <c r="W49" s="4"/>
      <c r="X49" s="4"/>
    </row>
    <row r="50" spans="1:24" customFormat="1" ht="23.85" customHeight="1">
      <c r="A50" s="268"/>
      <c r="B50" s="1023"/>
      <c r="C50" s="1023"/>
      <c r="D50" s="186"/>
      <c r="E50" s="1022"/>
      <c r="F50" s="1022"/>
      <c r="G50" s="1022"/>
      <c r="H50" s="1022"/>
      <c r="I50" s="1022"/>
      <c r="J50" s="1022"/>
      <c r="K50" s="1022"/>
      <c r="L50" s="1022"/>
      <c r="M50" s="1022"/>
      <c r="N50" s="1022"/>
      <c r="O50" s="362"/>
      <c r="P50" s="363" t="str">
        <f t="shared" si="2"/>
        <v/>
      </c>
      <c r="Q50" s="53"/>
      <c r="R50" s="446"/>
      <c r="S50" s="4"/>
      <c r="T50" s="4"/>
      <c r="U50" s="4"/>
      <c r="V50" s="4"/>
      <c r="W50" s="4"/>
      <c r="X50" s="4"/>
    </row>
    <row r="51" spans="1:24" customFormat="1" ht="23.85" customHeight="1">
      <c r="A51" s="268"/>
      <c r="B51" s="1023"/>
      <c r="C51" s="1023"/>
      <c r="D51" s="186"/>
      <c r="E51" s="1022"/>
      <c r="F51" s="1022"/>
      <c r="G51" s="1022"/>
      <c r="H51" s="1022"/>
      <c r="I51" s="1022"/>
      <c r="J51" s="1022"/>
      <c r="K51" s="1022"/>
      <c r="L51" s="1022"/>
      <c r="M51" s="1022"/>
      <c r="N51" s="1022"/>
      <c r="O51" s="362"/>
      <c r="P51" s="363" t="str">
        <f t="shared" si="2"/>
        <v/>
      </c>
      <c r="Q51" s="53"/>
      <c r="R51" s="446"/>
      <c r="S51" s="4"/>
      <c r="T51" s="4"/>
      <c r="U51" s="4"/>
      <c r="V51" s="4"/>
      <c r="W51" s="4"/>
      <c r="X51" s="4"/>
    </row>
    <row r="52" spans="1:24" customFormat="1" ht="23.85" customHeight="1">
      <c r="A52" s="268"/>
      <c r="B52" s="1023"/>
      <c r="C52" s="1023"/>
      <c r="D52" s="186"/>
      <c r="E52" s="1022"/>
      <c r="F52" s="1022"/>
      <c r="G52" s="1022"/>
      <c r="H52" s="1022"/>
      <c r="I52" s="1022"/>
      <c r="J52" s="1022"/>
      <c r="K52" s="1022"/>
      <c r="L52" s="1022"/>
      <c r="M52" s="1022"/>
      <c r="N52" s="1022"/>
      <c r="O52" s="362"/>
      <c r="P52" s="363" t="str">
        <f t="shared" ref="P52:P58" si="3">IF(O52*D52=0,"",O52*D52)</f>
        <v/>
      </c>
      <c r="Q52" s="53"/>
      <c r="R52" s="446"/>
      <c r="S52" s="4"/>
      <c r="T52" s="4"/>
      <c r="U52" s="4"/>
      <c r="V52" s="4"/>
      <c r="W52" s="4"/>
      <c r="X52" s="4"/>
    </row>
    <row r="53" spans="1:24" customFormat="1" ht="23.85" customHeight="1">
      <c r="A53" s="268"/>
      <c r="B53" s="1023"/>
      <c r="C53" s="1023"/>
      <c r="D53" s="186"/>
      <c r="E53" s="1022"/>
      <c r="F53" s="1022"/>
      <c r="G53" s="1022"/>
      <c r="H53" s="1022"/>
      <c r="I53" s="1022"/>
      <c r="J53" s="1022"/>
      <c r="K53" s="1022"/>
      <c r="L53" s="1022"/>
      <c r="M53" s="1022"/>
      <c r="N53" s="1022"/>
      <c r="O53" s="362"/>
      <c r="P53" s="363" t="str">
        <f t="shared" si="3"/>
        <v/>
      </c>
      <c r="Q53" s="53"/>
      <c r="R53" s="446"/>
      <c r="S53" s="4"/>
      <c r="T53" s="4"/>
      <c r="U53" s="4"/>
      <c r="V53" s="4"/>
      <c r="W53" s="4"/>
      <c r="X53" s="4"/>
    </row>
    <row r="54" spans="1:24" customFormat="1" ht="23.85" customHeight="1">
      <c r="A54" s="268"/>
      <c r="B54" s="1023"/>
      <c r="C54" s="1023"/>
      <c r="D54" s="186"/>
      <c r="E54" s="1022"/>
      <c r="F54" s="1022"/>
      <c r="G54" s="1022"/>
      <c r="H54" s="1022"/>
      <c r="I54" s="1022"/>
      <c r="J54" s="1022"/>
      <c r="K54" s="1022"/>
      <c r="L54" s="1022"/>
      <c r="M54" s="1022"/>
      <c r="N54" s="1022"/>
      <c r="O54" s="362"/>
      <c r="P54" s="363" t="str">
        <f t="shared" si="3"/>
        <v/>
      </c>
      <c r="Q54" s="53"/>
      <c r="R54" s="446"/>
      <c r="S54" s="4"/>
      <c r="T54" s="4"/>
      <c r="U54" s="4"/>
      <c r="V54" s="4"/>
      <c r="W54" s="4"/>
      <c r="X54" s="4"/>
    </row>
    <row r="55" spans="1:24" customFormat="1" ht="23.85" customHeight="1">
      <c r="A55" s="268"/>
      <c r="B55" s="1023"/>
      <c r="C55" s="1023"/>
      <c r="D55" s="186"/>
      <c r="E55" s="1022"/>
      <c r="F55" s="1022"/>
      <c r="G55" s="1022"/>
      <c r="H55" s="1022"/>
      <c r="I55" s="1022"/>
      <c r="J55" s="1022"/>
      <c r="K55" s="1022"/>
      <c r="L55" s="1022"/>
      <c r="M55" s="1022"/>
      <c r="N55" s="1022"/>
      <c r="O55" s="362"/>
      <c r="P55" s="363" t="str">
        <f t="shared" si="3"/>
        <v/>
      </c>
      <c r="Q55" s="53"/>
      <c r="R55" s="446"/>
      <c r="S55" s="4"/>
      <c r="T55" s="4"/>
      <c r="U55" s="4"/>
      <c r="V55" s="4"/>
      <c r="W55" s="4"/>
      <c r="X55" s="4"/>
    </row>
    <row r="56" spans="1:24" customFormat="1" ht="23.85" customHeight="1">
      <c r="A56" s="268"/>
      <c r="B56" s="1023"/>
      <c r="C56" s="1023"/>
      <c r="D56" s="186"/>
      <c r="E56" s="1022"/>
      <c r="F56" s="1022"/>
      <c r="G56" s="1022"/>
      <c r="H56" s="1022"/>
      <c r="I56" s="1022"/>
      <c r="J56" s="1022"/>
      <c r="K56" s="1022"/>
      <c r="L56" s="1022"/>
      <c r="M56" s="1022"/>
      <c r="N56" s="1022"/>
      <c r="O56" s="362"/>
      <c r="P56" s="363" t="str">
        <f t="shared" si="3"/>
        <v/>
      </c>
      <c r="Q56" s="53"/>
      <c r="R56" s="446"/>
      <c r="S56" s="4"/>
      <c r="T56" s="4"/>
      <c r="U56" s="4"/>
      <c r="V56" s="4"/>
      <c r="W56" s="4"/>
      <c r="X56" s="4"/>
    </row>
    <row r="57" spans="1:24" customFormat="1" ht="23.85" customHeight="1">
      <c r="A57" s="268"/>
      <c r="B57" s="1023"/>
      <c r="C57" s="1023"/>
      <c r="D57" s="186"/>
      <c r="E57" s="1022"/>
      <c r="F57" s="1022"/>
      <c r="G57" s="1022"/>
      <c r="H57" s="1022"/>
      <c r="I57" s="1022"/>
      <c r="J57" s="1022"/>
      <c r="K57" s="1022"/>
      <c r="L57" s="1022"/>
      <c r="M57" s="1022"/>
      <c r="N57" s="1022"/>
      <c r="O57" s="362"/>
      <c r="P57" s="363" t="str">
        <f t="shared" si="3"/>
        <v/>
      </c>
      <c r="Q57" s="53"/>
      <c r="R57" s="446"/>
      <c r="S57" s="4"/>
      <c r="T57" s="4"/>
      <c r="U57" s="4"/>
      <c r="V57" s="4"/>
      <c r="W57" s="4"/>
      <c r="X57" s="4"/>
    </row>
    <row r="58" spans="1:24" customFormat="1" ht="23.85" customHeight="1">
      <c r="A58" s="268"/>
      <c r="B58" s="1023"/>
      <c r="C58" s="1023"/>
      <c r="D58" s="186"/>
      <c r="E58" s="1022"/>
      <c r="F58" s="1022"/>
      <c r="G58" s="1022"/>
      <c r="H58" s="1022"/>
      <c r="I58" s="1022"/>
      <c r="J58" s="1022"/>
      <c r="K58" s="1022"/>
      <c r="L58" s="1022"/>
      <c r="M58" s="1022"/>
      <c r="N58" s="1022"/>
      <c r="O58" s="362"/>
      <c r="P58" s="363" t="str">
        <f t="shared" si="3"/>
        <v/>
      </c>
      <c r="Q58" s="53"/>
      <c r="R58" s="446"/>
      <c r="S58" s="4"/>
      <c r="T58" s="4"/>
      <c r="U58" s="4"/>
      <c r="V58" s="4"/>
      <c r="W58" s="4"/>
      <c r="X58" s="4"/>
    </row>
    <row r="59" spans="1:24" s="125" customFormat="1" ht="6" customHeight="1">
      <c r="A59" s="437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/>
      <c r="R59" s="447"/>
      <c r="S59" s="78"/>
      <c r="T59" s="78"/>
      <c r="U59" s="78"/>
      <c r="V59" s="78"/>
      <c r="W59" s="78"/>
      <c r="X59" s="78"/>
    </row>
    <row r="60" spans="1:24" s="99" customFormat="1" ht="21.75" customHeight="1">
      <c r="A60" s="443"/>
      <c r="B60" s="1031" t="s">
        <v>99</v>
      </c>
      <c r="C60" s="1031"/>
      <c r="D60" s="1031"/>
      <c r="E60" s="1031"/>
      <c r="F60" s="1031"/>
      <c r="G60" s="1031"/>
      <c r="H60" s="1031"/>
      <c r="I60" s="1031"/>
      <c r="J60" s="1031"/>
      <c r="K60" s="1031"/>
      <c r="L60" s="1031"/>
      <c r="M60" s="1031"/>
      <c r="N60" s="1031"/>
      <c r="O60" s="1031"/>
      <c r="P60" s="1031"/>
      <c r="Q60" s="1031"/>
      <c r="R60" s="477"/>
      <c r="S60" s="134"/>
      <c r="T60" s="134"/>
      <c r="U60" s="134"/>
      <c r="V60" s="135"/>
      <c r="W60" s="41"/>
      <c r="X60" s="112"/>
    </row>
    <row r="61" spans="1:24" customFormat="1" ht="12.75" customHeight="1">
      <c r="A61" s="437"/>
      <c r="B61" s="1030" t="str">
        <f>'1-MPN'!B66</f>
        <v>FAPESP,  MAIO DE 2016</v>
      </c>
      <c r="C61" s="1030"/>
      <c r="D61" s="1030"/>
      <c r="E61" s="1030"/>
      <c r="F61" s="25"/>
      <c r="G61" s="25"/>
      <c r="H61" s="25"/>
      <c r="I61" s="25"/>
      <c r="J61" s="25"/>
      <c r="K61" s="25"/>
      <c r="L61" s="25"/>
      <c r="M61" s="3"/>
      <c r="N61" s="3"/>
      <c r="O61" s="3"/>
      <c r="Q61" s="99">
        <v>1</v>
      </c>
      <c r="R61" s="446"/>
      <c r="S61" s="37"/>
      <c r="T61" s="37"/>
      <c r="U61" s="37"/>
      <c r="V61" s="37"/>
      <c r="W61" s="37"/>
      <c r="X61" s="4"/>
    </row>
    <row r="62" spans="1:24" customFormat="1" ht="12.75" customHeight="1">
      <c r="A62" s="437"/>
      <c r="B62" s="142"/>
      <c r="C62" s="142"/>
      <c r="D62" s="142"/>
      <c r="E62" s="142"/>
      <c r="F62" s="25"/>
      <c r="G62" s="25"/>
      <c r="H62" s="25"/>
      <c r="I62" s="25"/>
      <c r="J62" s="25"/>
      <c r="K62" s="25"/>
      <c r="L62" s="25"/>
      <c r="M62" s="3"/>
      <c r="N62" s="3"/>
      <c r="O62" s="3"/>
      <c r="R62" s="446"/>
      <c r="S62" s="37"/>
      <c r="T62" s="37"/>
      <c r="U62" s="37"/>
      <c r="V62" s="37"/>
      <c r="W62" s="37"/>
      <c r="X62" s="4"/>
    </row>
    <row r="63" spans="1:24" customFormat="1" ht="18">
      <c r="A63" s="451"/>
      <c r="B63" s="370" t="str">
        <f>B6</f>
        <v>7- DESPESAS DE TRANSPORTE</v>
      </c>
      <c r="C63" s="136"/>
      <c r="D63" s="136"/>
      <c r="E63" s="136"/>
      <c r="F63" s="45"/>
      <c r="G63" s="45"/>
      <c r="H63" s="45"/>
      <c r="I63" s="45"/>
      <c r="J63" s="45"/>
      <c r="K63" s="45"/>
      <c r="L63" s="45"/>
      <c r="M63" s="136"/>
      <c r="N63" s="136"/>
      <c r="O63" s="136"/>
      <c r="R63" s="414"/>
      <c r="S63" s="4"/>
      <c r="T63" s="4"/>
      <c r="U63" s="4"/>
      <c r="V63" s="4"/>
      <c r="W63" s="4"/>
      <c r="X63" s="4"/>
    </row>
    <row r="64" spans="1:24" s="99" customFormat="1" ht="30.75" customHeight="1">
      <c r="A64" s="443"/>
      <c r="B64" s="773" t="s">
        <v>1</v>
      </c>
      <c r="C64" s="1026"/>
      <c r="D64" s="156" t="s">
        <v>7</v>
      </c>
      <c r="E64" s="777" t="s">
        <v>8</v>
      </c>
      <c r="F64" s="778"/>
      <c r="G64" s="778"/>
      <c r="H64" s="778"/>
      <c r="I64" s="778"/>
      <c r="J64" s="778"/>
      <c r="K64" s="778"/>
      <c r="L64" s="778"/>
      <c r="M64" s="778"/>
      <c r="N64" s="779"/>
      <c r="O64" s="352" t="s">
        <v>3</v>
      </c>
      <c r="P64" s="518" t="s">
        <v>4</v>
      </c>
      <c r="Q64" s="156" t="s">
        <v>2</v>
      </c>
      <c r="R64" s="461"/>
      <c r="S64" s="112"/>
      <c r="T64" s="112"/>
      <c r="U64" s="112"/>
      <c r="V64" s="112"/>
      <c r="W64" s="112"/>
      <c r="X64" s="112"/>
    </row>
    <row r="65" spans="1:243" customFormat="1" ht="23.85" customHeight="1">
      <c r="A65" s="268"/>
      <c r="B65" s="1023"/>
      <c r="C65" s="1023"/>
      <c r="D65" s="186"/>
      <c r="E65" s="1022"/>
      <c r="F65" s="1022"/>
      <c r="G65" s="1022"/>
      <c r="H65" s="1022"/>
      <c r="I65" s="1022"/>
      <c r="J65" s="1022"/>
      <c r="K65" s="1022"/>
      <c r="L65" s="1022"/>
      <c r="M65" s="1022"/>
      <c r="N65" s="1022"/>
      <c r="O65" s="362"/>
      <c r="P65" s="363" t="str">
        <f>IF(O65*D65=0,"",O65*D65)</f>
        <v/>
      </c>
      <c r="Q65" s="53"/>
      <c r="R65" s="446"/>
      <c r="S65" s="4"/>
      <c r="T65" s="4"/>
      <c r="U65" s="4"/>
      <c r="V65" s="4"/>
      <c r="W65" s="4"/>
      <c r="X65" s="4"/>
      <c r="IH65" s="84"/>
      <c r="II65" s="21"/>
    </row>
    <row r="66" spans="1:243" customFormat="1" ht="23.85" customHeight="1">
      <c r="A66" s="268"/>
      <c r="B66" s="1023"/>
      <c r="C66" s="1023"/>
      <c r="D66" s="186"/>
      <c r="E66" s="1022"/>
      <c r="F66" s="1022"/>
      <c r="G66" s="1022"/>
      <c r="H66" s="1022"/>
      <c r="I66" s="1022"/>
      <c r="J66" s="1022"/>
      <c r="K66" s="1022"/>
      <c r="L66" s="1022"/>
      <c r="M66" s="1022"/>
      <c r="N66" s="1022"/>
      <c r="O66" s="362"/>
      <c r="P66" s="363" t="str">
        <f t="shared" ref="P66:P86" si="4">IF(O66*D66=0,"",O66*D66)</f>
        <v/>
      </c>
      <c r="Q66" s="53"/>
      <c r="R66" s="446"/>
      <c r="S66" s="4"/>
      <c r="T66" s="4"/>
      <c r="U66" s="4"/>
      <c r="V66" s="4"/>
      <c r="W66" s="4"/>
      <c r="X66" s="4"/>
      <c r="IH66" s="21"/>
      <c r="II66" s="21"/>
    </row>
    <row r="67" spans="1:243" customFormat="1" ht="23.85" customHeight="1">
      <c r="A67" s="268"/>
      <c r="B67" s="1023"/>
      <c r="C67" s="1023"/>
      <c r="D67" s="186"/>
      <c r="E67" s="1022"/>
      <c r="F67" s="1022"/>
      <c r="G67" s="1022"/>
      <c r="H67" s="1022"/>
      <c r="I67" s="1022"/>
      <c r="J67" s="1022"/>
      <c r="K67" s="1022"/>
      <c r="L67" s="1022"/>
      <c r="M67" s="1022"/>
      <c r="N67" s="1022"/>
      <c r="O67" s="362"/>
      <c r="P67" s="363" t="str">
        <f t="shared" si="4"/>
        <v/>
      </c>
      <c r="Q67" s="53"/>
      <c r="R67" s="446"/>
      <c r="S67" s="4"/>
      <c r="T67" s="4"/>
      <c r="U67" s="4"/>
      <c r="V67" s="4"/>
      <c r="W67" s="4"/>
      <c r="X67" s="4"/>
    </row>
    <row r="68" spans="1:243" customFormat="1" ht="23.85" customHeight="1">
      <c r="A68" s="268"/>
      <c r="B68" s="1023"/>
      <c r="C68" s="1023"/>
      <c r="D68" s="186"/>
      <c r="E68" s="1022"/>
      <c r="F68" s="1022"/>
      <c r="G68" s="1022"/>
      <c r="H68" s="1022"/>
      <c r="I68" s="1022"/>
      <c r="J68" s="1022"/>
      <c r="K68" s="1022"/>
      <c r="L68" s="1022"/>
      <c r="M68" s="1022"/>
      <c r="N68" s="1022"/>
      <c r="O68" s="362"/>
      <c r="P68" s="363" t="str">
        <f t="shared" si="4"/>
        <v/>
      </c>
      <c r="Q68" s="53"/>
      <c r="R68" s="446"/>
      <c r="S68" s="4"/>
      <c r="T68" s="4"/>
      <c r="U68" s="4"/>
      <c r="V68" s="4"/>
      <c r="W68" s="4"/>
      <c r="X68" s="4"/>
    </row>
    <row r="69" spans="1:243" customFormat="1" ht="23.85" customHeight="1">
      <c r="A69" s="268"/>
      <c r="B69" s="1023"/>
      <c r="C69" s="1023"/>
      <c r="D69" s="186"/>
      <c r="E69" s="1022"/>
      <c r="F69" s="1022"/>
      <c r="G69" s="1022"/>
      <c r="H69" s="1022"/>
      <c r="I69" s="1022"/>
      <c r="J69" s="1022"/>
      <c r="K69" s="1022"/>
      <c r="L69" s="1022"/>
      <c r="M69" s="1022"/>
      <c r="N69" s="1022"/>
      <c r="O69" s="362"/>
      <c r="P69" s="363" t="str">
        <f t="shared" si="4"/>
        <v/>
      </c>
      <c r="Q69" s="53"/>
      <c r="R69" s="446"/>
      <c r="S69" s="4"/>
      <c r="T69" s="4"/>
      <c r="U69" s="4"/>
      <c r="V69" s="4"/>
      <c r="W69" s="4"/>
      <c r="X69" s="4"/>
    </row>
    <row r="70" spans="1:243" customFormat="1" ht="23.85" customHeight="1">
      <c r="A70" s="268"/>
      <c r="B70" s="1023"/>
      <c r="C70" s="1023"/>
      <c r="D70" s="186"/>
      <c r="E70" s="1022"/>
      <c r="F70" s="1022"/>
      <c r="G70" s="1022"/>
      <c r="H70" s="1022"/>
      <c r="I70" s="1022"/>
      <c r="J70" s="1022"/>
      <c r="K70" s="1022"/>
      <c r="L70" s="1022"/>
      <c r="M70" s="1022"/>
      <c r="N70" s="1022"/>
      <c r="O70" s="362"/>
      <c r="P70" s="363" t="str">
        <f t="shared" si="4"/>
        <v/>
      </c>
      <c r="Q70" s="53"/>
      <c r="R70" s="446"/>
      <c r="S70" s="4"/>
      <c r="T70" s="4"/>
      <c r="U70" s="4"/>
      <c r="V70" s="4"/>
      <c r="W70" s="4"/>
      <c r="X70" s="4"/>
    </row>
    <row r="71" spans="1:243" customFormat="1" ht="23.85" customHeight="1">
      <c r="A71" s="268"/>
      <c r="B71" s="1023"/>
      <c r="C71" s="1023"/>
      <c r="D71" s="186"/>
      <c r="E71" s="1022"/>
      <c r="F71" s="1022"/>
      <c r="G71" s="1022"/>
      <c r="H71" s="1022"/>
      <c r="I71" s="1022"/>
      <c r="J71" s="1022"/>
      <c r="K71" s="1022"/>
      <c r="L71" s="1022"/>
      <c r="M71" s="1022"/>
      <c r="N71" s="1022"/>
      <c r="O71" s="362"/>
      <c r="P71" s="363" t="str">
        <f t="shared" si="4"/>
        <v/>
      </c>
      <c r="Q71" s="53"/>
      <c r="R71" s="446"/>
      <c r="S71" s="4"/>
      <c r="T71" s="4"/>
      <c r="U71" s="4"/>
      <c r="V71" s="4"/>
      <c r="W71" s="4"/>
      <c r="X71" s="4"/>
    </row>
    <row r="72" spans="1:243" customFormat="1" ht="23.85" customHeight="1">
      <c r="A72" s="268"/>
      <c r="B72" s="1023"/>
      <c r="C72" s="1023"/>
      <c r="D72" s="186"/>
      <c r="E72" s="1022"/>
      <c r="F72" s="1022"/>
      <c r="G72" s="1022"/>
      <c r="H72" s="1022"/>
      <c r="I72" s="1022"/>
      <c r="J72" s="1022"/>
      <c r="K72" s="1022"/>
      <c r="L72" s="1022"/>
      <c r="M72" s="1022"/>
      <c r="N72" s="1022"/>
      <c r="O72" s="362"/>
      <c r="P72" s="363" t="str">
        <f t="shared" ref="P72:P78" si="5">IF(O72*D72=0,"",O72*D72)</f>
        <v/>
      </c>
      <c r="Q72" s="53"/>
      <c r="R72" s="446"/>
      <c r="S72" s="4"/>
      <c r="T72" s="4"/>
      <c r="U72" s="4"/>
      <c r="V72" s="4"/>
      <c r="W72" s="4"/>
      <c r="X72" s="4"/>
      <c r="IH72" s="84"/>
      <c r="II72" s="21"/>
    </row>
    <row r="73" spans="1:243" customFormat="1" ht="23.85" customHeight="1">
      <c r="A73" s="268"/>
      <c r="B73" s="1023"/>
      <c r="C73" s="1023"/>
      <c r="D73" s="186"/>
      <c r="E73" s="1022"/>
      <c r="F73" s="1022"/>
      <c r="G73" s="1022"/>
      <c r="H73" s="1022"/>
      <c r="I73" s="1022"/>
      <c r="J73" s="1022"/>
      <c r="K73" s="1022"/>
      <c r="L73" s="1022"/>
      <c r="M73" s="1022"/>
      <c r="N73" s="1022"/>
      <c r="O73" s="362"/>
      <c r="P73" s="363" t="str">
        <f t="shared" si="5"/>
        <v/>
      </c>
      <c r="Q73" s="53"/>
      <c r="R73" s="446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68"/>
      <c r="B74" s="1023"/>
      <c r="C74" s="1023"/>
      <c r="D74" s="186"/>
      <c r="E74" s="1022"/>
      <c r="F74" s="1022"/>
      <c r="G74" s="1022"/>
      <c r="H74" s="1022"/>
      <c r="I74" s="1022"/>
      <c r="J74" s="1022"/>
      <c r="K74" s="1022"/>
      <c r="L74" s="1022"/>
      <c r="M74" s="1022"/>
      <c r="N74" s="1022"/>
      <c r="O74" s="362"/>
      <c r="P74" s="363" t="str">
        <f t="shared" si="5"/>
        <v/>
      </c>
      <c r="Q74" s="53"/>
      <c r="R74" s="446"/>
      <c r="S74" s="4"/>
      <c r="T74" s="4"/>
      <c r="U74" s="4"/>
      <c r="V74" s="4"/>
      <c r="W74" s="4"/>
      <c r="X74" s="4"/>
      <c r="IH74" s="21"/>
      <c r="II74" s="21"/>
    </row>
    <row r="75" spans="1:243" customFormat="1" ht="23.85" customHeight="1">
      <c r="A75" s="268"/>
      <c r="B75" s="1023"/>
      <c r="C75" s="1023"/>
      <c r="D75" s="186"/>
      <c r="E75" s="1022"/>
      <c r="F75" s="1022"/>
      <c r="G75" s="1022"/>
      <c r="H75" s="1022"/>
      <c r="I75" s="1022"/>
      <c r="J75" s="1022"/>
      <c r="K75" s="1022"/>
      <c r="L75" s="1022"/>
      <c r="M75" s="1022"/>
      <c r="N75" s="1022"/>
      <c r="O75" s="362"/>
      <c r="P75" s="363" t="str">
        <f t="shared" si="5"/>
        <v/>
      </c>
      <c r="Q75" s="53"/>
      <c r="R75" s="446"/>
      <c r="S75" s="4"/>
      <c r="T75" s="4"/>
      <c r="U75" s="4"/>
      <c r="V75" s="4"/>
      <c r="W75" s="4"/>
      <c r="X75" s="4"/>
    </row>
    <row r="76" spans="1:243" customFormat="1" ht="23.85" customHeight="1">
      <c r="A76" s="268"/>
      <c r="B76" s="1023"/>
      <c r="C76" s="1023"/>
      <c r="D76" s="186"/>
      <c r="E76" s="1022"/>
      <c r="F76" s="1022"/>
      <c r="G76" s="1022"/>
      <c r="H76" s="1022"/>
      <c r="I76" s="1022"/>
      <c r="J76" s="1022"/>
      <c r="K76" s="1022"/>
      <c r="L76" s="1022"/>
      <c r="M76" s="1022"/>
      <c r="N76" s="1022"/>
      <c r="O76" s="362"/>
      <c r="P76" s="363" t="str">
        <f t="shared" si="5"/>
        <v/>
      </c>
      <c r="Q76" s="53"/>
      <c r="R76" s="446"/>
      <c r="S76" s="4"/>
      <c r="T76" s="4"/>
      <c r="U76" s="4"/>
      <c r="V76" s="4"/>
      <c r="W76" s="4"/>
      <c r="X76" s="4"/>
    </row>
    <row r="77" spans="1:243" customFormat="1" ht="23.85" customHeight="1">
      <c r="A77" s="268"/>
      <c r="B77" s="1023"/>
      <c r="C77" s="1023"/>
      <c r="D77" s="186"/>
      <c r="E77" s="1022"/>
      <c r="F77" s="1022"/>
      <c r="G77" s="1022"/>
      <c r="H77" s="1022"/>
      <c r="I77" s="1022"/>
      <c r="J77" s="1022"/>
      <c r="K77" s="1022"/>
      <c r="L77" s="1022"/>
      <c r="M77" s="1022"/>
      <c r="N77" s="1022"/>
      <c r="O77" s="362"/>
      <c r="P77" s="363" t="str">
        <f t="shared" si="5"/>
        <v/>
      </c>
      <c r="Q77" s="53"/>
      <c r="R77" s="446"/>
      <c r="S77" s="4"/>
      <c r="T77" s="4"/>
      <c r="U77" s="4"/>
      <c r="V77" s="4"/>
      <c r="W77" s="4"/>
      <c r="X77" s="4"/>
    </row>
    <row r="78" spans="1:243" customFormat="1" ht="23.85" customHeight="1">
      <c r="A78" s="268"/>
      <c r="B78" s="1023"/>
      <c r="C78" s="1023"/>
      <c r="D78" s="186"/>
      <c r="E78" s="1022"/>
      <c r="F78" s="1022"/>
      <c r="G78" s="1022"/>
      <c r="H78" s="1022"/>
      <c r="I78" s="1022"/>
      <c r="J78" s="1022"/>
      <c r="K78" s="1022"/>
      <c r="L78" s="1022"/>
      <c r="M78" s="1022"/>
      <c r="N78" s="1022"/>
      <c r="O78" s="362"/>
      <c r="P78" s="363" t="str">
        <f t="shared" si="5"/>
        <v/>
      </c>
      <c r="Q78" s="53"/>
      <c r="R78" s="446"/>
      <c r="S78" s="4"/>
      <c r="T78" s="4"/>
      <c r="U78" s="4"/>
      <c r="V78" s="4"/>
      <c r="W78" s="4"/>
      <c r="X78" s="4"/>
    </row>
    <row r="79" spans="1:243" customFormat="1" ht="23.85" customHeight="1">
      <c r="A79" s="268"/>
      <c r="B79" s="1023"/>
      <c r="C79" s="1023"/>
      <c r="D79" s="186"/>
      <c r="E79" s="1022"/>
      <c r="F79" s="1022"/>
      <c r="G79" s="1022"/>
      <c r="H79" s="1022"/>
      <c r="I79" s="1022"/>
      <c r="J79" s="1022"/>
      <c r="K79" s="1022"/>
      <c r="L79" s="1022"/>
      <c r="M79" s="1022"/>
      <c r="N79" s="1022"/>
      <c r="O79" s="362"/>
      <c r="P79" s="363" t="str">
        <f t="shared" si="4"/>
        <v/>
      </c>
      <c r="Q79" s="53"/>
      <c r="R79" s="446"/>
      <c r="S79" s="4"/>
      <c r="T79" s="4"/>
      <c r="U79" s="4"/>
      <c r="V79" s="4"/>
      <c r="W79" s="4"/>
      <c r="X79" s="4"/>
    </row>
    <row r="80" spans="1:243" customFormat="1" ht="23.85" customHeight="1">
      <c r="A80" s="268"/>
      <c r="B80" s="1023"/>
      <c r="C80" s="1023"/>
      <c r="D80" s="186"/>
      <c r="E80" s="1022"/>
      <c r="F80" s="1022"/>
      <c r="G80" s="1022"/>
      <c r="H80" s="1022"/>
      <c r="I80" s="1022"/>
      <c r="J80" s="1022"/>
      <c r="K80" s="1022"/>
      <c r="L80" s="1022"/>
      <c r="M80" s="1022"/>
      <c r="N80" s="1022"/>
      <c r="O80" s="362"/>
      <c r="P80" s="363" t="str">
        <f t="shared" si="4"/>
        <v/>
      </c>
      <c r="Q80" s="53"/>
      <c r="R80" s="446"/>
      <c r="S80" s="4"/>
      <c r="T80" s="4"/>
      <c r="U80" s="4"/>
      <c r="V80" s="4"/>
      <c r="W80" s="4"/>
      <c r="X80" s="4"/>
    </row>
    <row r="81" spans="1:243" customFormat="1" ht="23.85" customHeight="1">
      <c r="A81" s="268"/>
      <c r="B81" s="1023"/>
      <c r="C81" s="1023"/>
      <c r="D81" s="186"/>
      <c r="E81" s="1022"/>
      <c r="F81" s="1022"/>
      <c r="G81" s="1022"/>
      <c r="H81" s="1022"/>
      <c r="I81" s="1022"/>
      <c r="J81" s="1022"/>
      <c r="K81" s="1022"/>
      <c r="L81" s="1022"/>
      <c r="M81" s="1022"/>
      <c r="N81" s="1022"/>
      <c r="O81" s="362"/>
      <c r="P81" s="363" t="str">
        <f t="shared" si="4"/>
        <v/>
      </c>
      <c r="Q81" s="53"/>
      <c r="R81" s="446"/>
      <c r="S81" s="4"/>
      <c r="T81" s="4"/>
      <c r="U81" s="4"/>
      <c r="V81" s="4"/>
      <c r="W81" s="4"/>
      <c r="X81" s="4"/>
    </row>
    <row r="82" spans="1:243" customFormat="1" ht="23.85" customHeight="1">
      <c r="A82" s="268"/>
      <c r="B82" s="1023"/>
      <c r="C82" s="1023"/>
      <c r="D82" s="186"/>
      <c r="E82" s="1022"/>
      <c r="F82" s="1022"/>
      <c r="G82" s="1022"/>
      <c r="H82" s="1022"/>
      <c r="I82" s="1022"/>
      <c r="J82" s="1022"/>
      <c r="K82" s="1022"/>
      <c r="L82" s="1022"/>
      <c r="M82" s="1022"/>
      <c r="N82" s="1022"/>
      <c r="O82" s="362"/>
      <c r="P82" s="363" t="str">
        <f t="shared" si="4"/>
        <v/>
      </c>
      <c r="Q82" s="53"/>
      <c r="R82" s="446"/>
      <c r="S82" s="4"/>
      <c r="T82" s="4"/>
      <c r="U82" s="4"/>
      <c r="V82" s="4"/>
      <c r="W82" s="4"/>
      <c r="X82" s="4"/>
    </row>
    <row r="83" spans="1:243" customFormat="1" ht="23.85" customHeight="1">
      <c r="A83" s="268"/>
      <c r="B83" s="1023"/>
      <c r="C83" s="1023"/>
      <c r="D83" s="186"/>
      <c r="E83" s="1022"/>
      <c r="F83" s="1022"/>
      <c r="G83" s="1022"/>
      <c r="H83" s="1022"/>
      <c r="I83" s="1022"/>
      <c r="J83" s="1022"/>
      <c r="K83" s="1022"/>
      <c r="L83" s="1022"/>
      <c r="M83" s="1022"/>
      <c r="N83" s="1022"/>
      <c r="O83" s="362"/>
      <c r="P83" s="363" t="str">
        <f t="shared" si="4"/>
        <v/>
      </c>
      <c r="Q83" s="53"/>
      <c r="R83" s="446"/>
      <c r="S83" s="4"/>
      <c r="T83" s="4"/>
      <c r="U83" s="4"/>
      <c r="V83" s="4"/>
      <c r="W83" s="4"/>
      <c r="X83" s="4"/>
    </row>
    <row r="84" spans="1:243" customFormat="1" ht="23.85" customHeight="1">
      <c r="A84" s="268"/>
      <c r="B84" s="1023"/>
      <c r="C84" s="1023"/>
      <c r="D84" s="186"/>
      <c r="E84" s="1022"/>
      <c r="F84" s="1022"/>
      <c r="G84" s="1022"/>
      <c r="H84" s="1022"/>
      <c r="I84" s="1022"/>
      <c r="J84" s="1022"/>
      <c r="K84" s="1022"/>
      <c r="L84" s="1022"/>
      <c r="M84" s="1022"/>
      <c r="N84" s="1022"/>
      <c r="O84" s="362"/>
      <c r="P84" s="363" t="str">
        <f t="shared" si="4"/>
        <v/>
      </c>
      <c r="Q84" s="53"/>
      <c r="R84" s="446"/>
      <c r="S84" s="4"/>
      <c r="T84" s="4"/>
      <c r="U84" s="4"/>
      <c r="V84" s="4"/>
      <c r="W84" s="4"/>
      <c r="X84" s="4"/>
    </row>
    <row r="85" spans="1:243" customFormat="1" ht="23.85" customHeight="1">
      <c r="A85" s="268"/>
      <c r="B85" s="1023"/>
      <c r="C85" s="1023"/>
      <c r="D85" s="186"/>
      <c r="E85" s="1022"/>
      <c r="F85" s="1022"/>
      <c r="G85" s="1022"/>
      <c r="H85" s="1022"/>
      <c r="I85" s="1022"/>
      <c r="J85" s="1022"/>
      <c r="K85" s="1022"/>
      <c r="L85" s="1022"/>
      <c r="M85" s="1022"/>
      <c r="N85" s="1022"/>
      <c r="O85" s="362"/>
      <c r="P85" s="363" t="str">
        <f t="shared" si="4"/>
        <v/>
      </c>
      <c r="Q85" s="53"/>
      <c r="R85" s="446"/>
      <c r="S85" s="4"/>
      <c r="T85" s="4"/>
      <c r="U85" s="4"/>
      <c r="V85" s="4"/>
      <c r="W85" s="4"/>
      <c r="X85" s="4"/>
    </row>
    <row r="86" spans="1:243" customFormat="1" ht="23.85" customHeight="1">
      <c r="A86" s="268"/>
      <c r="B86" s="1023"/>
      <c r="C86" s="1023"/>
      <c r="D86" s="186"/>
      <c r="E86" s="1022"/>
      <c r="F86" s="1022"/>
      <c r="G86" s="1022"/>
      <c r="H86" s="1022"/>
      <c r="I86" s="1022"/>
      <c r="J86" s="1022"/>
      <c r="K86" s="1022"/>
      <c r="L86" s="1022"/>
      <c r="M86" s="1022"/>
      <c r="N86" s="1022"/>
      <c r="O86" s="362"/>
      <c r="P86" s="363" t="str">
        <f t="shared" si="4"/>
        <v/>
      </c>
      <c r="Q86" s="53"/>
      <c r="R86" s="446"/>
      <c r="S86" s="4"/>
      <c r="T86" s="4"/>
      <c r="U86" s="4"/>
      <c r="V86" s="4"/>
      <c r="W86" s="4"/>
      <c r="X86" s="4"/>
    </row>
    <row r="87" spans="1:243" customFormat="1" ht="23.85" customHeight="1">
      <c r="A87" s="268"/>
      <c r="B87" s="1023"/>
      <c r="C87" s="1023"/>
      <c r="D87" s="186"/>
      <c r="E87" s="1022"/>
      <c r="F87" s="1022"/>
      <c r="G87" s="1022"/>
      <c r="H87" s="1022"/>
      <c r="I87" s="1022"/>
      <c r="J87" s="1022"/>
      <c r="K87" s="1022"/>
      <c r="L87" s="1022"/>
      <c r="M87" s="1022"/>
      <c r="N87" s="1022"/>
      <c r="O87" s="362"/>
      <c r="P87" s="363" t="str">
        <f>IF(O87*D87=0,"",O87*D87)</f>
        <v/>
      </c>
      <c r="Q87" s="53"/>
      <c r="R87" s="446"/>
      <c r="S87" s="4"/>
      <c r="T87" s="4"/>
      <c r="U87" s="4"/>
      <c r="V87" s="4"/>
      <c r="W87" s="4"/>
      <c r="X87" s="4"/>
      <c r="IH87" s="84"/>
      <c r="II87" s="21"/>
    </row>
    <row r="88" spans="1:243" customFormat="1" ht="23.85" customHeight="1">
      <c r="A88" s="268"/>
      <c r="B88" s="1023"/>
      <c r="C88" s="1023"/>
      <c r="D88" s="186"/>
      <c r="E88" s="1022"/>
      <c r="F88" s="1022"/>
      <c r="G88" s="1022"/>
      <c r="H88" s="1022"/>
      <c r="I88" s="1022"/>
      <c r="J88" s="1022"/>
      <c r="K88" s="1022"/>
      <c r="L88" s="1022"/>
      <c r="M88" s="1022"/>
      <c r="N88" s="1022"/>
      <c r="O88" s="362"/>
      <c r="P88" s="363" t="str">
        <f t="shared" ref="P88:P108" si="6">IF(O88*D88=0,"",O88*D88)</f>
        <v/>
      </c>
      <c r="Q88" s="53"/>
      <c r="R88" s="446"/>
      <c r="S88" s="4"/>
      <c r="T88" s="4"/>
      <c r="U88" s="4"/>
      <c r="V88" s="4"/>
      <c r="W88" s="4"/>
      <c r="X88" s="4"/>
      <c r="IH88" s="84"/>
      <c r="II88" s="21"/>
    </row>
    <row r="89" spans="1:243" customFormat="1" ht="23.85" customHeight="1">
      <c r="A89" s="268"/>
      <c r="B89" s="1023"/>
      <c r="C89" s="1023"/>
      <c r="D89" s="186"/>
      <c r="E89" s="1022"/>
      <c r="F89" s="1022"/>
      <c r="G89" s="1022"/>
      <c r="H89" s="1022"/>
      <c r="I89" s="1022"/>
      <c r="J89" s="1022"/>
      <c r="K89" s="1022"/>
      <c r="L89" s="1022"/>
      <c r="M89" s="1022"/>
      <c r="N89" s="1022"/>
      <c r="O89" s="362"/>
      <c r="P89" s="363" t="str">
        <f t="shared" si="6"/>
        <v/>
      </c>
      <c r="Q89" s="53"/>
      <c r="R89" s="446"/>
      <c r="S89" s="4"/>
      <c r="T89" s="4"/>
      <c r="U89" s="4"/>
      <c r="V89" s="4"/>
      <c r="W89" s="4"/>
      <c r="X89" s="4"/>
      <c r="IH89" s="21"/>
      <c r="II89" s="21"/>
    </row>
    <row r="90" spans="1:243" customFormat="1" ht="23.85" customHeight="1">
      <c r="A90" s="268"/>
      <c r="B90" s="1023"/>
      <c r="C90" s="1023"/>
      <c r="D90" s="186"/>
      <c r="E90" s="1022"/>
      <c r="F90" s="1022"/>
      <c r="G90" s="1022"/>
      <c r="H90" s="1022"/>
      <c r="I90" s="1022"/>
      <c r="J90" s="1022"/>
      <c r="K90" s="1022"/>
      <c r="L90" s="1022"/>
      <c r="M90" s="1022"/>
      <c r="N90" s="1022"/>
      <c r="O90" s="362"/>
      <c r="P90" s="363" t="str">
        <f t="shared" si="6"/>
        <v/>
      </c>
      <c r="Q90" s="53"/>
      <c r="R90" s="446"/>
      <c r="S90" s="4"/>
      <c r="T90" s="4"/>
      <c r="U90" s="4"/>
      <c r="V90" s="4"/>
      <c r="W90" s="4"/>
      <c r="X90" s="4"/>
      <c r="IH90" s="21"/>
      <c r="II90" s="21"/>
    </row>
    <row r="91" spans="1:243" customFormat="1" ht="23.85" customHeight="1">
      <c r="A91" s="268"/>
      <c r="B91" s="1023"/>
      <c r="C91" s="1023"/>
      <c r="D91" s="186"/>
      <c r="E91" s="1022"/>
      <c r="F91" s="1022"/>
      <c r="G91" s="1022"/>
      <c r="H91" s="1022"/>
      <c r="I91" s="1022"/>
      <c r="J91" s="1022"/>
      <c r="K91" s="1022"/>
      <c r="L91" s="1022"/>
      <c r="M91" s="1022"/>
      <c r="N91" s="1022"/>
      <c r="O91" s="362"/>
      <c r="P91" s="363" t="str">
        <f t="shared" si="6"/>
        <v/>
      </c>
      <c r="Q91" s="53"/>
      <c r="R91" s="446"/>
      <c r="S91" s="4"/>
      <c r="T91" s="4"/>
      <c r="U91" s="4"/>
      <c r="V91" s="4"/>
      <c r="W91" s="4"/>
      <c r="X91" s="4"/>
    </row>
    <row r="92" spans="1:243" customFormat="1" ht="23.85" customHeight="1">
      <c r="A92" s="268"/>
      <c r="B92" s="1023"/>
      <c r="C92" s="1023"/>
      <c r="D92" s="186"/>
      <c r="E92" s="1022"/>
      <c r="F92" s="1022"/>
      <c r="G92" s="1022"/>
      <c r="H92" s="1022"/>
      <c r="I92" s="1022"/>
      <c r="J92" s="1022"/>
      <c r="K92" s="1022"/>
      <c r="L92" s="1022"/>
      <c r="M92" s="1022"/>
      <c r="N92" s="1022"/>
      <c r="O92" s="362"/>
      <c r="P92" s="363" t="str">
        <f t="shared" si="6"/>
        <v/>
      </c>
      <c r="Q92" s="53"/>
      <c r="R92" s="446"/>
      <c r="S92" s="4"/>
      <c r="T92" s="4"/>
      <c r="U92" s="4"/>
      <c r="V92" s="4"/>
      <c r="W92" s="4"/>
      <c r="X92" s="4"/>
    </row>
    <row r="93" spans="1:243" customFormat="1" ht="23.85" customHeight="1">
      <c r="A93" s="268"/>
      <c r="B93" s="1023"/>
      <c r="C93" s="1023"/>
      <c r="D93" s="186"/>
      <c r="E93" s="1022"/>
      <c r="F93" s="1022"/>
      <c r="G93" s="1022"/>
      <c r="H93" s="1022"/>
      <c r="I93" s="1022"/>
      <c r="J93" s="1022"/>
      <c r="K93" s="1022"/>
      <c r="L93" s="1022"/>
      <c r="M93" s="1022"/>
      <c r="N93" s="1022"/>
      <c r="O93" s="362"/>
      <c r="P93" s="363" t="str">
        <f t="shared" si="6"/>
        <v/>
      </c>
      <c r="Q93" s="53"/>
      <c r="R93" s="446"/>
      <c r="S93" s="4"/>
      <c r="T93" s="4"/>
      <c r="U93" s="4"/>
      <c r="V93" s="4"/>
      <c r="W93" s="4"/>
      <c r="X93" s="4"/>
    </row>
    <row r="94" spans="1:243" customFormat="1" ht="23.85" customHeight="1">
      <c r="A94" s="268"/>
      <c r="B94" s="1023"/>
      <c r="C94" s="1023"/>
      <c r="D94" s="186"/>
      <c r="E94" s="1022"/>
      <c r="F94" s="1022"/>
      <c r="G94" s="1022"/>
      <c r="H94" s="1022"/>
      <c r="I94" s="1022"/>
      <c r="J94" s="1022"/>
      <c r="K94" s="1022"/>
      <c r="L94" s="1022"/>
      <c r="M94" s="1022"/>
      <c r="N94" s="1022"/>
      <c r="O94" s="362"/>
      <c r="P94" s="363" t="str">
        <f t="shared" si="6"/>
        <v/>
      </c>
      <c r="Q94" s="53"/>
      <c r="R94" s="446"/>
      <c r="S94" s="4"/>
      <c r="T94" s="4"/>
      <c r="U94" s="4"/>
      <c r="V94" s="4"/>
      <c r="W94" s="4"/>
      <c r="X94" s="4"/>
    </row>
    <row r="95" spans="1:243" customFormat="1" ht="23.85" customHeight="1">
      <c r="A95" s="268"/>
      <c r="B95" s="1023"/>
      <c r="C95" s="1023"/>
      <c r="D95" s="186"/>
      <c r="E95" s="1022"/>
      <c r="F95" s="1022"/>
      <c r="G95" s="1022"/>
      <c r="H95" s="1022"/>
      <c r="I95" s="1022"/>
      <c r="J95" s="1022"/>
      <c r="K95" s="1022"/>
      <c r="L95" s="1022"/>
      <c r="M95" s="1022"/>
      <c r="N95" s="1022"/>
      <c r="O95" s="362"/>
      <c r="P95" s="363" t="str">
        <f t="shared" si="6"/>
        <v/>
      </c>
      <c r="Q95" s="53"/>
      <c r="R95" s="446"/>
      <c r="S95" s="4"/>
      <c r="T95" s="4"/>
      <c r="U95" s="4"/>
      <c r="V95" s="4"/>
      <c r="W95" s="4"/>
      <c r="X95" s="4"/>
    </row>
    <row r="96" spans="1:243" customFormat="1" ht="23.85" customHeight="1">
      <c r="A96" s="268"/>
      <c r="B96" s="1023"/>
      <c r="C96" s="1023"/>
      <c r="D96" s="186"/>
      <c r="E96" s="1022"/>
      <c r="F96" s="1022"/>
      <c r="G96" s="1022"/>
      <c r="H96" s="1022"/>
      <c r="I96" s="1022"/>
      <c r="J96" s="1022"/>
      <c r="K96" s="1022"/>
      <c r="L96" s="1022"/>
      <c r="M96" s="1022"/>
      <c r="N96" s="1022"/>
      <c r="O96" s="362"/>
      <c r="P96" s="363" t="str">
        <f t="shared" si="6"/>
        <v/>
      </c>
      <c r="Q96" s="53"/>
      <c r="R96" s="446"/>
      <c r="S96" s="4"/>
      <c r="T96" s="4"/>
      <c r="U96" s="4"/>
      <c r="V96" s="4"/>
      <c r="W96" s="4"/>
      <c r="X96" s="4"/>
      <c r="IH96" s="84"/>
      <c r="II96" s="21"/>
    </row>
    <row r="97" spans="1:243" customFormat="1" ht="23.85" customHeight="1">
      <c r="A97" s="268"/>
      <c r="B97" s="1023"/>
      <c r="C97" s="1023"/>
      <c r="D97" s="186"/>
      <c r="E97" s="1022"/>
      <c r="F97" s="1022"/>
      <c r="G97" s="1022"/>
      <c r="H97" s="1022"/>
      <c r="I97" s="1022"/>
      <c r="J97" s="1022"/>
      <c r="K97" s="1022"/>
      <c r="L97" s="1022"/>
      <c r="M97" s="1022"/>
      <c r="N97" s="1022"/>
      <c r="O97" s="362"/>
      <c r="P97" s="363" t="str">
        <f t="shared" si="6"/>
        <v/>
      </c>
      <c r="Q97" s="53"/>
      <c r="R97" s="446"/>
      <c r="S97" s="4"/>
      <c r="T97" s="4"/>
      <c r="U97" s="4"/>
      <c r="V97" s="4"/>
      <c r="W97" s="4"/>
      <c r="X97" s="4"/>
      <c r="IH97" s="21"/>
      <c r="II97" s="21"/>
    </row>
    <row r="98" spans="1:243" customFormat="1" ht="23.85" customHeight="1">
      <c r="A98" s="268"/>
      <c r="B98" s="1023"/>
      <c r="C98" s="1023"/>
      <c r="D98" s="186"/>
      <c r="E98" s="1022"/>
      <c r="F98" s="1022"/>
      <c r="G98" s="1022"/>
      <c r="H98" s="1022"/>
      <c r="I98" s="1022"/>
      <c r="J98" s="1022"/>
      <c r="K98" s="1022"/>
      <c r="L98" s="1022"/>
      <c r="M98" s="1022"/>
      <c r="N98" s="1022"/>
      <c r="O98" s="362"/>
      <c r="P98" s="363" t="str">
        <f t="shared" si="6"/>
        <v/>
      </c>
      <c r="Q98" s="53"/>
      <c r="R98" s="446"/>
      <c r="S98" s="4"/>
      <c r="T98" s="4"/>
      <c r="U98" s="4"/>
      <c r="V98" s="4"/>
      <c r="W98" s="4"/>
      <c r="X98" s="4"/>
      <c r="IH98" s="21"/>
      <c r="II98" s="21"/>
    </row>
    <row r="99" spans="1:243" customFormat="1" ht="23.85" customHeight="1">
      <c r="A99" s="268"/>
      <c r="B99" s="1023"/>
      <c r="C99" s="1023"/>
      <c r="D99" s="186"/>
      <c r="E99" s="1022"/>
      <c r="F99" s="1022"/>
      <c r="G99" s="1022"/>
      <c r="H99" s="1022"/>
      <c r="I99" s="1022"/>
      <c r="J99" s="1022"/>
      <c r="K99" s="1022"/>
      <c r="L99" s="1022"/>
      <c r="M99" s="1022"/>
      <c r="N99" s="1022"/>
      <c r="O99" s="362"/>
      <c r="P99" s="363" t="str">
        <f t="shared" si="6"/>
        <v/>
      </c>
      <c r="Q99" s="53"/>
      <c r="R99" s="446"/>
      <c r="S99" s="4"/>
      <c r="T99" s="4"/>
      <c r="U99" s="4"/>
      <c r="V99" s="4"/>
      <c r="W99" s="4"/>
      <c r="X99" s="4"/>
    </row>
    <row r="100" spans="1:243" customFormat="1" ht="23.85" customHeight="1">
      <c r="A100" s="268"/>
      <c r="B100" s="1023"/>
      <c r="C100" s="1023"/>
      <c r="D100" s="186"/>
      <c r="E100" s="1022"/>
      <c r="F100" s="1022"/>
      <c r="G100" s="1022"/>
      <c r="H100" s="1022"/>
      <c r="I100" s="1022"/>
      <c r="J100" s="1022"/>
      <c r="K100" s="1022"/>
      <c r="L100" s="1022"/>
      <c r="M100" s="1022"/>
      <c r="N100" s="1022"/>
      <c r="O100" s="362"/>
      <c r="P100" s="363" t="str">
        <f t="shared" si="6"/>
        <v/>
      </c>
      <c r="Q100" s="53"/>
      <c r="R100" s="446"/>
      <c r="S100" s="4"/>
      <c r="T100" s="4"/>
      <c r="U100" s="4"/>
      <c r="V100" s="4"/>
      <c r="W100" s="4"/>
      <c r="X100" s="4"/>
    </row>
    <row r="101" spans="1:243" customFormat="1" ht="23.85" customHeight="1">
      <c r="A101" s="268"/>
      <c r="B101" s="1023"/>
      <c r="C101" s="1023"/>
      <c r="D101" s="186"/>
      <c r="E101" s="1022"/>
      <c r="F101" s="1022"/>
      <c r="G101" s="1022"/>
      <c r="H101" s="1022"/>
      <c r="I101" s="1022"/>
      <c r="J101" s="1022"/>
      <c r="K101" s="1022"/>
      <c r="L101" s="1022"/>
      <c r="M101" s="1022"/>
      <c r="N101" s="1022"/>
      <c r="O101" s="362"/>
      <c r="P101" s="363" t="str">
        <f t="shared" si="6"/>
        <v/>
      </c>
      <c r="Q101" s="53"/>
      <c r="R101" s="446"/>
      <c r="S101" s="4"/>
      <c r="T101" s="4"/>
      <c r="U101" s="4"/>
      <c r="V101" s="4"/>
      <c r="W101" s="4"/>
      <c r="X101" s="4"/>
    </row>
    <row r="102" spans="1:243" customFormat="1" ht="23.85" customHeight="1">
      <c r="A102" s="268"/>
      <c r="B102" s="1023"/>
      <c r="C102" s="1023"/>
      <c r="D102" s="186"/>
      <c r="E102" s="1022"/>
      <c r="F102" s="1022"/>
      <c r="G102" s="1022"/>
      <c r="H102" s="1022"/>
      <c r="I102" s="1022"/>
      <c r="J102" s="1022"/>
      <c r="K102" s="1022"/>
      <c r="L102" s="1022"/>
      <c r="M102" s="1022"/>
      <c r="N102" s="1022"/>
      <c r="O102" s="362"/>
      <c r="P102" s="363" t="str">
        <f t="shared" si="6"/>
        <v/>
      </c>
      <c r="Q102" s="53"/>
      <c r="R102" s="446"/>
      <c r="S102" s="4"/>
      <c r="T102" s="4"/>
      <c r="U102" s="4"/>
      <c r="V102" s="4"/>
      <c r="W102" s="4"/>
      <c r="X102" s="4"/>
    </row>
    <row r="103" spans="1:243" customFormat="1" ht="23.85" customHeight="1">
      <c r="A103" s="268"/>
      <c r="B103" s="1023"/>
      <c r="C103" s="1023"/>
      <c r="D103" s="186"/>
      <c r="E103" s="1022"/>
      <c r="F103" s="1022"/>
      <c r="G103" s="1022"/>
      <c r="H103" s="1022"/>
      <c r="I103" s="1022"/>
      <c r="J103" s="1022"/>
      <c r="K103" s="1022"/>
      <c r="L103" s="1022"/>
      <c r="M103" s="1022"/>
      <c r="N103" s="1022"/>
      <c r="O103" s="362"/>
      <c r="P103" s="363" t="str">
        <f t="shared" si="6"/>
        <v/>
      </c>
      <c r="Q103" s="53"/>
      <c r="R103" s="446"/>
      <c r="S103" s="4"/>
      <c r="T103" s="4"/>
      <c r="U103" s="4"/>
      <c r="V103" s="4"/>
      <c r="W103" s="4"/>
      <c r="X103" s="4"/>
    </row>
    <row r="104" spans="1:243" customFormat="1" ht="23.85" customHeight="1">
      <c r="A104" s="268"/>
      <c r="B104" s="1023"/>
      <c r="C104" s="1023"/>
      <c r="D104" s="186"/>
      <c r="E104" s="1022"/>
      <c r="F104" s="1022"/>
      <c r="G104" s="1022"/>
      <c r="H104" s="1022"/>
      <c r="I104" s="1022"/>
      <c r="J104" s="1022"/>
      <c r="K104" s="1022"/>
      <c r="L104" s="1022"/>
      <c r="M104" s="1022"/>
      <c r="N104" s="1022"/>
      <c r="O104" s="362"/>
      <c r="P104" s="363" t="str">
        <f t="shared" si="6"/>
        <v/>
      </c>
      <c r="Q104" s="53"/>
      <c r="R104" s="446"/>
      <c r="S104" s="4"/>
      <c r="T104" s="4"/>
      <c r="U104" s="4"/>
      <c r="V104" s="4"/>
      <c r="W104" s="4"/>
      <c r="X104" s="4"/>
    </row>
    <row r="105" spans="1:243" customFormat="1" ht="23.85" customHeight="1">
      <c r="A105" s="268"/>
      <c r="B105" s="1023"/>
      <c r="C105" s="1023"/>
      <c r="D105" s="186"/>
      <c r="E105" s="1022"/>
      <c r="F105" s="1022"/>
      <c r="G105" s="1022"/>
      <c r="H105" s="1022"/>
      <c r="I105" s="1022"/>
      <c r="J105" s="1022"/>
      <c r="K105" s="1022"/>
      <c r="L105" s="1022"/>
      <c r="M105" s="1022"/>
      <c r="N105" s="1022"/>
      <c r="O105" s="362"/>
      <c r="P105" s="363" t="str">
        <f t="shared" si="6"/>
        <v/>
      </c>
      <c r="Q105" s="53"/>
      <c r="R105" s="446"/>
      <c r="S105" s="4"/>
      <c r="T105" s="4"/>
      <c r="U105" s="4"/>
      <c r="V105" s="4"/>
      <c r="W105" s="4"/>
      <c r="X105" s="4"/>
    </row>
    <row r="106" spans="1:243" customFormat="1" ht="23.85" customHeight="1">
      <c r="A106" s="268"/>
      <c r="B106" s="1023"/>
      <c r="C106" s="1023"/>
      <c r="D106" s="186"/>
      <c r="E106" s="1022"/>
      <c r="F106" s="1022"/>
      <c r="G106" s="1022"/>
      <c r="H106" s="1022"/>
      <c r="I106" s="1022"/>
      <c r="J106" s="1022"/>
      <c r="K106" s="1022"/>
      <c r="L106" s="1022"/>
      <c r="M106" s="1022"/>
      <c r="N106" s="1022"/>
      <c r="O106" s="362"/>
      <c r="P106" s="363" t="str">
        <f t="shared" si="6"/>
        <v/>
      </c>
      <c r="Q106" s="53"/>
      <c r="R106" s="446"/>
      <c r="S106" s="4"/>
      <c r="T106" s="4"/>
      <c r="U106" s="4"/>
      <c r="V106" s="4"/>
      <c r="W106" s="4"/>
      <c r="X106" s="4"/>
    </row>
    <row r="107" spans="1:243" customFormat="1" ht="23.85" customHeight="1">
      <c r="A107" s="268"/>
      <c r="B107" s="1023"/>
      <c r="C107" s="1023"/>
      <c r="D107" s="186"/>
      <c r="E107" s="1022"/>
      <c r="F107" s="1022"/>
      <c r="G107" s="1022"/>
      <c r="H107" s="1022"/>
      <c r="I107" s="1022"/>
      <c r="J107" s="1022"/>
      <c r="K107" s="1022"/>
      <c r="L107" s="1022"/>
      <c r="M107" s="1022"/>
      <c r="N107" s="1022"/>
      <c r="O107" s="362"/>
      <c r="P107" s="363" t="str">
        <f t="shared" si="6"/>
        <v/>
      </c>
      <c r="Q107" s="53"/>
      <c r="R107" s="446"/>
      <c r="S107" s="4"/>
      <c r="T107" s="4"/>
      <c r="U107" s="4"/>
      <c r="V107" s="4"/>
      <c r="W107" s="4"/>
      <c r="X107" s="4"/>
    </row>
    <row r="108" spans="1:243" customFormat="1" ht="23.85" customHeight="1">
      <c r="A108" s="268"/>
      <c r="B108" s="1023"/>
      <c r="C108" s="1023"/>
      <c r="D108" s="186"/>
      <c r="E108" s="1022"/>
      <c r="F108" s="1022"/>
      <c r="G108" s="1022"/>
      <c r="H108" s="1022"/>
      <c r="I108" s="1022"/>
      <c r="J108" s="1022"/>
      <c r="K108" s="1022"/>
      <c r="L108" s="1022"/>
      <c r="M108" s="1022"/>
      <c r="N108" s="1022"/>
      <c r="O108" s="362"/>
      <c r="P108" s="363" t="str">
        <f t="shared" si="6"/>
        <v/>
      </c>
      <c r="Q108" s="53"/>
      <c r="R108" s="446"/>
      <c r="S108" s="4"/>
      <c r="T108" s="4"/>
      <c r="U108" s="4"/>
      <c r="V108" s="4"/>
      <c r="W108" s="4"/>
      <c r="X108" s="4"/>
    </row>
    <row r="109" spans="1:243" s="125" customFormat="1" ht="6" customHeight="1">
      <c r="A109" s="437"/>
      <c r="B109" s="215"/>
      <c r="C109" s="202"/>
      <c r="D109" s="202"/>
      <c r="E109" s="202"/>
      <c r="F109" s="188"/>
      <c r="G109" s="188"/>
      <c r="H109" s="188"/>
      <c r="I109" s="188"/>
      <c r="J109" s="188"/>
      <c r="K109" s="188"/>
      <c r="L109" s="188"/>
      <c r="M109" s="202"/>
      <c r="N109" s="202"/>
      <c r="O109" s="202"/>
      <c r="P109" s="216"/>
      <c r="Q109"/>
      <c r="R109" s="447"/>
      <c r="S109" s="78"/>
      <c r="T109" s="78"/>
      <c r="U109" s="78"/>
      <c r="V109" s="78"/>
      <c r="W109" s="78"/>
      <c r="X109" s="78"/>
    </row>
    <row r="110" spans="1:243" s="99" customFormat="1" ht="21.75" customHeight="1">
      <c r="A110" s="443"/>
      <c r="B110" s="217" t="s">
        <v>99</v>
      </c>
      <c r="C110" s="218"/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488"/>
      <c r="R110" s="477"/>
      <c r="S110" s="134"/>
      <c r="T110" s="134"/>
      <c r="U110" s="134"/>
      <c r="V110" s="135"/>
      <c r="W110" s="41"/>
      <c r="X110" s="112"/>
    </row>
    <row r="111" spans="1:243" customFormat="1" ht="12.75" customHeight="1">
      <c r="A111" s="437"/>
      <c r="B111" s="1028" t="str">
        <f>B61</f>
        <v>FAPESP,  MAIO DE 2016</v>
      </c>
      <c r="C111" s="1028"/>
      <c r="D111" s="1028"/>
      <c r="E111" s="1028"/>
      <c r="F111" s="215"/>
      <c r="G111" s="215"/>
      <c r="H111" s="215"/>
      <c r="I111" s="215"/>
      <c r="J111" s="215"/>
      <c r="K111" s="215"/>
      <c r="L111" s="215"/>
      <c r="M111" s="219"/>
      <c r="N111" s="219"/>
      <c r="O111" s="219"/>
      <c r="P111" s="209"/>
      <c r="Q111" s="99">
        <v>2</v>
      </c>
      <c r="R111" s="446"/>
      <c r="S111" s="37"/>
      <c r="T111" s="37"/>
      <c r="U111" s="37"/>
      <c r="V111" s="37"/>
      <c r="W111" s="37"/>
      <c r="X111" s="4"/>
    </row>
    <row r="112" spans="1:243" customFormat="1">
      <c r="A112" s="451"/>
      <c r="B112" s="185"/>
      <c r="C112" s="220"/>
      <c r="D112" s="220"/>
      <c r="E112" s="220"/>
      <c r="F112" s="208"/>
      <c r="G112" s="208"/>
      <c r="H112" s="208"/>
      <c r="I112" s="208"/>
      <c r="J112" s="208"/>
      <c r="K112" s="208"/>
      <c r="L112" s="208"/>
      <c r="M112" s="220"/>
      <c r="N112" s="220"/>
      <c r="O112" s="220"/>
      <c r="P112" s="209"/>
      <c r="R112" s="414"/>
      <c r="S112" s="4"/>
      <c r="T112" s="4"/>
      <c r="U112" s="4"/>
      <c r="V112" s="4"/>
      <c r="W112" s="4"/>
      <c r="X112" s="4"/>
    </row>
    <row r="113" spans="1:24" customFormat="1">
      <c r="A113" s="451"/>
      <c r="B113" s="185"/>
      <c r="C113" s="220"/>
      <c r="D113" s="220"/>
      <c r="E113" s="220"/>
      <c r="F113" s="208"/>
      <c r="G113" s="208"/>
      <c r="H113" s="208"/>
      <c r="I113" s="208"/>
      <c r="J113" s="208"/>
      <c r="K113" s="208"/>
      <c r="L113" s="208"/>
      <c r="M113" s="220"/>
      <c r="N113" s="220"/>
      <c r="O113" s="220"/>
      <c r="P113" s="209"/>
      <c r="R113" s="414"/>
      <c r="S113" s="4"/>
      <c r="T113" s="4"/>
      <c r="U113" s="4"/>
      <c r="V113" s="4"/>
      <c r="W113" s="4"/>
      <c r="X113" s="4"/>
    </row>
    <row r="114" spans="1:24" customFormat="1">
      <c r="A114" s="451"/>
      <c r="B114" s="185"/>
      <c r="C114" s="220"/>
      <c r="D114" s="220"/>
      <c r="E114" s="220"/>
      <c r="F114" s="208"/>
      <c r="G114" s="208"/>
      <c r="H114" s="208"/>
      <c r="I114" s="208"/>
      <c r="J114" s="208"/>
      <c r="K114" s="208"/>
      <c r="L114" s="208"/>
      <c r="M114" s="220"/>
      <c r="N114" s="220"/>
      <c r="O114" s="220"/>
      <c r="P114" s="209"/>
      <c r="R114" s="414"/>
      <c r="S114" s="4"/>
      <c r="T114" s="4"/>
      <c r="U114" s="4"/>
      <c r="V114" s="4"/>
      <c r="W114" s="4"/>
      <c r="X114" s="4"/>
    </row>
    <row r="115" spans="1:24" customFormat="1">
      <c r="A115" s="451"/>
      <c r="B115" s="185"/>
      <c r="C115" s="220"/>
      <c r="D115" s="220"/>
      <c r="E115" s="220"/>
      <c r="F115" s="208"/>
      <c r="G115" s="208"/>
      <c r="H115" s="208"/>
      <c r="I115" s="208"/>
      <c r="J115" s="208"/>
      <c r="K115" s="208"/>
      <c r="L115" s="208"/>
      <c r="M115" s="220"/>
      <c r="N115" s="220"/>
      <c r="O115" s="220"/>
      <c r="P115" s="209"/>
      <c r="R115" s="414"/>
      <c r="S115" s="4"/>
      <c r="T115" s="4"/>
      <c r="U115" s="4"/>
      <c r="V115" s="4"/>
      <c r="W115" s="4"/>
      <c r="X115" s="4"/>
    </row>
    <row r="116" spans="1:24" customFormat="1">
      <c r="A116" s="451"/>
      <c r="B116" s="185"/>
      <c r="C116" s="220"/>
      <c r="D116" s="220"/>
      <c r="E116" s="220"/>
      <c r="F116" s="208"/>
      <c r="G116" s="208"/>
      <c r="H116" s="208"/>
      <c r="I116" s="208"/>
      <c r="J116" s="208"/>
      <c r="K116" s="208"/>
      <c r="L116" s="208"/>
      <c r="M116" s="220"/>
      <c r="N116" s="220"/>
      <c r="O116" s="220"/>
      <c r="P116" s="209"/>
      <c r="R116" s="414"/>
      <c r="S116" s="4"/>
      <c r="T116" s="4"/>
      <c r="U116" s="4"/>
      <c r="V116" s="4"/>
      <c r="W116" s="4"/>
      <c r="X116" s="4"/>
    </row>
    <row r="117" spans="1:24" customFormat="1">
      <c r="A117" s="451"/>
      <c r="B117" s="185"/>
      <c r="C117" s="220"/>
      <c r="D117" s="220"/>
      <c r="E117" s="220"/>
      <c r="F117" s="208"/>
      <c r="G117" s="208"/>
      <c r="H117" s="208"/>
      <c r="I117" s="208"/>
      <c r="J117" s="208"/>
      <c r="K117" s="208"/>
      <c r="L117" s="208"/>
      <c r="M117" s="220"/>
      <c r="N117" s="220"/>
      <c r="O117" s="220"/>
      <c r="P117" s="209"/>
      <c r="R117" s="414"/>
      <c r="S117" s="4"/>
      <c r="T117" s="4"/>
      <c r="U117" s="4"/>
      <c r="V117" s="4"/>
      <c r="W117" s="4"/>
      <c r="X117" s="4"/>
    </row>
    <row r="118" spans="1:24" customFormat="1">
      <c r="A118" s="451"/>
      <c r="B118" s="185"/>
      <c r="C118" s="220"/>
      <c r="D118" s="220"/>
      <c r="E118" s="220"/>
      <c r="F118" s="208"/>
      <c r="G118" s="208"/>
      <c r="H118" s="208"/>
      <c r="I118" s="208"/>
      <c r="J118" s="208"/>
      <c r="K118" s="208"/>
      <c r="L118" s="208"/>
      <c r="M118" s="220"/>
      <c r="N118" s="220"/>
      <c r="O118" s="220"/>
      <c r="P118" s="209"/>
      <c r="R118" s="414"/>
      <c r="S118" s="4"/>
      <c r="T118" s="4"/>
      <c r="U118" s="4"/>
      <c r="V118" s="4"/>
      <c r="W118" s="4"/>
      <c r="X118" s="4"/>
    </row>
    <row r="119" spans="1:24" customFormat="1">
      <c r="A119" s="451"/>
      <c r="B119" s="43"/>
      <c r="C119" s="136"/>
      <c r="D119" s="136"/>
      <c r="E119" s="136"/>
      <c r="F119" s="45"/>
      <c r="G119" s="45"/>
      <c r="H119" s="45"/>
      <c r="I119" s="45"/>
      <c r="J119" s="45"/>
      <c r="K119" s="45"/>
      <c r="L119" s="45"/>
      <c r="M119" s="136"/>
      <c r="N119" s="136"/>
      <c r="O119" s="136"/>
      <c r="R119" s="414"/>
      <c r="S119" s="4"/>
      <c r="T119" s="4"/>
      <c r="U119" s="4"/>
      <c r="V119" s="4"/>
      <c r="W119" s="4"/>
      <c r="X119" s="4"/>
    </row>
    <row r="120" spans="1:24" customFormat="1">
      <c r="A120" s="451"/>
      <c r="B120" s="43"/>
      <c r="C120" s="136"/>
      <c r="D120" s="136"/>
      <c r="E120" s="136"/>
      <c r="F120" s="45"/>
      <c r="G120" s="45"/>
      <c r="H120" s="45"/>
      <c r="I120" s="45"/>
      <c r="J120" s="45"/>
      <c r="K120" s="45"/>
      <c r="L120" s="45"/>
      <c r="M120" s="136"/>
      <c r="N120" s="136"/>
      <c r="O120" s="136"/>
      <c r="R120" s="414"/>
      <c r="S120" s="4"/>
      <c r="T120" s="4"/>
      <c r="U120" s="4"/>
      <c r="V120" s="4"/>
      <c r="W120" s="4"/>
      <c r="X120" s="4"/>
    </row>
    <row r="121" spans="1:24" customFormat="1">
      <c r="A121" s="451"/>
      <c r="B121" s="43"/>
      <c r="C121" s="136"/>
      <c r="D121" s="136"/>
      <c r="E121" s="136"/>
      <c r="F121" s="45"/>
      <c r="G121" s="45"/>
      <c r="H121" s="45"/>
      <c r="I121" s="45"/>
      <c r="J121" s="45"/>
      <c r="K121" s="45"/>
      <c r="L121" s="45"/>
      <c r="M121" s="136"/>
      <c r="N121" s="136"/>
      <c r="O121" s="136"/>
      <c r="R121" s="414"/>
      <c r="S121" s="4"/>
      <c r="T121" s="4"/>
      <c r="U121" s="4"/>
      <c r="V121" s="4"/>
      <c r="W121" s="4"/>
      <c r="X121" s="4"/>
    </row>
    <row r="122" spans="1:24" customFormat="1">
      <c r="A122" s="451"/>
      <c r="B122" s="43"/>
      <c r="C122" s="136"/>
      <c r="D122" s="136"/>
      <c r="E122" s="136"/>
      <c r="F122" s="45"/>
      <c r="G122" s="45"/>
      <c r="H122" s="45"/>
      <c r="I122" s="45"/>
      <c r="J122" s="45"/>
      <c r="K122" s="45"/>
      <c r="L122" s="45"/>
      <c r="M122" s="136"/>
      <c r="N122" s="136"/>
      <c r="O122" s="136"/>
      <c r="R122" s="414"/>
      <c r="S122" s="4"/>
      <c r="T122" s="4"/>
      <c r="U122" s="4"/>
      <c r="V122" s="4"/>
      <c r="W122" s="4"/>
      <c r="X122" s="4"/>
    </row>
    <row r="123" spans="1:24" customFormat="1">
      <c r="A123" s="451"/>
      <c r="B123" s="43"/>
      <c r="C123" s="136"/>
      <c r="D123" s="136"/>
      <c r="E123" s="136"/>
      <c r="F123" s="45"/>
      <c r="G123" s="45"/>
      <c r="H123" s="45"/>
      <c r="I123" s="45"/>
      <c r="J123" s="45"/>
      <c r="K123" s="45"/>
      <c r="L123" s="45"/>
      <c r="M123" s="136"/>
      <c r="N123" s="136"/>
      <c r="O123" s="136"/>
      <c r="R123" s="414"/>
      <c r="S123" s="4"/>
      <c r="T123" s="4"/>
      <c r="U123" s="4"/>
      <c r="V123" s="4"/>
      <c r="W123" s="4"/>
      <c r="X123" s="4"/>
    </row>
    <row r="124" spans="1:24" customFormat="1">
      <c r="A124" s="451"/>
      <c r="B124" s="43"/>
      <c r="C124" s="136"/>
      <c r="D124" s="136"/>
      <c r="E124" s="136"/>
      <c r="F124" s="45"/>
      <c r="G124" s="45"/>
      <c r="H124" s="45"/>
      <c r="I124" s="45"/>
      <c r="J124" s="45"/>
      <c r="K124" s="45"/>
      <c r="L124" s="45"/>
      <c r="M124" s="136"/>
      <c r="N124" s="136"/>
      <c r="O124" s="136"/>
      <c r="R124" s="414"/>
      <c r="S124" s="4"/>
      <c r="T124" s="4"/>
      <c r="U124" s="4"/>
      <c r="V124" s="4"/>
      <c r="W124" s="4"/>
      <c r="X124" s="4"/>
    </row>
    <row r="125" spans="1:24" customFormat="1">
      <c r="A125" s="451"/>
      <c r="B125" s="43"/>
      <c r="C125" s="136"/>
      <c r="D125" s="136"/>
      <c r="E125" s="136"/>
      <c r="F125" s="45"/>
      <c r="G125" s="45"/>
      <c r="H125" s="45"/>
      <c r="I125" s="45"/>
      <c r="J125" s="45"/>
      <c r="K125" s="45"/>
      <c r="L125" s="45"/>
      <c r="M125" s="136"/>
      <c r="N125" s="136"/>
      <c r="O125" s="136"/>
      <c r="R125" s="414"/>
      <c r="S125" s="4"/>
      <c r="T125" s="4"/>
      <c r="U125" s="4"/>
      <c r="V125" s="4"/>
      <c r="W125" s="4"/>
      <c r="X125" s="4"/>
    </row>
    <row r="126" spans="1:24" customFormat="1">
      <c r="A126" s="451"/>
      <c r="B126" s="43"/>
      <c r="C126" s="136"/>
      <c r="D126" s="136"/>
      <c r="E126" s="136"/>
      <c r="F126" s="45"/>
      <c r="G126" s="45"/>
      <c r="H126" s="45"/>
      <c r="I126" s="45"/>
      <c r="J126" s="45"/>
      <c r="K126" s="45"/>
      <c r="L126" s="45"/>
      <c r="M126" s="136"/>
      <c r="N126" s="136"/>
      <c r="O126" s="136"/>
      <c r="R126" s="414"/>
      <c r="S126" s="4"/>
      <c r="T126" s="4"/>
      <c r="U126" s="4"/>
      <c r="V126" s="4"/>
      <c r="W126" s="4"/>
      <c r="X126" s="4"/>
    </row>
    <row r="127" spans="1:24" customFormat="1">
      <c r="A127" s="451"/>
      <c r="B127" s="43"/>
      <c r="C127" s="136"/>
      <c r="D127" s="136"/>
      <c r="E127" s="136"/>
      <c r="F127" s="45"/>
      <c r="G127" s="45"/>
      <c r="H127" s="45"/>
      <c r="I127" s="45"/>
      <c r="J127" s="45"/>
      <c r="K127" s="45"/>
      <c r="L127" s="45"/>
      <c r="M127" s="136"/>
      <c r="N127" s="136"/>
      <c r="O127" s="136"/>
      <c r="R127" s="414"/>
      <c r="S127" s="4"/>
      <c r="T127" s="4"/>
      <c r="U127" s="4"/>
      <c r="V127" s="4"/>
      <c r="W127" s="4"/>
      <c r="X127" s="4"/>
    </row>
    <row r="128" spans="1:24" customFormat="1">
      <c r="A128" s="451"/>
      <c r="B128" s="43"/>
      <c r="C128" s="136"/>
      <c r="D128" s="136"/>
      <c r="E128" s="136"/>
      <c r="F128" s="45"/>
      <c r="G128" s="45"/>
      <c r="H128" s="45"/>
      <c r="I128" s="45"/>
      <c r="J128" s="45"/>
      <c r="K128" s="45"/>
      <c r="L128" s="45"/>
      <c r="M128" s="136"/>
      <c r="N128" s="136"/>
      <c r="O128" s="136"/>
      <c r="R128" s="414"/>
      <c r="S128" s="4"/>
      <c r="T128" s="4"/>
      <c r="U128" s="4"/>
      <c r="V128" s="4"/>
      <c r="W128" s="4"/>
      <c r="X128" s="4"/>
    </row>
    <row r="129" spans="1:24" customFormat="1">
      <c r="A129" s="451"/>
      <c r="B129" s="43"/>
      <c r="C129" s="136"/>
      <c r="D129" s="136"/>
      <c r="E129" s="136"/>
      <c r="F129" s="45"/>
      <c r="G129" s="45"/>
      <c r="H129" s="45"/>
      <c r="I129" s="45"/>
      <c r="J129" s="45"/>
      <c r="K129" s="45"/>
      <c r="L129" s="45"/>
      <c r="M129" s="136"/>
      <c r="N129" s="136"/>
      <c r="O129" s="136"/>
      <c r="R129" s="414"/>
      <c r="S129" s="4"/>
      <c r="T129" s="4"/>
      <c r="U129" s="4"/>
      <c r="V129" s="4"/>
      <c r="W129" s="4"/>
      <c r="X129" s="4"/>
    </row>
    <row r="130" spans="1:24" customFormat="1">
      <c r="A130" s="451"/>
      <c r="B130" s="43"/>
      <c r="C130" s="136"/>
      <c r="D130" s="136"/>
      <c r="E130" s="136"/>
      <c r="F130" s="45"/>
      <c r="G130" s="45"/>
      <c r="H130" s="45"/>
      <c r="I130" s="45"/>
      <c r="J130" s="45"/>
      <c r="K130" s="45"/>
      <c r="L130" s="45"/>
      <c r="M130" s="136"/>
      <c r="N130" s="136"/>
      <c r="O130" s="136"/>
      <c r="R130" s="414"/>
      <c r="S130" s="4"/>
      <c r="T130" s="4"/>
      <c r="U130" s="4"/>
      <c r="V130" s="4"/>
      <c r="W130" s="4"/>
      <c r="X130" s="4"/>
    </row>
    <row r="131" spans="1:24" customFormat="1">
      <c r="A131" s="451"/>
      <c r="B131" s="43"/>
      <c r="C131" s="136"/>
      <c r="D131" s="136"/>
      <c r="E131" s="136"/>
      <c r="F131" s="45"/>
      <c r="G131" s="45"/>
      <c r="H131" s="45"/>
      <c r="I131" s="45"/>
      <c r="J131" s="45"/>
      <c r="K131" s="45"/>
      <c r="L131" s="45"/>
      <c r="M131" s="136"/>
      <c r="N131" s="136"/>
      <c r="O131" s="136"/>
      <c r="R131" s="414"/>
      <c r="S131" s="4"/>
      <c r="T131" s="4"/>
      <c r="U131" s="4"/>
      <c r="V131" s="4"/>
      <c r="W131" s="4"/>
      <c r="X131" s="4"/>
    </row>
    <row r="132" spans="1:24" customFormat="1">
      <c r="A132" s="451"/>
      <c r="B132" s="43"/>
      <c r="C132" s="136"/>
      <c r="D132" s="136"/>
      <c r="E132" s="136"/>
      <c r="F132" s="45"/>
      <c r="G132" s="45"/>
      <c r="H132" s="45"/>
      <c r="I132" s="45"/>
      <c r="J132" s="45"/>
      <c r="K132" s="45"/>
      <c r="L132" s="45"/>
      <c r="M132" s="136"/>
      <c r="N132" s="136"/>
      <c r="O132" s="136"/>
      <c r="R132" s="414"/>
      <c r="S132" s="4"/>
      <c r="T132" s="4"/>
      <c r="U132" s="4"/>
      <c r="V132" s="4"/>
      <c r="W132" s="4"/>
      <c r="X132" s="4"/>
    </row>
    <row r="133" spans="1:24" customFormat="1">
      <c r="A133" s="451"/>
      <c r="B133" s="43"/>
      <c r="C133" s="136"/>
      <c r="D133" s="136"/>
      <c r="E133" s="136"/>
      <c r="F133" s="45"/>
      <c r="G133" s="45"/>
      <c r="H133" s="45"/>
      <c r="I133" s="45"/>
      <c r="J133" s="45"/>
      <c r="K133" s="45"/>
      <c r="L133" s="45"/>
      <c r="M133" s="136"/>
      <c r="N133" s="136"/>
      <c r="O133" s="136"/>
      <c r="R133" s="414"/>
      <c r="S133" s="4"/>
      <c r="T133" s="4"/>
      <c r="U133" s="4"/>
      <c r="V133" s="4"/>
      <c r="W133" s="4"/>
      <c r="X133" s="4"/>
    </row>
    <row r="134" spans="1:24" customFormat="1">
      <c r="A134" s="451"/>
      <c r="B134" s="43"/>
      <c r="C134" s="136"/>
      <c r="D134" s="136"/>
      <c r="E134" s="136"/>
      <c r="F134" s="45"/>
      <c r="G134" s="45"/>
      <c r="H134" s="45"/>
      <c r="I134" s="45"/>
      <c r="J134" s="45"/>
      <c r="K134" s="45"/>
      <c r="L134" s="45"/>
      <c r="M134" s="136"/>
      <c r="N134" s="136"/>
      <c r="O134" s="136"/>
      <c r="R134" s="414"/>
      <c r="S134" s="4"/>
      <c r="T134" s="4"/>
      <c r="U134" s="4"/>
      <c r="V134" s="4"/>
      <c r="W134" s="4"/>
      <c r="X134" s="4"/>
    </row>
    <row r="135" spans="1:24" customFormat="1">
      <c r="A135" s="451"/>
      <c r="B135" s="43"/>
      <c r="C135" s="136"/>
      <c r="D135" s="136"/>
      <c r="E135" s="136"/>
      <c r="F135" s="45"/>
      <c r="G135" s="45"/>
      <c r="H135" s="45"/>
      <c r="I135" s="45"/>
      <c r="J135" s="45"/>
      <c r="K135" s="45"/>
      <c r="L135" s="45"/>
      <c r="M135" s="136"/>
      <c r="N135" s="136"/>
      <c r="O135" s="136"/>
      <c r="R135" s="414"/>
      <c r="S135" s="4"/>
      <c r="T135" s="4"/>
      <c r="U135" s="4"/>
      <c r="V135" s="4"/>
      <c r="W135" s="4"/>
      <c r="X135" s="4"/>
    </row>
    <row r="136" spans="1:24" customFormat="1">
      <c r="A136" s="451"/>
      <c r="B136" s="43"/>
      <c r="C136" s="136"/>
      <c r="D136" s="136"/>
      <c r="E136" s="136"/>
      <c r="F136" s="45"/>
      <c r="G136" s="45"/>
      <c r="H136" s="45"/>
      <c r="I136" s="45"/>
      <c r="J136" s="45"/>
      <c r="K136" s="45"/>
      <c r="L136" s="45"/>
      <c r="M136" s="136"/>
      <c r="N136" s="136"/>
      <c r="O136" s="136"/>
      <c r="R136" s="414"/>
      <c r="S136" s="4"/>
      <c r="T136" s="4"/>
      <c r="U136" s="4"/>
      <c r="V136" s="4"/>
      <c r="W136" s="4"/>
      <c r="X136" s="4"/>
    </row>
    <row r="137" spans="1:24" customFormat="1">
      <c r="A137" s="451"/>
      <c r="B137" s="43"/>
      <c r="C137" s="136"/>
      <c r="D137" s="136"/>
      <c r="E137" s="136"/>
      <c r="F137" s="45"/>
      <c r="G137" s="45"/>
      <c r="H137" s="45"/>
      <c r="I137" s="45"/>
      <c r="J137" s="45"/>
      <c r="K137" s="45"/>
      <c r="L137" s="45"/>
      <c r="M137" s="136"/>
      <c r="N137" s="136"/>
      <c r="O137" s="136"/>
      <c r="R137" s="414"/>
      <c r="S137" s="4"/>
      <c r="T137" s="4"/>
      <c r="U137" s="4"/>
      <c r="V137" s="4"/>
      <c r="W137" s="4"/>
      <c r="X137" s="4"/>
    </row>
    <row r="138" spans="1:24" customFormat="1">
      <c r="A138" s="451"/>
      <c r="B138" s="43"/>
      <c r="C138" s="136"/>
      <c r="D138" s="136"/>
      <c r="E138" s="136"/>
      <c r="F138" s="45"/>
      <c r="G138" s="45"/>
      <c r="H138" s="45"/>
      <c r="I138" s="45"/>
      <c r="J138" s="45"/>
      <c r="K138" s="45"/>
      <c r="L138" s="45"/>
      <c r="M138" s="136"/>
      <c r="N138" s="136"/>
      <c r="O138" s="136"/>
      <c r="R138" s="414"/>
      <c r="S138" s="4"/>
      <c r="T138" s="4"/>
      <c r="U138" s="4"/>
      <c r="V138" s="4"/>
      <c r="W138" s="4"/>
      <c r="X138" s="4"/>
    </row>
    <row r="139" spans="1:24" customFormat="1">
      <c r="A139" s="451"/>
      <c r="B139" s="43"/>
      <c r="C139" s="136"/>
      <c r="D139" s="136"/>
      <c r="E139" s="136"/>
      <c r="F139" s="45"/>
      <c r="G139" s="45"/>
      <c r="H139" s="45"/>
      <c r="I139" s="45"/>
      <c r="J139" s="45"/>
      <c r="K139" s="45"/>
      <c r="L139" s="45"/>
      <c r="M139" s="136"/>
      <c r="N139" s="136"/>
      <c r="O139" s="136"/>
      <c r="R139" s="414"/>
      <c r="S139" s="4"/>
      <c r="T139" s="4"/>
      <c r="U139" s="4"/>
      <c r="V139" s="4"/>
      <c r="W139" s="4"/>
      <c r="X139" s="4"/>
    </row>
    <row r="140" spans="1:24" customFormat="1">
      <c r="A140" s="451"/>
      <c r="B140" s="43"/>
      <c r="C140" s="136"/>
      <c r="D140" s="136"/>
      <c r="E140" s="136"/>
      <c r="F140" s="45"/>
      <c r="G140" s="45"/>
      <c r="H140" s="45"/>
      <c r="I140" s="45"/>
      <c r="J140" s="45"/>
      <c r="K140" s="45"/>
      <c r="L140" s="45"/>
      <c r="M140" s="136"/>
      <c r="N140" s="136"/>
      <c r="O140" s="136"/>
      <c r="R140" s="414"/>
      <c r="S140" s="4"/>
      <c r="T140" s="4"/>
      <c r="U140" s="4"/>
      <c r="V140" s="4"/>
      <c r="W140" s="4"/>
      <c r="X140" s="4"/>
    </row>
    <row r="141" spans="1:24" customFormat="1">
      <c r="A141" s="451"/>
      <c r="B141" s="43"/>
      <c r="C141" s="136"/>
      <c r="D141" s="136"/>
      <c r="E141" s="136"/>
      <c r="F141" s="45"/>
      <c r="G141" s="45"/>
      <c r="H141" s="45"/>
      <c r="I141" s="45"/>
      <c r="J141" s="45"/>
      <c r="K141" s="45"/>
      <c r="L141" s="45"/>
      <c r="M141" s="136"/>
      <c r="N141" s="136"/>
      <c r="O141" s="136"/>
      <c r="R141" s="414"/>
      <c r="S141" s="4"/>
      <c r="T141" s="4"/>
      <c r="U141" s="4"/>
      <c r="V141" s="4"/>
      <c r="W141" s="4"/>
      <c r="X141" s="4"/>
    </row>
    <row r="142" spans="1:24" customFormat="1">
      <c r="A142" s="451"/>
      <c r="B142" s="43"/>
      <c r="C142" s="136"/>
      <c r="D142" s="136"/>
      <c r="E142" s="136"/>
      <c r="F142" s="45"/>
      <c r="G142" s="45"/>
      <c r="H142" s="45"/>
      <c r="I142" s="45"/>
      <c r="J142" s="45"/>
      <c r="K142" s="45"/>
      <c r="L142" s="45"/>
      <c r="M142" s="136"/>
      <c r="N142" s="136"/>
      <c r="O142" s="136"/>
      <c r="R142" s="414"/>
      <c r="S142" s="4"/>
      <c r="T142" s="4"/>
      <c r="U142" s="4"/>
      <c r="V142" s="4"/>
      <c r="W142" s="4"/>
      <c r="X142" s="4"/>
    </row>
    <row r="143" spans="1:24" customFormat="1">
      <c r="A143" s="451"/>
      <c r="B143" s="43"/>
      <c r="C143" s="136"/>
      <c r="D143" s="136"/>
      <c r="E143" s="136"/>
      <c r="F143" s="45"/>
      <c r="G143" s="45"/>
      <c r="H143" s="45"/>
      <c r="I143" s="45"/>
      <c r="J143" s="45"/>
      <c r="K143" s="45"/>
      <c r="L143" s="45"/>
      <c r="M143" s="136"/>
      <c r="N143" s="136"/>
      <c r="O143" s="136"/>
      <c r="R143" s="414"/>
      <c r="S143" s="4"/>
      <c r="T143" s="4"/>
      <c r="U143" s="4"/>
      <c r="V143" s="4"/>
      <c r="W143" s="4"/>
      <c r="X143" s="4"/>
    </row>
    <row r="144" spans="1:24" customFormat="1">
      <c r="A144" s="451"/>
      <c r="B144" s="43"/>
      <c r="C144" s="136"/>
      <c r="D144" s="136"/>
      <c r="E144" s="136"/>
      <c r="F144" s="45"/>
      <c r="G144" s="45"/>
      <c r="H144" s="45"/>
      <c r="I144" s="45"/>
      <c r="J144" s="45"/>
      <c r="K144" s="45"/>
      <c r="L144" s="45"/>
      <c r="M144" s="136"/>
      <c r="N144" s="136"/>
      <c r="O144" s="136"/>
      <c r="R144" s="414"/>
      <c r="S144" s="4"/>
      <c r="T144" s="4"/>
      <c r="U144" s="4"/>
      <c r="V144" s="4"/>
      <c r="W144" s="4"/>
      <c r="X144" s="4"/>
    </row>
    <row r="145" spans="1:24" customFormat="1">
      <c r="A145" s="451"/>
      <c r="B145" s="43"/>
      <c r="C145" s="136"/>
      <c r="D145" s="136"/>
      <c r="E145" s="136"/>
      <c r="F145" s="45"/>
      <c r="G145" s="45"/>
      <c r="H145" s="45"/>
      <c r="I145" s="45"/>
      <c r="J145" s="45"/>
      <c r="K145" s="45"/>
      <c r="L145" s="45"/>
      <c r="M145" s="136"/>
      <c r="N145" s="136"/>
      <c r="O145" s="136"/>
      <c r="R145" s="414"/>
      <c r="S145" s="4"/>
      <c r="T145" s="4"/>
      <c r="U145" s="4"/>
      <c r="V145" s="4"/>
      <c r="W145" s="4"/>
      <c r="X145" s="4"/>
    </row>
    <row r="146" spans="1:24" customFormat="1">
      <c r="A146" s="451"/>
      <c r="B146" s="43"/>
      <c r="C146" s="136"/>
      <c r="D146" s="136"/>
      <c r="E146" s="136"/>
      <c r="F146" s="45"/>
      <c r="G146" s="45"/>
      <c r="H146" s="45"/>
      <c r="I146" s="45"/>
      <c r="J146" s="45"/>
      <c r="K146" s="45"/>
      <c r="L146" s="45"/>
      <c r="M146" s="136"/>
      <c r="N146" s="136"/>
      <c r="O146" s="136"/>
      <c r="R146" s="414"/>
      <c r="S146" s="4"/>
      <c r="T146" s="4"/>
      <c r="U146" s="4"/>
      <c r="V146" s="4"/>
      <c r="W146" s="4"/>
      <c r="X146" s="4"/>
    </row>
    <row r="147" spans="1:24" customFormat="1">
      <c r="A147" s="451"/>
      <c r="B147" s="43"/>
      <c r="C147" s="136"/>
      <c r="D147" s="136"/>
      <c r="E147" s="136"/>
      <c r="F147" s="45"/>
      <c r="G147" s="45"/>
      <c r="H147" s="45"/>
      <c r="I147" s="45"/>
      <c r="J147" s="45"/>
      <c r="K147" s="45"/>
      <c r="L147" s="45"/>
      <c r="M147" s="136"/>
      <c r="N147" s="136"/>
      <c r="O147" s="136"/>
      <c r="R147" s="414"/>
      <c r="S147" s="4"/>
      <c r="T147" s="4"/>
      <c r="U147" s="4"/>
      <c r="V147" s="4"/>
      <c r="W147" s="4"/>
      <c r="X147" s="4"/>
    </row>
    <row r="148" spans="1:24" customFormat="1">
      <c r="A148" s="451"/>
      <c r="B148" s="43"/>
      <c r="C148" s="136"/>
      <c r="D148" s="136"/>
      <c r="E148" s="136"/>
      <c r="F148" s="45"/>
      <c r="G148" s="45"/>
      <c r="H148" s="45"/>
      <c r="I148" s="45"/>
      <c r="J148" s="45"/>
      <c r="K148" s="45"/>
      <c r="L148" s="45"/>
      <c r="M148" s="136"/>
      <c r="N148" s="136"/>
      <c r="O148" s="136"/>
      <c r="R148" s="414"/>
      <c r="S148" s="4"/>
      <c r="T148" s="4"/>
      <c r="U148" s="4"/>
      <c r="V148" s="4"/>
      <c r="W148" s="4"/>
      <c r="X148" s="4"/>
    </row>
    <row r="149" spans="1:24" customFormat="1">
      <c r="A149" s="451"/>
      <c r="B149" s="43"/>
      <c r="C149" s="136"/>
      <c r="D149" s="136"/>
      <c r="E149" s="136"/>
      <c r="F149" s="45"/>
      <c r="G149" s="45"/>
      <c r="H149" s="45"/>
      <c r="I149" s="45"/>
      <c r="J149" s="45"/>
      <c r="K149" s="45"/>
      <c r="L149" s="45"/>
      <c r="M149" s="136"/>
      <c r="N149" s="136"/>
      <c r="O149" s="136"/>
      <c r="R149" s="414"/>
      <c r="S149" s="4"/>
      <c r="T149" s="4"/>
      <c r="U149" s="4"/>
      <c r="V149" s="4"/>
      <c r="W149" s="4"/>
      <c r="X149" s="4"/>
    </row>
    <row r="150" spans="1:24" customFormat="1">
      <c r="A150" s="451"/>
      <c r="B150" s="43"/>
      <c r="C150" s="136"/>
      <c r="D150" s="136"/>
      <c r="E150" s="136"/>
      <c r="F150" s="45"/>
      <c r="G150" s="45"/>
      <c r="H150" s="45"/>
      <c r="I150" s="45"/>
      <c r="J150" s="45"/>
      <c r="K150" s="45"/>
      <c r="L150" s="45"/>
      <c r="M150" s="136"/>
      <c r="N150" s="136"/>
      <c r="O150" s="136"/>
      <c r="R150" s="414"/>
      <c r="S150" s="4"/>
      <c r="T150" s="4"/>
      <c r="U150" s="4"/>
      <c r="V150" s="4"/>
      <c r="W150" s="4"/>
      <c r="X150" s="4"/>
    </row>
    <row r="151" spans="1:24" customFormat="1">
      <c r="A151" s="451"/>
      <c r="B151" s="43"/>
      <c r="C151" s="136"/>
      <c r="D151" s="136"/>
      <c r="E151" s="136"/>
      <c r="F151" s="45"/>
      <c r="G151" s="45"/>
      <c r="H151" s="45"/>
      <c r="I151" s="45"/>
      <c r="J151" s="45"/>
      <c r="K151" s="45"/>
      <c r="L151" s="45"/>
      <c r="M151" s="136"/>
      <c r="N151" s="136"/>
      <c r="O151" s="136"/>
      <c r="R151" s="414"/>
      <c r="S151" s="4"/>
      <c r="T151" s="4"/>
      <c r="U151" s="4"/>
      <c r="V151" s="4"/>
      <c r="W151" s="4"/>
      <c r="X151" s="4"/>
    </row>
    <row r="152" spans="1:24" customFormat="1">
      <c r="A152" s="451"/>
      <c r="B152" s="43"/>
      <c r="C152" s="136"/>
      <c r="D152" s="136"/>
      <c r="E152" s="136"/>
      <c r="F152" s="45"/>
      <c r="G152" s="45"/>
      <c r="H152" s="45"/>
      <c r="I152" s="45"/>
      <c r="J152" s="45"/>
      <c r="K152" s="45"/>
      <c r="L152" s="45"/>
      <c r="M152" s="136"/>
      <c r="N152" s="136"/>
      <c r="O152" s="136"/>
      <c r="R152" s="414"/>
      <c r="S152" s="4"/>
      <c r="T152" s="4"/>
      <c r="U152" s="4"/>
      <c r="V152" s="4"/>
      <c r="W152" s="4"/>
      <c r="X152" s="4"/>
    </row>
    <row r="153" spans="1:24" customFormat="1">
      <c r="A153" s="451"/>
      <c r="B153" s="43"/>
      <c r="C153" s="136"/>
      <c r="D153" s="136"/>
      <c r="E153" s="136"/>
      <c r="F153" s="45"/>
      <c r="G153" s="45"/>
      <c r="H153" s="45"/>
      <c r="I153" s="45"/>
      <c r="J153" s="45"/>
      <c r="K153" s="45"/>
      <c r="L153" s="45"/>
      <c r="M153" s="136"/>
      <c r="N153" s="136"/>
      <c r="O153" s="136"/>
      <c r="R153" s="414"/>
      <c r="S153" s="4"/>
      <c r="T153" s="4"/>
      <c r="U153" s="4"/>
      <c r="V153" s="4"/>
      <c r="W153" s="4"/>
      <c r="X153" s="4"/>
    </row>
    <row r="154" spans="1:24" customFormat="1">
      <c r="A154" s="451"/>
      <c r="B154" s="43"/>
      <c r="C154" s="136"/>
      <c r="D154" s="136"/>
      <c r="E154" s="136"/>
      <c r="F154" s="45"/>
      <c r="G154" s="45"/>
      <c r="H154" s="45"/>
      <c r="I154" s="45"/>
      <c r="J154" s="45"/>
      <c r="K154" s="45"/>
      <c r="L154" s="45"/>
      <c r="M154" s="136"/>
      <c r="N154" s="136"/>
      <c r="O154" s="136"/>
      <c r="R154" s="414"/>
      <c r="S154" s="4"/>
      <c r="T154" s="4"/>
      <c r="U154" s="4"/>
      <c r="V154" s="4"/>
      <c r="W154" s="4"/>
      <c r="X154" s="4"/>
    </row>
    <row r="155" spans="1:24" customFormat="1">
      <c r="A155" s="451"/>
      <c r="B155" s="43"/>
      <c r="C155" s="136"/>
      <c r="D155" s="136"/>
      <c r="E155" s="136"/>
      <c r="F155" s="45"/>
      <c r="G155" s="45"/>
      <c r="H155" s="45"/>
      <c r="I155" s="45"/>
      <c r="J155" s="45"/>
      <c r="K155" s="45"/>
      <c r="L155" s="45"/>
      <c r="M155" s="136"/>
      <c r="N155" s="136"/>
      <c r="O155" s="136"/>
      <c r="R155" s="414"/>
      <c r="S155" s="4"/>
      <c r="T155" s="4"/>
      <c r="U155" s="4"/>
      <c r="V155" s="4"/>
      <c r="W155" s="4"/>
      <c r="X155" s="4"/>
    </row>
    <row r="156" spans="1:24" customFormat="1">
      <c r="A156" s="451"/>
      <c r="B156" s="43"/>
      <c r="C156" s="136"/>
      <c r="D156" s="136"/>
      <c r="E156" s="136"/>
      <c r="F156" s="45"/>
      <c r="G156" s="45"/>
      <c r="H156" s="45"/>
      <c r="I156" s="45"/>
      <c r="J156" s="45"/>
      <c r="K156" s="45"/>
      <c r="L156" s="45"/>
      <c r="M156" s="136"/>
      <c r="N156" s="136"/>
      <c r="O156" s="136"/>
      <c r="R156" s="414"/>
      <c r="S156" s="4"/>
      <c r="T156" s="4"/>
      <c r="U156" s="4"/>
      <c r="V156" s="4"/>
      <c r="W156" s="4"/>
      <c r="X156" s="4"/>
    </row>
    <row r="157" spans="1:24">
      <c r="P157" s="43"/>
      <c r="Q157" s="43"/>
      <c r="R157" s="414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14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14"/>
      <c r="S159" s="37"/>
      <c r="T159" s="37"/>
      <c r="U159" s="37"/>
      <c r="V159" s="37"/>
      <c r="W159" s="37"/>
      <c r="X159" s="37"/>
    </row>
    <row r="160" spans="1:24">
      <c r="P160" s="43"/>
      <c r="Q160" s="43"/>
      <c r="R160" s="414"/>
      <c r="S160" s="37"/>
      <c r="T160" s="37"/>
      <c r="U160" s="37"/>
      <c r="V160" s="37"/>
      <c r="W160" s="37"/>
      <c r="X160" s="37"/>
    </row>
    <row r="161" spans="1:245"/>
    <row r="162" spans="1:245" ht="16.5" customHeight="1">
      <c r="B162" s="222" t="s">
        <v>145</v>
      </c>
    </row>
    <row r="163" spans="1:245" ht="16.5" customHeight="1">
      <c r="B163" s="222" t="s">
        <v>146</v>
      </c>
    </row>
    <row r="164" spans="1:245"/>
    <row r="165" spans="1:245" ht="15">
      <c r="B165" s="130"/>
    </row>
    <row r="166" spans="1:245" s="25" customFormat="1">
      <c r="A166" s="260"/>
      <c r="B166" s="3"/>
      <c r="C166" s="3"/>
      <c r="D166" s="3"/>
      <c r="J166" s="3"/>
      <c r="K166" s="3"/>
      <c r="R166" s="260"/>
    </row>
    <row r="167" spans="1:245" s="25" customFormat="1" ht="14.25">
      <c r="A167" s="260"/>
      <c r="B167" s="863" t="s">
        <v>100</v>
      </c>
      <c r="C167" s="863"/>
      <c r="D167" s="863"/>
      <c r="E167" s="863"/>
      <c r="F167" s="863"/>
      <c r="G167" s="863"/>
      <c r="H167" s="863"/>
      <c r="I167" s="863"/>
      <c r="J167" s="863"/>
      <c r="K167" s="863"/>
      <c r="L167" s="863"/>
      <c r="M167" s="863"/>
      <c r="N167" s="863"/>
      <c r="O167" s="863"/>
      <c r="P167" s="863"/>
      <c r="Q167" s="863"/>
      <c r="R167" s="254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4.25">
      <c r="A168" s="260"/>
      <c r="B168" s="863" t="s">
        <v>98</v>
      </c>
      <c r="C168" s="863"/>
      <c r="D168" s="863"/>
      <c r="E168" s="863"/>
      <c r="F168" s="863"/>
      <c r="G168" s="863"/>
      <c r="H168" s="863"/>
      <c r="I168" s="863"/>
      <c r="J168" s="863"/>
      <c r="K168" s="863"/>
      <c r="L168" s="863"/>
      <c r="M168" s="863"/>
      <c r="N168" s="863"/>
      <c r="O168" s="863"/>
      <c r="P168" s="863"/>
      <c r="Q168" s="863"/>
      <c r="R168" s="254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5" customFormat="1" ht="15.75" customHeight="1">
      <c r="A169" s="260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254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453"/>
      <c r="B170" s="816" t="s">
        <v>10</v>
      </c>
      <c r="C170" s="816"/>
      <c r="D170" s="816"/>
      <c r="E170" s="816"/>
      <c r="F170" s="816"/>
      <c r="G170" s="816"/>
      <c r="H170" s="816"/>
      <c r="I170" s="816"/>
      <c r="J170" s="816"/>
      <c r="K170" s="816"/>
      <c r="L170" s="816"/>
      <c r="M170" s="816"/>
      <c r="N170" s="816"/>
      <c r="O170" s="816"/>
      <c r="P170" s="816"/>
      <c r="Q170" s="816"/>
      <c r="R170" s="453"/>
    </row>
    <row r="171" spans="1:245" s="25" customFormat="1">
      <c r="A171" s="478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159"/>
      <c r="M171" s="159"/>
      <c r="N171" s="159"/>
      <c r="O171" s="159"/>
      <c r="P171" s="159"/>
      <c r="Q171" s="159"/>
      <c r="R171" s="478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  <c r="AU171" s="159"/>
      <c r="AV171" s="159"/>
      <c r="AW171" s="159"/>
      <c r="AX171" s="159"/>
      <c r="AY171" s="159"/>
      <c r="AZ171" s="159"/>
      <c r="BA171" s="159"/>
      <c r="BB171" s="159"/>
      <c r="BC171" s="159"/>
      <c r="BD171" s="159"/>
      <c r="BE171" s="159"/>
      <c r="BF171" s="159"/>
      <c r="BG171" s="159"/>
      <c r="BH171" s="159"/>
      <c r="BI171" s="159"/>
      <c r="BJ171" s="159"/>
      <c r="BK171" s="159"/>
      <c r="BL171" s="159"/>
      <c r="BM171" s="159"/>
      <c r="BN171" s="159"/>
      <c r="BO171" s="159"/>
      <c r="BP171" s="159"/>
      <c r="BQ171" s="159"/>
      <c r="BR171" s="159"/>
      <c r="BS171" s="159"/>
      <c r="BT171" s="159"/>
      <c r="BU171" s="159"/>
      <c r="BV171" s="159"/>
      <c r="BW171" s="159"/>
      <c r="BX171" s="159"/>
      <c r="BY171" s="159"/>
      <c r="BZ171" s="159"/>
      <c r="CA171" s="159"/>
      <c r="CB171" s="159"/>
      <c r="CC171" s="159"/>
      <c r="CD171" s="159"/>
      <c r="CE171" s="159"/>
      <c r="CF171" s="159"/>
      <c r="CG171" s="159"/>
      <c r="CH171" s="159"/>
      <c r="CI171" s="159"/>
      <c r="CJ171" s="159"/>
      <c r="CK171" s="159"/>
      <c r="CL171" s="159"/>
      <c r="CM171" s="159"/>
      <c r="CN171" s="159"/>
      <c r="CO171" s="159"/>
      <c r="CP171" s="159"/>
      <c r="CQ171" s="159"/>
      <c r="CR171" s="159"/>
      <c r="CS171" s="159"/>
      <c r="CT171" s="159"/>
      <c r="CU171" s="159"/>
      <c r="CV171" s="159"/>
      <c r="CW171" s="159"/>
      <c r="CX171" s="159"/>
      <c r="CY171" s="159"/>
      <c r="CZ171" s="159"/>
      <c r="DA171" s="159"/>
      <c r="DB171" s="159"/>
      <c r="DC171" s="159"/>
      <c r="DD171" s="159"/>
      <c r="DE171" s="159"/>
      <c r="DF171" s="159"/>
      <c r="DG171" s="159"/>
      <c r="DH171" s="159"/>
      <c r="DI171" s="159"/>
      <c r="DJ171" s="159"/>
      <c r="DK171" s="159"/>
      <c r="DL171" s="159"/>
      <c r="DM171" s="159"/>
      <c r="DN171" s="159"/>
      <c r="DO171" s="159"/>
      <c r="DP171" s="159"/>
      <c r="DQ171" s="159"/>
      <c r="DR171" s="159"/>
      <c r="DS171" s="159"/>
      <c r="DT171" s="159"/>
      <c r="DU171" s="159"/>
      <c r="DV171" s="159"/>
      <c r="DW171" s="159"/>
      <c r="DX171" s="159"/>
      <c r="DY171" s="159"/>
      <c r="DZ171" s="159"/>
      <c r="EA171" s="159"/>
      <c r="EB171" s="159"/>
      <c r="EC171" s="159"/>
      <c r="ED171" s="159"/>
      <c r="EE171" s="159"/>
      <c r="EF171" s="159"/>
      <c r="EG171" s="159"/>
      <c r="EH171" s="159"/>
      <c r="EI171" s="159"/>
      <c r="EJ171" s="159"/>
      <c r="EK171" s="159"/>
      <c r="EL171" s="159"/>
      <c r="EM171" s="159"/>
      <c r="EN171" s="159"/>
      <c r="EO171" s="159"/>
      <c r="EP171" s="159"/>
      <c r="EQ171" s="159"/>
      <c r="ER171" s="159"/>
      <c r="ES171" s="159"/>
      <c r="ET171" s="159"/>
      <c r="EU171" s="159"/>
      <c r="EV171" s="159"/>
      <c r="EW171" s="159"/>
      <c r="EX171" s="159"/>
      <c r="EY171" s="159"/>
      <c r="EZ171" s="159"/>
      <c r="FA171" s="159"/>
      <c r="FB171" s="159"/>
      <c r="FC171" s="159"/>
      <c r="FD171" s="159"/>
      <c r="FE171" s="159"/>
      <c r="FF171" s="159"/>
      <c r="FG171" s="159"/>
      <c r="FH171" s="159"/>
      <c r="FI171" s="159"/>
      <c r="FJ171" s="159"/>
      <c r="FK171" s="159"/>
      <c r="FL171" s="159"/>
      <c r="FM171" s="159"/>
      <c r="FN171" s="159"/>
      <c r="FO171" s="159"/>
      <c r="FP171" s="159"/>
      <c r="FQ171" s="159"/>
      <c r="FR171" s="159"/>
      <c r="FS171" s="159"/>
      <c r="FT171" s="159"/>
      <c r="FU171" s="159"/>
      <c r="FV171" s="159"/>
      <c r="FW171" s="159"/>
      <c r="FX171" s="159"/>
      <c r="FY171" s="159"/>
      <c r="FZ171" s="159"/>
      <c r="GA171" s="159"/>
      <c r="GB171" s="159"/>
      <c r="GC171" s="159"/>
      <c r="GD171" s="159"/>
      <c r="GE171" s="159"/>
      <c r="GF171" s="159"/>
      <c r="GG171" s="159"/>
      <c r="GH171" s="159"/>
      <c r="GI171" s="159"/>
      <c r="GJ171" s="159"/>
      <c r="GK171" s="159"/>
      <c r="GL171" s="159"/>
      <c r="GM171" s="159"/>
      <c r="GN171" s="159"/>
      <c r="GO171" s="159"/>
      <c r="GP171" s="159"/>
      <c r="GQ171" s="159"/>
      <c r="GR171" s="159"/>
      <c r="GS171" s="159"/>
      <c r="GT171" s="159"/>
      <c r="GU171" s="159"/>
      <c r="GV171" s="159"/>
      <c r="GW171" s="159"/>
      <c r="GX171" s="159"/>
      <c r="GY171" s="159"/>
      <c r="GZ171" s="159"/>
      <c r="HA171" s="159"/>
      <c r="HB171" s="159"/>
      <c r="HC171" s="159"/>
      <c r="HD171" s="159"/>
      <c r="HE171" s="159"/>
      <c r="HF171" s="159"/>
      <c r="HG171" s="159"/>
      <c r="HH171" s="159"/>
      <c r="HI171" s="159"/>
      <c r="HJ171" s="159"/>
      <c r="HK171" s="159"/>
      <c r="HL171" s="159"/>
      <c r="HM171" s="159"/>
      <c r="HN171" s="159"/>
      <c r="HO171" s="159"/>
      <c r="HP171" s="159"/>
      <c r="HQ171" s="159"/>
      <c r="HR171" s="159"/>
      <c r="HS171" s="159"/>
      <c r="HT171" s="159"/>
      <c r="HU171" s="159"/>
      <c r="HV171" s="159"/>
      <c r="HW171" s="159"/>
      <c r="HX171" s="159"/>
      <c r="HY171" s="159"/>
      <c r="HZ171" s="159"/>
      <c r="IA171" s="159"/>
      <c r="IB171" s="159"/>
      <c r="IC171" s="159"/>
      <c r="ID171" s="159"/>
      <c r="IE171" s="159"/>
      <c r="IF171" s="159"/>
      <c r="IG171" s="159"/>
      <c r="IH171" s="159"/>
      <c r="II171" s="159"/>
      <c r="IJ171" s="159"/>
      <c r="IK171" s="159"/>
    </row>
    <row r="172" spans="1:245" s="25" customFormat="1" ht="16.5" customHeight="1">
      <c r="A172" s="260"/>
      <c r="B172" s="160" t="s">
        <v>101</v>
      </c>
      <c r="C172" s="3"/>
      <c r="D172" s="3"/>
      <c r="J172" s="3"/>
      <c r="K172" s="3"/>
      <c r="R172" s="260"/>
    </row>
    <row r="173" spans="1:245" s="25" customFormat="1" ht="16.5" customHeight="1">
      <c r="A173" s="260"/>
      <c r="B173" s="160" t="s">
        <v>102</v>
      </c>
      <c r="C173" s="3"/>
      <c r="D173" s="3"/>
      <c r="J173" s="3"/>
      <c r="K173" s="3"/>
      <c r="R173" s="260"/>
    </row>
    <row r="174" spans="1:245" s="25" customFormat="1" ht="16.5" customHeight="1">
      <c r="A174" s="260"/>
      <c r="B174" s="160" t="s">
        <v>222</v>
      </c>
      <c r="C174" s="3"/>
      <c r="D174" s="3"/>
      <c r="J174" s="3"/>
      <c r="K174" s="3"/>
      <c r="R174" s="260"/>
    </row>
    <row r="175" spans="1:245" s="25" customFormat="1" ht="16.5" customHeight="1">
      <c r="A175" s="260"/>
      <c r="B175" s="160" t="s">
        <v>223</v>
      </c>
      <c r="C175" s="3"/>
      <c r="D175" s="3"/>
      <c r="J175" s="3"/>
      <c r="K175" s="3"/>
      <c r="R175" s="260"/>
    </row>
    <row r="176" spans="1:245" s="25" customFormat="1" ht="16.5" customHeight="1">
      <c r="A176" s="260"/>
      <c r="B176" s="160" t="s">
        <v>224</v>
      </c>
      <c r="C176" s="3"/>
      <c r="D176" s="3"/>
      <c r="J176" s="3"/>
      <c r="K176" s="3"/>
      <c r="R176" s="260"/>
    </row>
    <row r="177" spans="1:245" s="25" customFormat="1" ht="16.5" customHeight="1">
      <c r="A177" s="260"/>
      <c r="B177" s="160" t="s">
        <v>225</v>
      </c>
      <c r="C177" s="3"/>
      <c r="D177" s="3"/>
      <c r="J177" s="3"/>
      <c r="K177" s="3"/>
      <c r="R177" s="260"/>
    </row>
    <row r="178" spans="1:245" s="25" customFormat="1" ht="16.5" customHeight="1">
      <c r="A178" s="260"/>
      <c r="B178" s="160" t="s">
        <v>226</v>
      </c>
      <c r="C178" s="3"/>
      <c r="D178" s="3"/>
      <c r="J178" s="3"/>
      <c r="K178" s="3"/>
      <c r="R178" s="260"/>
    </row>
    <row r="179" spans="1:245" s="25" customFormat="1" ht="16.5" customHeight="1">
      <c r="A179" s="260"/>
      <c r="B179" s="160" t="s">
        <v>227</v>
      </c>
      <c r="C179" s="3"/>
      <c r="D179" s="3"/>
      <c r="J179" s="3"/>
      <c r="K179" s="3"/>
      <c r="R179" s="260"/>
    </row>
    <row r="180" spans="1:245" s="25" customFormat="1" ht="24" customHeight="1">
      <c r="A180" s="260"/>
      <c r="B180" s="155" t="s">
        <v>28</v>
      </c>
      <c r="C180" s="3"/>
      <c r="D180" s="3"/>
      <c r="J180" s="3"/>
      <c r="K180" s="3"/>
      <c r="R180" s="260"/>
    </row>
    <row r="181" spans="1:245" s="25" customFormat="1" ht="16.5" customHeight="1">
      <c r="A181" s="478"/>
      <c r="B181" s="109" t="s">
        <v>103</v>
      </c>
      <c r="C181" s="43"/>
      <c r="D181" s="43"/>
      <c r="E181" s="159"/>
      <c r="F181" s="159"/>
      <c r="G181" s="159"/>
      <c r="H181" s="159"/>
      <c r="I181" s="159"/>
      <c r="J181" s="43"/>
      <c r="K181" s="43"/>
      <c r="L181" s="159"/>
      <c r="M181" s="159"/>
      <c r="N181" s="159"/>
      <c r="O181" s="159"/>
      <c r="P181" s="159"/>
      <c r="Q181" s="159"/>
      <c r="R181" s="478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  <c r="AV181" s="159"/>
      <c r="AW181" s="159"/>
      <c r="AX181" s="159"/>
      <c r="AY181" s="159"/>
      <c r="AZ181" s="159"/>
      <c r="BA181" s="159"/>
      <c r="BB181" s="159"/>
      <c r="BC181" s="159"/>
      <c r="BD181" s="159"/>
      <c r="BE181" s="159"/>
      <c r="BF181" s="159"/>
      <c r="BG181" s="159"/>
      <c r="BH181" s="159"/>
      <c r="BI181" s="159"/>
      <c r="BJ181" s="159"/>
      <c r="BK181" s="159"/>
      <c r="BL181" s="159"/>
      <c r="BM181" s="159"/>
      <c r="BN181" s="159"/>
      <c r="BO181" s="159"/>
      <c r="BP181" s="159"/>
      <c r="BQ181" s="159"/>
      <c r="BR181" s="159"/>
      <c r="BS181" s="159"/>
      <c r="BT181" s="159"/>
      <c r="BU181" s="159"/>
      <c r="BV181" s="159"/>
      <c r="BW181" s="159"/>
      <c r="BX181" s="159"/>
      <c r="BY181" s="159"/>
      <c r="BZ181" s="159"/>
      <c r="CA181" s="159"/>
      <c r="CB181" s="159"/>
      <c r="CC181" s="159"/>
      <c r="CD181" s="159"/>
      <c r="CE181" s="159"/>
      <c r="CF181" s="159"/>
      <c r="CG181" s="159"/>
      <c r="CH181" s="159"/>
      <c r="CI181" s="159"/>
      <c r="CJ181" s="159"/>
      <c r="CK181" s="159"/>
      <c r="CL181" s="159"/>
      <c r="CM181" s="159"/>
      <c r="CN181" s="159"/>
      <c r="CO181" s="159"/>
      <c r="CP181" s="159"/>
      <c r="CQ181" s="159"/>
      <c r="CR181" s="159"/>
      <c r="CS181" s="159"/>
      <c r="CT181" s="159"/>
      <c r="CU181" s="159"/>
      <c r="CV181" s="159"/>
      <c r="CW181" s="159"/>
      <c r="CX181" s="159"/>
      <c r="CY181" s="159"/>
      <c r="CZ181" s="159"/>
      <c r="DA181" s="159"/>
      <c r="DB181" s="159"/>
      <c r="DC181" s="159"/>
      <c r="DD181" s="159"/>
      <c r="DE181" s="159"/>
      <c r="DF181" s="159"/>
      <c r="DG181" s="159"/>
      <c r="DH181" s="159"/>
      <c r="DI181" s="159"/>
      <c r="DJ181" s="159"/>
      <c r="DK181" s="159"/>
      <c r="DL181" s="159"/>
      <c r="DM181" s="159"/>
      <c r="DN181" s="159"/>
      <c r="DO181" s="159"/>
      <c r="DP181" s="159"/>
      <c r="DQ181" s="159"/>
      <c r="DR181" s="159"/>
      <c r="DS181" s="159"/>
      <c r="DT181" s="159"/>
      <c r="DU181" s="159"/>
      <c r="DV181" s="159"/>
      <c r="DW181" s="159"/>
      <c r="DX181" s="159"/>
      <c r="DY181" s="159"/>
      <c r="DZ181" s="159"/>
      <c r="EA181" s="159"/>
      <c r="EB181" s="159"/>
      <c r="EC181" s="159"/>
      <c r="ED181" s="159"/>
      <c r="EE181" s="159"/>
      <c r="EF181" s="159"/>
      <c r="EG181" s="159"/>
      <c r="EH181" s="159"/>
      <c r="EI181" s="159"/>
      <c r="EJ181" s="159"/>
      <c r="EK181" s="159"/>
      <c r="EL181" s="159"/>
      <c r="EM181" s="159"/>
      <c r="EN181" s="159"/>
      <c r="EO181" s="159"/>
      <c r="EP181" s="159"/>
      <c r="EQ181" s="159"/>
      <c r="ER181" s="159"/>
      <c r="ES181" s="159"/>
      <c r="ET181" s="159"/>
      <c r="EU181" s="159"/>
      <c r="EV181" s="159"/>
      <c r="EW181" s="159"/>
      <c r="EX181" s="159"/>
      <c r="EY181" s="159"/>
      <c r="EZ181" s="159"/>
      <c r="FA181" s="159"/>
      <c r="FB181" s="159"/>
      <c r="FC181" s="159"/>
      <c r="FD181" s="159"/>
      <c r="FE181" s="159"/>
      <c r="FF181" s="159"/>
      <c r="FG181" s="159"/>
      <c r="FH181" s="159"/>
      <c r="FI181" s="159"/>
      <c r="FJ181" s="159"/>
      <c r="FK181" s="159"/>
      <c r="FL181" s="159"/>
      <c r="FM181" s="159"/>
      <c r="FN181" s="159"/>
      <c r="FO181" s="159"/>
      <c r="FP181" s="159"/>
      <c r="FQ181" s="159"/>
      <c r="FR181" s="159"/>
      <c r="FS181" s="159"/>
      <c r="FT181" s="159"/>
      <c r="FU181" s="159"/>
      <c r="FV181" s="159"/>
      <c r="FW181" s="159"/>
      <c r="FX181" s="159"/>
      <c r="FY181" s="159"/>
      <c r="FZ181" s="159"/>
      <c r="GA181" s="159"/>
      <c r="GB181" s="159"/>
      <c r="GC181" s="159"/>
      <c r="GD181" s="159"/>
      <c r="GE181" s="159"/>
      <c r="GF181" s="159"/>
      <c r="GG181" s="159"/>
      <c r="GH181" s="159"/>
      <c r="GI181" s="159"/>
      <c r="GJ181" s="159"/>
      <c r="GK181" s="159"/>
      <c r="GL181" s="159"/>
      <c r="GM181" s="159"/>
      <c r="GN181" s="159"/>
      <c r="GO181" s="159"/>
      <c r="GP181" s="159"/>
      <c r="GQ181" s="159"/>
      <c r="GR181" s="159"/>
      <c r="GS181" s="159"/>
      <c r="GT181" s="159"/>
      <c r="GU181" s="159"/>
      <c r="GV181" s="159"/>
      <c r="GW181" s="159"/>
      <c r="GX181" s="159"/>
      <c r="GY181" s="159"/>
      <c r="GZ181" s="159"/>
      <c r="HA181" s="159"/>
      <c r="HB181" s="159"/>
      <c r="HC181" s="159"/>
      <c r="HD181" s="159"/>
      <c r="HE181" s="159"/>
      <c r="HF181" s="159"/>
      <c r="HG181" s="159"/>
      <c r="HH181" s="159"/>
      <c r="HI181" s="159"/>
      <c r="HJ181" s="159"/>
      <c r="HK181" s="159"/>
      <c r="HL181" s="159"/>
      <c r="HM181" s="159"/>
      <c r="HN181" s="159"/>
      <c r="HO181" s="159"/>
      <c r="HP181" s="159"/>
      <c r="HQ181" s="159"/>
      <c r="HR181" s="159"/>
      <c r="HS181" s="159"/>
      <c r="HT181" s="159"/>
      <c r="HU181" s="159"/>
      <c r="HV181" s="159"/>
      <c r="HW181" s="159"/>
      <c r="HX181" s="159"/>
      <c r="HY181" s="159"/>
      <c r="HZ181" s="159"/>
      <c r="IA181" s="159"/>
      <c r="IB181" s="159"/>
      <c r="IC181" s="159"/>
      <c r="ID181" s="159"/>
      <c r="IE181" s="159"/>
      <c r="IF181" s="159"/>
      <c r="IG181" s="159"/>
      <c r="IH181" s="159"/>
      <c r="II181" s="159"/>
      <c r="IJ181" s="159"/>
      <c r="IK181" s="159"/>
    </row>
    <row r="182" spans="1:245" s="25" customFormat="1" ht="16.5" customHeight="1">
      <c r="A182" s="478"/>
      <c r="B182" s="160" t="s">
        <v>104</v>
      </c>
      <c r="C182" s="43"/>
      <c r="D182" s="43"/>
      <c r="E182" s="159"/>
      <c r="F182" s="159"/>
      <c r="G182" s="159"/>
      <c r="H182" s="159"/>
      <c r="I182" s="159"/>
      <c r="J182" s="43"/>
      <c r="K182" s="43"/>
      <c r="L182" s="159"/>
      <c r="M182" s="159"/>
      <c r="N182" s="159"/>
      <c r="O182" s="159"/>
      <c r="P182" s="159"/>
      <c r="Q182" s="159"/>
      <c r="R182" s="478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  <c r="AU182" s="159"/>
      <c r="AV182" s="159"/>
      <c r="AW182" s="159"/>
      <c r="AX182" s="159"/>
      <c r="AY182" s="159"/>
      <c r="AZ182" s="159"/>
      <c r="BA182" s="159"/>
      <c r="BB182" s="159"/>
      <c r="BC182" s="159"/>
      <c r="BD182" s="159"/>
      <c r="BE182" s="159"/>
      <c r="BF182" s="159"/>
      <c r="BG182" s="159"/>
      <c r="BH182" s="159"/>
      <c r="BI182" s="159"/>
      <c r="BJ182" s="159"/>
      <c r="BK182" s="159"/>
      <c r="BL182" s="159"/>
      <c r="BM182" s="159"/>
      <c r="BN182" s="159"/>
      <c r="BO182" s="159"/>
      <c r="BP182" s="159"/>
      <c r="BQ182" s="159"/>
      <c r="BR182" s="159"/>
      <c r="BS182" s="159"/>
      <c r="BT182" s="159"/>
      <c r="BU182" s="159"/>
      <c r="BV182" s="159"/>
      <c r="BW182" s="159"/>
      <c r="BX182" s="159"/>
      <c r="BY182" s="159"/>
      <c r="BZ182" s="159"/>
      <c r="CA182" s="159"/>
      <c r="CB182" s="159"/>
      <c r="CC182" s="159"/>
      <c r="CD182" s="159"/>
      <c r="CE182" s="159"/>
      <c r="CF182" s="159"/>
      <c r="CG182" s="159"/>
      <c r="CH182" s="159"/>
      <c r="CI182" s="159"/>
      <c r="CJ182" s="159"/>
      <c r="CK182" s="159"/>
      <c r="CL182" s="159"/>
      <c r="CM182" s="159"/>
      <c r="CN182" s="159"/>
      <c r="CO182" s="159"/>
      <c r="CP182" s="159"/>
      <c r="CQ182" s="159"/>
      <c r="CR182" s="159"/>
      <c r="CS182" s="159"/>
      <c r="CT182" s="159"/>
      <c r="CU182" s="159"/>
      <c r="CV182" s="159"/>
      <c r="CW182" s="159"/>
      <c r="CX182" s="159"/>
      <c r="CY182" s="159"/>
      <c r="CZ182" s="159"/>
      <c r="DA182" s="159"/>
      <c r="DB182" s="159"/>
      <c r="DC182" s="159"/>
      <c r="DD182" s="159"/>
      <c r="DE182" s="159"/>
      <c r="DF182" s="159"/>
      <c r="DG182" s="159"/>
      <c r="DH182" s="159"/>
      <c r="DI182" s="159"/>
      <c r="DJ182" s="159"/>
      <c r="DK182" s="159"/>
      <c r="DL182" s="159"/>
      <c r="DM182" s="159"/>
      <c r="DN182" s="159"/>
      <c r="DO182" s="159"/>
      <c r="DP182" s="159"/>
      <c r="DQ182" s="159"/>
      <c r="DR182" s="159"/>
      <c r="DS182" s="159"/>
      <c r="DT182" s="159"/>
      <c r="DU182" s="159"/>
      <c r="DV182" s="159"/>
      <c r="DW182" s="159"/>
      <c r="DX182" s="159"/>
      <c r="DY182" s="159"/>
      <c r="DZ182" s="159"/>
      <c r="EA182" s="159"/>
      <c r="EB182" s="159"/>
      <c r="EC182" s="159"/>
      <c r="ED182" s="159"/>
      <c r="EE182" s="159"/>
      <c r="EF182" s="159"/>
      <c r="EG182" s="159"/>
      <c r="EH182" s="159"/>
      <c r="EI182" s="159"/>
      <c r="EJ182" s="159"/>
      <c r="EK182" s="159"/>
      <c r="EL182" s="159"/>
      <c r="EM182" s="159"/>
      <c r="EN182" s="159"/>
      <c r="EO182" s="159"/>
      <c r="EP182" s="159"/>
      <c r="EQ182" s="159"/>
      <c r="ER182" s="159"/>
      <c r="ES182" s="159"/>
      <c r="ET182" s="159"/>
      <c r="EU182" s="159"/>
      <c r="EV182" s="159"/>
      <c r="EW182" s="159"/>
      <c r="EX182" s="159"/>
      <c r="EY182" s="159"/>
      <c r="EZ182" s="159"/>
      <c r="FA182" s="159"/>
      <c r="FB182" s="159"/>
      <c r="FC182" s="159"/>
      <c r="FD182" s="159"/>
      <c r="FE182" s="159"/>
      <c r="FF182" s="159"/>
      <c r="FG182" s="159"/>
      <c r="FH182" s="159"/>
      <c r="FI182" s="159"/>
      <c r="FJ182" s="159"/>
      <c r="FK182" s="159"/>
      <c r="FL182" s="159"/>
      <c r="FM182" s="159"/>
      <c r="FN182" s="159"/>
      <c r="FO182" s="159"/>
      <c r="FP182" s="159"/>
      <c r="FQ182" s="159"/>
      <c r="FR182" s="159"/>
      <c r="FS182" s="159"/>
      <c r="FT182" s="159"/>
      <c r="FU182" s="159"/>
      <c r="FV182" s="159"/>
      <c r="FW182" s="159"/>
      <c r="FX182" s="159"/>
      <c r="FY182" s="159"/>
      <c r="FZ182" s="159"/>
      <c r="GA182" s="159"/>
      <c r="GB182" s="159"/>
      <c r="GC182" s="159"/>
      <c r="GD182" s="159"/>
      <c r="GE182" s="159"/>
      <c r="GF182" s="159"/>
      <c r="GG182" s="159"/>
      <c r="GH182" s="159"/>
      <c r="GI182" s="159"/>
      <c r="GJ182" s="159"/>
      <c r="GK182" s="159"/>
      <c r="GL182" s="159"/>
      <c r="GM182" s="159"/>
      <c r="GN182" s="159"/>
      <c r="GO182" s="159"/>
      <c r="GP182" s="159"/>
      <c r="GQ182" s="159"/>
      <c r="GR182" s="159"/>
      <c r="GS182" s="159"/>
      <c r="GT182" s="159"/>
      <c r="GU182" s="159"/>
      <c r="GV182" s="159"/>
      <c r="GW182" s="159"/>
      <c r="GX182" s="159"/>
      <c r="GY182" s="159"/>
      <c r="GZ182" s="159"/>
      <c r="HA182" s="159"/>
      <c r="HB182" s="159"/>
      <c r="HC182" s="159"/>
      <c r="HD182" s="159"/>
      <c r="HE182" s="159"/>
      <c r="HF182" s="159"/>
      <c r="HG182" s="159"/>
      <c r="HH182" s="159"/>
      <c r="HI182" s="159"/>
      <c r="HJ182" s="159"/>
      <c r="HK182" s="159"/>
      <c r="HL182" s="159"/>
      <c r="HM182" s="159"/>
      <c r="HN182" s="159"/>
      <c r="HO182" s="159"/>
      <c r="HP182" s="159"/>
      <c r="HQ182" s="159"/>
      <c r="HR182" s="159"/>
      <c r="HS182" s="159"/>
      <c r="HT182" s="159"/>
      <c r="HU182" s="159"/>
      <c r="HV182" s="159"/>
      <c r="HW182" s="159"/>
      <c r="HX182" s="159"/>
      <c r="HY182" s="159"/>
      <c r="HZ182" s="159"/>
      <c r="IA182" s="159"/>
      <c r="IB182" s="159"/>
      <c r="IC182" s="159"/>
      <c r="ID182" s="159"/>
      <c r="IE182" s="159"/>
      <c r="IF182" s="159"/>
      <c r="IG182" s="159"/>
      <c r="IH182" s="159"/>
      <c r="II182" s="159"/>
      <c r="IJ182" s="159"/>
      <c r="IK182" s="159"/>
    </row>
    <row r="183" spans="1:245" s="25" customFormat="1" ht="16.5" customHeight="1">
      <c r="A183" s="478"/>
      <c r="B183" s="109" t="s">
        <v>105</v>
      </c>
      <c r="C183" s="43"/>
      <c r="D183" s="43"/>
      <c r="E183" s="159"/>
      <c r="F183" s="159"/>
      <c r="G183" s="159"/>
      <c r="H183" s="159"/>
      <c r="I183" s="159"/>
      <c r="J183" s="43"/>
      <c r="K183" s="43"/>
      <c r="L183" s="159"/>
      <c r="M183" s="159"/>
      <c r="N183" s="159"/>
      <c r="O183" s="159"/>
      <c r="P183" s="159"/>
      <c r="Q183" s="159"/>
      <c r="R183" s="478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  <c r="AU183" s="159"/>
      <c r="AV183" s="159"/>
      <c r="AW183" s="159"/>
      <c r="AX183" s="159"/>
      <c r="AY183" s="159"/>
      <c r="AZ183" s="159"/>
      <c r="BA183" s="159"/>
      <c r="BB183" s="159"/>
      <c r="BC183" s="159"/>
      <c r="BD183" s="159"/>
      <c r="BE183" s="159"/>
      <c r="BF183" s="159"/>
      <c r="BG183" s="159"/>
      <c r="BH183" s="159"/>
      <c r="BI183" s="159"/>
      <c r="BJ183" s="159"/>
      <c r="BK183" s="159"/>
      <c r="BL183" s="159"/>
      <c r="BM183" s="159"/>
      <c r="BN183" s="159"/>
      <c r="BO183" s="159"/>
      <c r="BP183" s="159"/>
      <c r="BQ183" s="159"/>
      <c r="BR183" s="159"/>
      <c r="BS183" s="159"/>
      <c r="BT183" s="159"/>
      <c r="BU183" s="159"/>
      <c r="BV183" s="159"/>
      <c r="BW183" s="159"/>
      <c r="BX183" s="159"/>
      <c r="BY183" s="159"/>
      <c r="BZ183" s="159"/>
      <c r="CA183" s="159"/>
      <c r="CB183" s="159"/>
      <c r="CC183" s="159"/>
      <c r="CD183" s="159"/>
      <c r="CE183" s="159"/>
      <c r="CF183" s="159"/>
      <c r="CG183" s="159"/>
      <c r="CH183" s="159"/>
      <c r="CI183" s="159"/>
      <c r="CJ183" s="159"/>
      <c r="CK183" s="159"/>
      <c r="CL183" s="159"/>
      <c r="CM183" s="159"/>
      <c r="CN183" s="159"/>
      <c r="CO183" s="159"/>
      <c r="CP183" s="159"/>
      <c r="CQ183" s="159"/>
      <c r="CR183" s="159"/>
      <c r="CS183" s="159"/>
      <c r="CT183" s="159"/>
      <c r="CU183" s="159"/>
      <c r="CV183" s="159"/>
      <c r="CW183" s="159"/>
      <c r="CX183" s="159"/>
      <c r="CY183" s="159"/>
      <c r="CZ183" s="159"/>
      <c r="DA183" s="159"/>
      <c r="DB183" s="159"/>
      <c r="DC183" s="159"/>
      <c r="DD183" s="159"/>
      <c r="DE183" s="159"/>
      <c r="DF183" s="159"/>
      <c r="DG183" s="159"/>
      <c r="DH183" s="159"/>
      <c r="DI183" s="159"/>
      <c r="DJ183" s="159"/>
      <c r="DK183" s="159"/>
      <c r="DL183" s="159"/>
      <c r="DM183" s="159"/>
      <c r="DN183" s="159"/>
      <c r="DO183" s="159"/>
      <c r="DP183" s="159"/>
      <c r="DQ183" s="159"/>
      <c r="DR183" s="159"/>
      <c r="DS183" s="159"/>
      <c r="DT183" s="159"/>
      <c r="DU183" s="159"/>
      <c r="DV183" s="159"/>
      <c r="DW183" s="159"/>
      <c r="DX183" s="159"/>
      <c r="DY183" s="159"/>
      <c r="DZ183" s="159"/>
      <c r="EA183" s="159"/>
      <c r="EB183" s="159"/>
      <c r="EC183" s="159"/>
      <c r="ED183" s="159"/>
      <c r="EE183" s="159"/>
      <c r="EF183" s="159"/>
      <c r="EG183" s="159"/>
      <c r="EH183" s="159"/>
      <c r="EI183" s="159"/>
      <c r="EJ183" s="159"/>
      <c r="EK183" s="159"/>
      <c r="EL183" s="159"/>
      <c r="EM183" s="159"/>
      <c r="EN183" s="159"/>
      <c r="EO183" s="159"/>
      <c r="EP183" s="159"/>
      <c r="EQ183" s="159"/>
      <c r="ER183" s="159"/>
      <c r="ES183" s="159"/>
      <c r="ET183" s="159"/>
      <c r="EU183" s="159"/>
      <c r="EV183" s="159"/>
      <c r="EW183" s="159"/>
      <c r="EX183" s="159"/>
      <c r="EY183" s="159"/>
      <c r="EZ183" s="159"/>
      <c r="FA183" s="159"/>
      <c r="FB183" s="159"/>
      <c r="FC183" s="159"/>
      <c r="FD183" s="159"/>
      <c r="FE183" s="159"/>
      <c r="FF183" s="159"/>
      <c r="FG183" s="159"/>
      <c r="FH183" s="159"/>
      <c r="FI183" s="159"/>
      <c r="FJ183" s="159"/>
      <c r="FK183" s="159"/>
      <c r="FL183" s="159"/>
      <c r="FM183" s="159"/>
      <c r="FN183" s="159"/>
      <c r="FO183" s="159"/>
      <c r="FP183" s="159"/>
      <c r="FQ183" s="159"/>
      <c r="FR183" s="159"/>
      <c r="FS183" s="159"/>
      <c r="FT183" s="159"/>
      <c r="FU183" s="159"/>
      <c r="FV183" s="159"/>
      <c r="FW183" s="159"/>
      <c r="FX183" s="159"/>
      <c r="FY183" s="159"/>
      <c r="FZ183" s="159"/>
      <c r="GA183" s="159"/>
      <c r="GB183" s="159"/>
      <c r="GC183" s="159"/>
      <c r="GD183" s="159"/>
      <c r="GE183" s="159"/>
      <c r="GF183" s="159"/>
      <c r="GG183" s="159"/>
      <c r="GH183" s="159"/>
      <c r="GI183" s="159"/>
      <c r="GJ183" s="159"/>
      <c r="GK183" s="159"/>
      <c r="GL183" s="159"/>
      <c r="GM183" s="159"/>
      <c r="GN183" s="159"/>
      <c r="GO183" s="159"/>
      <c r="GP183" s="159"/>
      <c r="GQ183" s="159"/>
      <c r="GR183" s="159"/>
      <c r="GS183" s="159"/>
      <c r="GT183" s="159"/>
      <c r="GU183" s="159"/>
      <c r="GV183" s="159"/>
      <c r="GW183" s="159"/>
      <c r="GX183" s="159"/>
      <c r="GY183" s="159"/>
      <c r="GZ183" s="159"/>
      <c r="HA183" s="159"/>
      <c r="HB183" s="159"/>
      <c r="HC183" s="159"/>
      <c r="HD183" s="159"/>
      <c r="HE183" s="159"/>
      <c r="HF183" s="159"/>
      <c r="HG183" s="159"/>
      <c r="HH183" s="159"/>
      <c r="HI183" s="159"/>
      <c r="HJ183" s="159"/>
      <c r="HK183" s="159"/>
      <c r="HL183" s="159"/>
      <c r="HM183" s="159"/>
      <c r="HN183" s="159"/>
      <c r="HO183" s="159"/>
      <c r="HP183" s="159"/>
      <c r="HQ183" s="159"/>
      <c r="HR183" s="159"/>
      <c r="HS183" s="159"/>
      <c r="HT183" s="159"/>
      <c r="HU183" s="159"/>
      <c r="HV183" s="159"/>
      <c r="HW183" s="159"/>
      <c r="HX183" s="159"/>
      <c r="HY183" s="159"/>
      <c r="HZ183" s="159"/>
      <c r="IA183" s="159"/>
      <c r="IB183" s="159"/>
      <c r="IC183" s="159"/>
      <c r="ID183" s="159"/>
      <c r="IE183" s="159"/>
      <c r="IF183" s="159"/>
      <c r="IG183" s="159"/>
      <c r="IH183" s="159"/>
      <c r="II183" s="159"/>
      <c r="IJ183" s="159"/>
      <c r="IK183" s="159"/>
    </row>
    <row r="184" spans="1:245" s="25" customFormat="1" ht="16.5" customHeight="1">
      <c r="A184" s="478"/>
      <c r="B184" s="109" t="s">
        <v>106</v>
      </c>
      <c r="C184" s="43"/>
      <c r="D184" s="43"/>
      <c r="E184" s="159"/>
      <c r="F184" s="159"/>
      <c r="G184" s="159"/>
      <c r="H184" s="159"/>
      <c r="I184" s="159"/>
      <c r="J184" s="43"/>
      <c r="K184" s="43"/>
      <c r="L184" s="159"/>
      <c r="M184" s="159"/>
      <c r="N184" s="159"/>
      <c r="O184" s="159"/>
      <c r="P184" s="159"/>
      <c r="Q184" s="159"/>
      <c r="R184" s="478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  <c r="AU184" s="159"/>
      <c r="AV184" s="159"/>
      <c r="AW184" s="159"/>
      <c r="AX184" s="159"/>
      <c r="AY184" s="159"/>
      <c r="AZ184" s="159"/>
      <c r="BA184" s="159"/>
      <c r="BB184" s="159"/>
      <c r="BC184" s="159"/>
      <c r="BD184" s="159"/>
      <c r="BE184" s="159"/>
      <c r="BF184" s="159"/>
      <c r="BG184" s="159"/>
      <c r="BH184" s="159"/>
      <c r="BI184" s="159"/>
      <c r="BJ184" s="159"/>
      <c r="BK184" s="159"/>
      <c r="BL184" s="159"/>
      <c r="BM184" s="159"/>
      <c r="BN184" s="159"/>
      <c r="BO184" s="159"/>
      <c r="BP184" s="159"/>
      <c r="BQ184" s="159"/>
      <c r="BR184" s="159"/>
      <c r="BS184" s="159"/>
      <c r="BT184" s="159"/>
      <c r="BU184" s="159"/>
      <c r="BV184" s="159"/>
      <c r="BW184" s="159"/>
      <c r="BX184" s="159"/>
      <c r="BY184" s="159"/>
      <c r="BZ184" s="159"/>
      <c r="CA184" s="159"/>
      <c r="CB184" s="159"/>
      <c r="CC184" s="159"/>
      <c r="CD184" s="159"/>
      <c r="CE184" s="159"/>
      <c r="CF184" s="159"/>
      <c r="CG184" s="159"/>
      <c r="CH184" s="159"/>
      <c r="CI184" s="159"/>
      <c r="CJ184" s="159"/>
      <c r="CK184" s="159"/>
      <c r="CL184" s="159"/>
      <c r="CM184" s="159"/>
      <c r="CN184" s="159"/>
      <c r="CO184" s="159"/>
      <c r="CP184" s="159"/>
      <c r="CQ184" s="159"/>
      <c r="CR184" s="159"/>
      <c r="CS184" s="159"/>
      <c r="CT184" s="159"/>
      <c r="CU184" s="159"/>
      <c r="CV184" s="159"/>
      <c r="CW184" s="159"/>
      <c r="CX184" s="159"/>
      <c r="CY184" s="159"/>
      <c r="CZ184" s="159"/>
      <c r="DA184" s="159"/>
      <c r="DB184" s="159"/>
      <c r="DC184" s="159"/>
      <c r="DD184" s="159"/>
      <c r="DE184" s="159"/>
      <c r="DF184" s="159"/>
      <c r="DG184" s="159"/>
      <c r="DH184" s="159"/>
      <c r="DI184" s="159"/>
      <c r="DJ184" s="159"/>
      <c r="DK184" s="159"/>
      <c r="DL184" s="159"/>
      <c r="DM184" s="159"/>
      <c r="DN184" s="159"/>
      <c r="DO184" s="159"/>
      <c r="DP184" s="159"/>
      <c r="DQ184" s="159"/>
      <c r="DR184" s="159"/>
      <c r="DS184" s="159"/>
      <c r="DT184" s="159"/>
      <c r="DU184" s="159"/>
      <c r="DV184" s="159"/>
      <c r="DW184" s="159"/>
      <c r="DX184" s="159"/>
      <c r="DY184" s="159"/>
      <c r="DZ184" s="159"/>
      <c r="EA184" s="159"/>
      <c r="EB184" s="159"/>
      <c r="EC184" s="159"/>
      <c r="ED184" s="159"/>
      <c r="EE184" s="159"/>
      <c r="EF184" s="159"/>
      <c r="EG184" s="159"/>
      <c r="EH184" s="159"/>
      <c r="EI184" s="159"/>
      <c r="EJ184" s="159"/>
      <c r="EK184" s="159"/>
      <c r="EL184" s="159"/>
      <c r="EM184" s="159"/>
      <c r="EN184" s="159"/>
      <c r="EO184" s="159"/>
      <c r="EP184" s="159"/>
      <c r="EQ184" s="159"/>
      <c r="ER184" s="159"/>
      <c r="ES184" s="159"/>
      <c r="ET184" s="159"/>
      <c r="EU184" s="159"/>
      <c r="EV184" s="159"/>
      <c r="EW184" s="159"/>
      <c r="EX184" s="159"/>
      <c r="EY184" s="159"/>
      <c r="EZ184" s="159"/>
      <c r="FA184" s="159"/>
      <c r="FB184" s="159"/>
      <c r="FC184" s="159"/>
      <c r="FD184" s="159"/>
      <c r="FE184" s="159"/>
      <c r="FF184" s="159"/>
      <c r="FG184" s="159"/>
      <c r="FH184" s="159"/>
      <c r="FI184" s="159"/>
      <c r="FJ184" s="159"/>
      <c r="FK184" s="159"/>
      <c r="FL184" s="159"/>
      <c r="FM184" s="159"/>
      <c r="FN184" s="159"/>
      <c r="FO184" s="159"/>
      <c r="FP184" s="159"/>
      <c r="FQ184" s="159"/>
      <c r="FR184" s="159"/>
      <c r="FS184" s="159"/>
      <c r="FT184" s="159"/>
      <c r="FU184" s="159"/>
      <c r="FV184" s="159"/>
      <c r="FW184" s="159"/>
      <c r="FX184" s="159"/>
      <c r="FY184" s="159"/>
      <c r="FZ184" s="159"/>
      <c r="GA184" s="159"/>
      <c r="GB184" s="159"/>
      <c r="GC184" s="159"/>
      <c r="GD184" s="159"/>
      <c r="GE184" s="159"/>
      <c r="GF184" s="159"/>
      <c r="GG184" s="159"/>
      <c r="GH184" s="159"/>
      <c r="GI184" s="159"/>
      <c r="GJ184" s="159"/>
      <c r="GK184" s="159"/>
      <c r="GL184" s="159"/>
      <c r="GM184" s="159"/>
      <c r="GN184" s="159"/>
      <c r="GO184" s="159"/>
      <c r="GP184" s="159"/>
      <c r="GQ184" s="159"/>
      <c r="GR184" s="159"/>
      <c r="GS184" s="159"/>
      <c r="GT184" s="159"/>
      <c r="GU184" s="159"/>
      <c r="GV184" s="159"/>
      <c r="GW184" s="159"/>
      <c r="GX184" s="159"/>
      <c r="GY184" s="159"/>
      <c r="GZ184" s="159"/>
      <c r="HA184" s="159"/>
      <c r="HB184" s="159"/>
      <c r="HC184" s="159"/>
      <c r="HD184" s="159"/>
      <c r="HE184" s="159"/>
      <c r="HF184" s="159"/>
      <c r="HG184" s="159"/>
      <c r="HH184" s="159"/>
      <c r="HI184" s="159"/>
      <c r="HJ184" s="159"/>
      <c r="HK184" s="159"/>
      <c r="HL184" s="159"/>
      <c r="HM184" s="159"/>
      <c r="HN184" s="159"/>
      <c r="HO184" s="159"/>
      <c r="HP184" s="159"/>
      <c r="HQ184" s="159"/>
      <c r="HR184" s="159"/>
      <c r="HS184" s="159"/>
      <c r="HT184" s="159"/>
      <c r="HU184" s="159"/>
      <c r="HV184" s="159"/>
      <c r="HW184" s="159"/>
      <c r="HX184" s="159"/>
      <c r="HY184" s="159"/>
      <c r="HZ184" s="159"/>
      <c r="IA184" s="159"/>
      <c r="IB184" s="159"/>
      <c r="IC184" s="159"/>
      <c r="ID184" s="159"/>
      <c r="IE184" s="159"/>
      <c r="IF184" s="159"/>
      <c r="IG184" s="159"/>
      <c r="IH184" s="159"/>
      <c r="II184" s="159"/>
      <c r="IJ184" s="159"/>
      <c r="IK184" s="159"/>
    </row>
    <row r="185" spans="1:245" s="25" customFormat="1" ht="24" customHeight="1">
      <c r="A185" s="478"/>
      <c r="B185" s="155" t="s">
        <v>107</v>
      </c>
      <c r="C185" s="43"/>
      <c r="D185" s="43"/>
      <c r="E185" s="159"/>
      <c r="F185" s="159"/>
      <c r="G185" s="159"/>
      <c r="H185" s="159"/>
      <c r="I185" s="159"/>
      <c r="J185" s="43"/>
      <c r="K185" s="43"/>
      <c r="L185" s="159"/>
      <c r="M185" s="159"/>
      <c r="N185" s="159"/>
      <c r="O185" s="159"/>
      <c r="P185" s="159"/>
      <c r="Q185" s="159"/>
      <c r="R185" s="478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  <c r="AU185" s="159"/>
      <c r="AV185" s="159"/>
      <c r="AW185" s="159"/>
      <c r="AX185" s="159"/>
      <c r="AY185" s="159"/>
      <c r="AZ185" s="159"/>
      <c r="BA185" s="159"/>
      <c r="BB185" s="159"/>
      <c r="BC185" s="159"/>
      <c r="BD185" s="159"/>
      <c r="BE185" s="159"/>
      <c r="BF185" s="159"/>
      <c r="BG185" s="159"/>
      <c r="BH185" s="159"/>
      <c r="BI185" s="159"/>
      <c r="BJ185" s="159"/>
      <c r="BK185" s="159"/>
      <c r="BL185" s="159"/>
      <c r="BM185" s="159"/>
      <c r="BN185" s="159"/>
      <c r="BO185" s="159"/>
      <c r="BP185" s="159"/>
      <c r="BQ185" s="159"/>
      <c r="BR185" s="159"/>
      <c r="BS185" s="159"/>
      <c r="BT185" s="159"/>
      <c r="BU185" s="159"/>
      <c r="BV185" s="159"/>
      <c r="BW185" s="159"/>
      <c r="BX185" s="159"/>
      <c r="BY185" s="159"/>
      <c r="BZ185" s="159"/>
      <c r="CA185" s="159"/>
      <c r="CB185" s="159"/>
      <c r="CC185" s="159"/>
      <c r="CD185" s="159"/>
      <c r="CE185" s="159"/>
      <c r="CF185" s="159"/>
      <c r="CG185" s="159"/>
      <c r="CH185" s="159"/>
      <c r="CI185" s="159"/>
      <c r="CJ185" s="159"/>
      <c r="CK185" s="159"/>
      <c r="CL185" s="159"/>
      <c r="CM185" s="159"/>
      <c r="CN185" s="159"/>
      <c r="CO185" s="159"/>
      <c r="CP185" s="159"/>
      <c r="CQ185" s="159"/>
      <c r="CR185" s="159"/>
      <c r="CS185" s="159"/>
      <c r="CT185" s="159"/>
      <c r="CU185" s="159"/>
      <c r="CV185" s="159"/>
      <c r="CW185" s="159"/>
      <c r="CX185" s="159"/>
      <c r="CY185" s="159"/>
      <c r="CZ185" s="159"/>
      <c r="DA185" s="159"/>
      <c r="DB185" s="159"/>
      <c r="DC185" s="159"/>
      <c r="DD185" s="159"/>
      <c r="DE185" s="159"/>
      <c r="DF185" s="159"/>
      <c r="DG185" s="159"/>
      <c r="DH185" s="159"/>
      <c r="DI185" s="159"/>
      <c r="DJ185" s="159"/>
      <c r="DK185" s="159"/>
      <c r="DL185" s="159"/>
      <c r="DM185" s="159"/>
      <c r="DN185" s="159"/>
      <c r="DO185" s="159"/>
      <c r="DP185" s="159"/>
      <c r="DQ185" s="159"/>
      <c r="DR185" s="159"/>
      <c r="DS185" s="159"/>
      <c r="DT185" s="159"/>
      <c r="DU185" s="159"/>
      <c r="DV185" s="159"/>
      <c r="DW185" s="159"/>
      <c r="DX185" s="159"/>
      <c r="DY185" s="159"/>
      <c r="DZ185" s="159"/>
      <c r="EA185" s="159"/>
      <c r="EB185" s="159"/>
      <c r="EC185" s="159"/>
      <c r="ED185" s="159"/>
      <c r="EE185" s="159"/>
      <c r="EF185" s="159"/>
      <c r="EG185" s="159"/>
      <c r="EH185" s="159"/>
      <c r="EI185" s="159"/>
      <c r="EJ185" s="159"/>
      <c r="EK185" s="159"/>
      <c r="EL185" s="159"/>
      <c r="EM185" s="159"/>
      <c r="EN185" s="159"/>
      <c r="EO185" s="159"/>
      <c r="EP185" s="159"/>
      <c r="EQ185" s="159"/>
      <c r="ER185" s="159"/>
      <c r="ES185" s="159"/>
      <c r="ET185" s="159"/>
      <c r="EU185" s="159"/>
      <c r="EV185" s="159"/>
      <c r="EW185" s="159"/>
      <c r="EX185" s="159"/>
      <c r="EY185" s="159"/>
      <c r="EZ185" s="159"/>
      <c r="FA185" s="159"/>
      <c r="FB185" s="159"/>
      <c r="FC185" s="159"/>
      <c r="FD185" s="159"/>
      <c r="FE185" s="159"/>
      <c r="FF185" s="159"/>
      <c r="FG185" s="159"/>
      <c r="FH185" s="159"/>
      <c r="FI185" s="159"/>
      <c r="FJ185" s="159"/>
      <c r="FK185" s="159"/>
      <c r="FL185" s="159"/>
      <c r="FM185" s="159"/>
      <c r="FN185" s="159"/>
      <c r="FO185" s="159"/>
      <c r="FP185" s="159"/>
      <c r="FQ185" s="159"/>
      <c r="FR185" s="159"/>
      <c r="FS185" s="159"/>
      <c r="FT185" s="159"/>
      <c r="FU185" s="159"/>
      <c r="FV185" s="159"/>
      <c r="FW185" s="159"/>
      <c r="FX185" s="159"/>
      <c r="FY185" s="159"/>
      <c r="FZ185" s="159"/>
      <c r="GA185" s="159"/>
      <c r="GB185" s="159"/>
      <c r="GC185" s="159"/>
      <c r="GD185" s="159"/>
      <c r="GE185" s="159"/>
      <c r="GF185" s="159"/>
      <c r="GG185" s="159"/>
      <c r="GH185" s="159"/>
      <c r="GI185" s="159"/>
      <c r="GJ185" s="159"/>
      <c r="GK185" s="159"/>
      <c r="GL185" s="159"/>
      <c r="GM185" s="159"/>
      <c r="GN185" s="159"/>
      <c r="GO185" s="159"/>
      <c r="GP185" s="159"/>
      <c r="GQ185" s="159"/>
      <c r="GR185" s="159"/>
      <c r="GS185" s="159"/>
      <c r="GT185" s="159"/>
      <c r="GU185" s="159"/>
      <c r="GV185" s="159"/>
      <c r="GW185" s="159"/>
      <c r="GX185" s="159"/>
      <c r="GY185" s="159"/>
      <c r="GZ185" s="159"/>
      <c r="HA185" s="159"/>
      <c r="HB185" s="159"/>
      <c r="HC185" s="159"/>
      <c r="HD185" s="159"/>
      <c r="HE185" s="159"/>
      <c r="HF185" s="159"/>
      <c r="HG185" s="159"/>
      <c r="HH185" s="159"/>
      <c r="HI185" s="159"/>
      <c r="HJ185" s="159"/>
      <c r="HK185" s="159"/>
      <c r="HL185" s="159"/>
      <c r="HM185" s="159"/>
      <c r="HN185" s="159"/>
      <c r="HO185" s="159"/>
      <c r="HP185" s="159"/>
      <c r="HQ185" s="159"/>
      <c r="HR185" s="159"/>
      <c r="HS185" s="159"/>
      <c r="HT185" s="159"/>
      <c r="HU185" s="159"/>
      <c r="HV185" s="159"/>
      <c r="HW185" s="159"/>
      <c r="HX185" s="159"/>
      <c r="HY185" s="159"/>
      <c r="HZ185" s="159"/>
      <c r="IA185" s="159"/>
      <c r="IB185" s="159"/>
      <c r="IC185" s="159"/>
      <c r="ID185" s="159"/>
      <c r="IE185" s="159"/>
      <c r="IF185" s="159"/>
      <c r="IG185" s="159"/>
      <c r="IH185" s="159"/>
      <c r="II185" s="159"/>
      <c r="IJ185" s="159"/>
      <c r="IK185" s="159"/>
    </row>
    <row r="186" spans="1:245" s="40" customFormat="1" ht="6" customHeight="1">
      <c r="A186" s="458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20"/>
      <c r="S186" s="39"/>
      <c r="T186" s="39"/>
      <c r="U186" s="39"/>
      <c r="V186" s="39"/>
      <c r="W186" s="39"/>
      <c r="X186" s="39"/>
      <c r="Y186" s="39"/>
    </row>
    <row r="187" spans="1:245" s="40" customFormat="1" ht="6" customHeight="1">
      <c r="A187" s="458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20"/>
      <c r="S187" s="39"/>
      <c r="T187" s="39"/>
      <c r="U187" s="39"/>
      <c r="V187" s="39"/>
      <c r="W187" s="39"/>
      <c r="X187" s="39"/>
      <c r="Y187" s="39"/>
    </row>
    <row r="188" spans="1:245" s="389" customFormat="1" ht="15.75" customHeight="1">
      <c r="A188" s="457"/>
      <c r="B188" s="773" t="s">
        <v>1</v>
      </c>
      <c r="C188" s="1026"/>
      <c r="D188" s="156" t="s">
        <v>7</v>
      </c>
      <c r="E188" s="777" t="s">
        <v>8</v>
      </c>
      <c r="F188" s="778"/>
      <c r="G188" s="778"/>
      <c r="H188" s="778"/>
      <c r="I188" s="778"/>
      <c r="J188" s="778"/>
      <c r="K188" s="778"/>
      <c r="L188" s="778"/>
      <c r="M188" s="778"/>
      <c r="N188" s="779"/>
      <c r="O188" s="352" t="s">
        <v>3</v>
      </c>
      <c r="P188" s="156" t="s">
        <v>4</v>
      </c>
      <c r="Q188" s="156" t="s">
        <v>2</v>
      </c>
      <c r="R188" s="438"/>
    </row>
    <row r="189" spans="1:245" ht="17.25" customHeight="1">
      <c r="A189" s="437"/>
      <c r="B189" s="1027">
        <v>1</v>
      </c>
      <c r="C189" s="1027"/>
      <c r="D189" s="173">
        <v>1</v>
      </c>
      <c r="E189" s="1029" t="s">
        <v>108</v>
      </c>
      <c r="F189" s="1029"/>
      <c r="G189" s="1029"/>
      <c r="H189" s="1029"/>
      <c r="I189" s="1029"/>
      <c r="J189" s="1029"/>
      <c r="K189" s="1029"/>
      <c r="L189" s="1029"/>
      <c r="M189" s="1029"/>
      <c r="N189" s="1029"/>
      <c r="O189" s="204">
        <v>500</v>
      </c>
      <c r="P189" s="387">
        <f>(O189*D189)</f>
        <v>500</v>
      </c>
      <c r="Q189" s="53"/>
      <c r="R189" s="414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437"/>
      <c r="B190" s="1027">
        <v>2</v>
      </c>
      <c r="C190" s="1027"/>
      <c r="D190" s="173">
        <v>2</v>
      </c>
      <c r="E190" s="1029" t="s">
        <v>109</v>
      </c>
      <c r="F190" s="1029"/>
      <c r="G190" s="1029"/>
      <c r="H190" s="1029"/>
      <c r="I190" s="1029"/>
      <c r="J190" s="1029"/>
      <c r="K190" s="1029"/>
      <c r="L190" s="1029"/>
      <c r="M190" s="1029"/>
      <c r="N190" s="1029"/>
      <c r="O190" s="204">
        <v>200</v>
      </c>
      <c r="P190" s="387">
        <f>(O190*D190)</f>
        <v>400</v>
      </c>
      <c r="Q190" s="53"/>
      <c r="R190" s="414"/>
      <c r="S190" s="37"/>
      <c r="T190" s="37"/>
      <c r="U190" s="37"/>
      <c r="V190" s="37"/>
      <c r="W190" s="37"/>
      <c r="X190" s="37"/>
      <c r="IH190" s="44" t="e">
        <f>#REF!</f>
        <v>#REF!</v>
      </c>
      <c r="II190" s="45" t="e">
        <f>IF(IH190&lt;&gt;0,IH190,"")</f>
        <v>#REF!</v>
      </c>
    </row>
    <row r="191" spans="1:245" ht="17.25" customHeight="1">
      <c r="A191" s="437"/>
      <c r="B191" s="1027">
        <v>3</v>
      </c>
      <c r="C191" s="1027"/>
      <c r="D191" s="173">
        <v>1</v>
      </c>
      <c r="E191" s="1029" t="s">
        <v>110</v>
      </c>
      <c r="F191" s="1029"/>
      <c r="G191" s="1029"/>
      <c r="H191" s="1029"/>
      <c r="I191" s="1029"/>
      <c r="J191" s="1029"/>
      <c r="K191" s="1029"/>
      <c r="L191" s="1029"/>
      <c r="M191" s="1029"/>
      <c r="N191" s="1029"/>
      <c r="O191" s="204">
        <v>2000</v>
      </c>
      <c r="P191" s="387">
        <f>(O191*D191)</f>
        <v>2000</v>
      </c>
      <c r="Q191" s="53"/>
      <c r="R191" s="414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437"/>
      <c r="B192" s="1027">
        <v>4</v>
      </c>
      <c r="C192" s="1027"/>
      <c r="D192" s="173">
        <v>1</v>
      </c>
      <c r="E192" s="1029" t="s">
        <v>111</v>
      </c>
      <c r="F192" s="1029"/>
      <c r="G192" s="1029"/>
      <c r="H192" s="1029"/>
      <c r="I192" s="1029"/>
      <c r="J192" s="1029"/>
      <c r="K192" s="1029"/>
      <c r="L192" s="1029"/>
      <c r="M192" s="1029"/>
      <c r="N192" s="1029"/>
      <c r="O192" s="204">
        <v>2000</v>
      </c>
      <c r="P192" s="387">
        <f>(O192*D192)</f>
        <v>2000</v>
      </c>
      <c r="Q192" s="53"/>
      <c r="R192" s="414"/>
      <c r="S192" s="37"/>
      <c r="T192" s="37"/>
      <c r="U192" s="37"/>
      <c r="V192" s="37"/>
      <c r="W192" s="37"/>
      <c r="X192" s="37"/>
      <c r="IH192" s="45" t="e">
        <f>#REF!</f>
        <v>#REF!</v>
      </c>
      <c r="II192" s="45" t="e">
        <f>IF(IH192&lt;&gt;0,IH192,"")</f>
        <v>#REF!</v>
      </c>
    </row>
    <row r="193" spans="1:242" ht="17.25" customHeight="1">
      <c r="A193" s="437"/>
      <c r="B193" s="985"/>
      <c r="C193" s="986"/>
      <c r="D193" s="173"/>
      <c r="E193" s="212"/>
      <c r="F193" s="213"/>
      <c r="G193" s="213"/>
      <c r="H193" s="213"/>
      <c r="I193" s="213"/>
      <c r="J193" s="213"/>
      <c r="K193" s="213"/>
      <c r="L193" s="213"/>
      <c r="M193" s="213"/>
      <c r="N193" s="213"/>
      <c r="O193" s="214" t="s">
        <v>5</v>
      </c>
      <c r="P193" s="224">
        <f>SUM(P189:Q192)</f>
        <v>4900</v>
      </c>
      <c r="Q193" s="53"/>
      <c r="R193" s="414"/>
      <c r="S193" s="37"/>
      <c r="T193" s="37"/>
      <c r="U193" s="37"/>
      <c r="V193" s="37"/>
      <c r="W193" s="37"/>
      <c r="X193" s="37"/>
      <c r="IH193" s="43" t="str">
        <f>IF(IG193&lt;&gt;0,IG193,"")</f>
        <v/>
      </c>
    </row>
    <row r="194" spans="1:242" s="125" customFormat="1" ht="6" customHeight="1">
      <c r="A194" s="437"/>
      <c r="B194" s="215"/>
      <c r="C194" s="202"/>
      <c r="D194" s="202"/>
      <c r="E194" s="202"/>
      <c r="F194" s="188"/>
      <c r="G194" s="188"/>
      <c r="H194" s="188"/>
      <c r="I194" s="188"/>
      <c r="J194" s="188"/>
      <c r="K194" s="188"/>
      <c r="L194" s="188"/>
      <c r="M194" s="202"/>
      <c r="N194" s="202"/>
      <c r="O194" s="202"/>
      <c r="P194" s="216"/>
      <c r="Q194"/>
      <c r="R194" s="447"/>
      <c r="S194" s="78"/>
      <c r="T194" s="78"/>
      <c r="U194" s="78"/>
      <c r="V194" s="78"/>
      <c r="W194" s="78"/>
      <c r="X194" s="78"/>
    </row>
    <row r="195" spans="1:242" s="99" customFormat="1" ht="21.75" customHeight="1">
      <c r="A195" s="443"/>
      <c r="B195" s="217" t="s">
        <v>99</v>
      </c>
      <c r="C195" s="218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488"/>
      <c r="R195" s="477"/>
      <c r="S195" s="134"/>
      <c r="T195" s="134"/>
      <c r="U195" s="134"/>
      <c r="V195" s="135"/>
      <c r="W195" s="41"/>
      <c r="X195" s="112"/>
    </row>
    <row r="196" spans="1:242">
      <c r="B196" s="155" t="str">
        <f>B111</f>
        <v>FAPESP,  MAIO DE 2016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kvC9GIbF3kBz8r+kVWnmbmvDBNeclcBq8VPhec3u4FW1tKWbOZrtghTSHjsdJseichENZwK8HFcGPYJm6CqaBA==" saltValue="tWpf79JmQ4fGh0tTR8318g==" spinCount="100000" sheet="1" objects="1" scenarios="1"/>
  <mergeCells count="200">
    <mergeCell ref="B99:C99"/>
    <mergeCell ref="E99:N99"/>
    <mergeCell ref="E40:N40"/>
    <mergeCell ref="B41:C41"/>
    <mergeCell ref="E41:N41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0:C100"/>
    <mergeCell ref="E100:N100"/>
    <mergeCell ref="B101:C101"/>
    <mergeCell ref="E101:N101"/>
    <mergeCell ref="B107:C107"/>
    <mergeCell ref="E107:N107"/>
    <mergeCell ref="B106:C106"/>
    <mergeCell ref="E106:N106"/>
    <mergeCell ref="B97:C97"/>
    <mergeCell ref="E97:N97"/>
    <mergeCell ref="B98:C98"/>
    <mergeCell ref="B89:C89"/>
    <mergeCell ref="E89:N89"/>
    <mergeCell ref="E86:N86"/>
    <mergeCell ref="E81:N81"/>
    <mergeCell ref="E84:N84"/>
    <mergeCell ref="B84:C84"/>
    <mergeCell ref="B82:C82"/>
    <mergeCell ref="E82:N82"/>
    <mergeCell ref="B81:C81"/>
    <mergeCell ref="B87:C87"/>
    <mergeCell ref="E87:N87"/>
    <mergeCell ref="B88:C88"/>
    <mergeCell ref="E88:N88"/>
    <mergeCell ref="E98:N98"/>
    <mergeCell ref="E68:N68"/>
    <mergeCell ref="E69:N69"/>
    <mergeCell ref="B70:C70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38:C38"/>
    <mergeCell ref="E38:N38"/>
    <mergeCell ref="B33:C33"/>
    <mergeCell ref="B45:C45"/>
    <mergeCell ref="E45:N45"/>
    <mergeCell ref="B34:C34"/>
    <mergeCell ref="E34:N34"/>
    <mergeCell ref="B35:C35"/>
    <mergeCell ref="E35:N35"/>
    <mergeCell ref="B36:C36"/>
    <mergeCell ref="E36:N36"/>
    <mergeCell ref="E53:N53"/>
    <mergeCell ref="E54:N54"/>
    <mergeCell ref="E55:N55"/>
    <mergeCell ref="B56:C56"/>
    <mergeCell ref="B57:C57"/>
    <mergeCell ref="E57:N57"/>
    <mergeCell ref="B61:E61"/>
    <mergeCell ref="B53:C53"/>
    <mergeCell ref="B93:C93"/>
    <mergeCell ref="E93:N93"/>
    <mergeCell ref="B60:Q60"/>
    <mergeCell ref="E90:N90"/>
    <mergeCell ref="B91:C91"/>
    <mergeCell ref="E91:N91"/>
    <mergeCell ref="B92:C92"/>
    <mergeCell ref="E92:N92"/>
    <mergeCell ref="B67:C67"/>
    <mergeCell ref="E67:N67"/>
    <mergeCell ref="B90:C90"/>
    <mergeCell ref="B69:C69"/>
    <mergeCell ref="E66:N66"/>
    <mergeCell ref="B64:C64"/>
    <mergeCell ref="E73:N73"/>
    <mergeCell ref="B74:C74"/>
    <mergeCell ref="B192:C192"/>
    <mergeCell ref="B193:C193"/>
    <mergeCell ref="E189:N189"/>
    <mergeCell ref="E190:N190"/>
    <mergeCell ref="E191:N191"/>
    <mergeCell ref="E192:N192"/>
    <mergeCell ref="B54:C54"/>
    <mergeCell ref="E58:N58"/>
    <mergeCell ref="B58:C58"/>
    <mergeCell ref="E56:N56"/>
    <mergeCell ref="B55:C55"/>
    <mergeCell ref="B66:C66"/>
    <mergeCell ref="B65:C65"/>
    <mergeCell ref="E65:N65"/>
    <mergeCell ref="E64:N64"/>
    <mergeCell ref="B96:C96"/>
    <mergeCell ref="E96:N96"/>
    <mergeCell ref="B94:C94"/>
    <mergeCell ref="E94:N94"/>
    <mergeCell ref="B95:C95"/>
    <mergeCell ref="E95:N95"/>
    <mergeCell ref="E74:N74"/>
    <mergeCell ref="E71:N71"/>
    <mergeCell ref="B68:C68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191:C191"/>
    <mergeCell ref="B79:C79"/>
    <mergeCell ref="E79:N79"/>
    <mergeCell ref="B80:C80"/>
    <mergeCell ref="B85:C85"/>
    <mergeCell ref="E85:N85"/>
    <mergeCell ref="E72:N72"/>
    <mergeCell ref="B73:C73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E52:N52"/>
    <mergeCell ref="B48:C48"/>
    <mergeCell ref="E48:N48"/>
    <mergeCell ref="B49:C49"/>
    <mergeCell ref="E49:N49"/>
    <mergeCell ref="B50:C50"/>
    <mergeCell ref="E50:N50"/>
    <mergeCell ref="B51:C51"/>
    <mergeCell ref="E25:N25"/>
    <mergeCell ref="E26:N26"/>
    <mergeCell ref="B52:C52"/>
    <mergeCell ref="B26:C26"/>
    <mergeCell ref="B25:C25"/>
    <mergeCell ref="E29:N29"/>
    <mergeCell ref="B30:C30"/>
    <mergeCell ref="E30:N30"/>
    <mergeCell ref="B31:C31"/>
    <mergeCell ref="E31:N31"/>
    <mergeCell ref="B32:C32"/>
    <mergeCell ref="E32:N32"/>
    <mergeCell ref="B37:C37"/>
    <mergeCell ref="E37:N37"/>
    <mergeCell ref="B42:C42"/>
    <mergeCell ref="E42:N42"/>
    <mergeCell ref="E51:N51"/>
    <mergeCell ref="B28:C28"/>
    <mergeCell ref="E28:N28"/>
    <mergeCell ref="B29:C29"/>
    <mergeCell ref="E10:G10"/>
    <mergeCell ref="B15:C15"/>
    <mergeCell ref="E15:N15"/>
    <mergeCell ref="E16:N16"/>
    <mergeCell ref="E17:N17"/>
    <mergeCell ref="E18:N18"/>
    <mergeCell ref="B27:C27"/>
    <mergeCell ref="E27:N27"/>
    <mergeCell ref="B22:C22"/>
    <mergeCell ref="B23:C23"/>
    <mergeCell ref="E22:N22"/>
    <mergeCell ref="E23:N23"/>
    <mergeCell ref="E24:N24"/>
    <mergeCell ref="B43:C43"/>
    <mergeCell ref="E43:N43"/>
    <mergeCell ref="B44:C44"/>
    <mergeCell ref="E44:N44"/>
    <mergeCell ref="B39:C39"/>
    <mergeCell ref="E39:N39"/>
    <mergeCell ref="B40:C40"/>
    <mergeCell ref="E19:N19"/>
    <mergeCell ref="B18:C18"/>
    <mergeCell ref="B19:C19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N10:Q13"/>
  </mergeCells>
  <conditionalFormatting sqref="P59">
    <cfRule type="cellIs" dxfId="31" priority="51" stopIfTrue="1" operator="equal">
      <formula>"INDIQUE A MOEDA"</formula>
    </cfRule>
  </conditionalFormatting>
  <conditionalFormatting sqref="O65:O108 O16:O58">
    <cfRule type="cellIs" dxfId="30" priority="49" stopIfTrue="1" operator="equal">
      <formula>0</formula>
    </cfRule>
  </conditionalFormatting>
  <conditionalFormatting sqref="P193">
    <cfRule type="cellIs" dxfId="29" priority="48" stopIfTrue="1" operator="equal">
      <formula>0</formula>
    </cfRule>
  </conditionalFormatting>
  <conditionalFormatting sqref="P189:P192">
    <cfRule type="cellIs" dxfId="28" priority="46" stopIfTrue="1" operator="equal">
      <formula>0</formula>
    </cfRule>
  </conditionalFormatting>
  <conditionalFormatting sqref="P65:P108 P16:P58 D13 F13">
    <cfRule type="cellIs" dxfId="27" priority="43" stopIfTrue="1" operator="equal">
      <formula>""</formula>
    </cfRule>
  </conditionalFormatting>
  <conditionalFormatting sqref="D65:D108 D16:D58">
    <cfRule type="cellIs" dxfId="26" priority="42" stopIfTrue="1" operator="equal">
      <formula>0</formula>
    </cfRule>
  </conditionalFormatting>
  <conditionalFormatting sqref="E65:N108 B65:C108 E16:N58 B16:C58">
    <cfRule type="cellIs" dxfId="25" priority="39" stopIfTrue="1" operator="equal">
      <formula>0</formula>
    </cfRule>
  </conditionalFormatting>
  <conditionalFormatting sqref="F8:O8">
    <cfRule type="cellIs" dxfId="24" priority="5" stopIfTrue="1" operator="equal">
      <formula>""</formula>
    </cfRule>
  </conditionalFormatting>
  <conditionalFormatting sqref="E10:G10">
    <cfRule type="cellIs" dxfId="23" priority="4" stopIfTrue="1" operator="equal">
      <formula>""</formula>
    </cfRule>
  </conditionalFormatting>
  <conditionalFormatting sqref="E10 F8:Q8 S8">
    <cfRule type="cellIs" dxfId="22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60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25" customWidth="1"/>
    <col min="14" max="14" width="15.140625" style="25" customWidth="1"/>
    <col min="15" max="15" width="13.42578125" style="25" customWidth="1"/>
    <col min="16" max="16" width="13.85546875" style="25" customWidth="1"/>
    <col min="17" max="17" width="11" style="25" customWidth="1"/>
    <col min="18" max="18" width="2" style="260" customWidth="1"/>
    <col min="19" max="246" width="0" style="25" hidden="1" customWidth="1"/>
    <col min="247" max="16384" width="9.140625" style="25" hidden="1"/>
  </cols>
  <sheetData>
    <row r="1" spans="1:243" s="37" customFormat="1" ht="31.5" customHeight="1">
      <c r="A1" s="43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2"/>
      <c r="Q1" s="2"/>
      <c r="R1" s="414"/>
    </row>
    <row r="2" spans="1:243" s="37" customFormat="1" ht="12.75" customHeight="1">
      <c r="A2" s="439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781"/>
      <c r="P2" s="781"/>
      <c r="Q2" s="781"/>
      <c r="R2" s="414"/>
    </row>
    <row r="3" spans="1:243" s="37" customFormat="1" ht="12.75" customHeight="1">
      <c r="A3" s="439"/>
      <c r="B3" s="3"/>
      <c r="C3" s="3"/>
      <c r="D3" s="3"/>
      <c r="E3" s="2"/>
      <c r="F3" s="2"/>
      <c r="G3" s="2"/>
      <c r="H3" s="2"/>
      <c r="I3" s="2"/>
      <c r="J3" s="2"/>
      <c r="K3" s="3"/>
      <c r="N3" s="790" t="s">
        <v>389</v>
      </c>
      <c r="O3" s="791"/>
      <c r="P3" s="791"/>
      <c r="Q3" s="792"/>
      <c r="R3" s="753"/>
      <c r="S3" s="753"/>
      <c r="T3" s="753"/>
    </row>
    <row r="4" spans="1:243" s="37" customFormat="1" ht="12.75" customHeight="1">
      <c r="A4" s="439"/>
      <c r="B4" s="3"/>
      <c r="C4" s="3"/>
      <c r="D4" s="3"/>
      <c r="E4" s="2"/>
      <c r="F4" s="2"/>
      <c r="G4" s="2"/>
      <c r="H4" s="2"/>
      <c r="I4" s="2"/>
      <c r="J4" s="2"/>
      <c r="K4" s="3"/>
      <c r="N4" s="793"/>
      <c r="O4" s="794"/>
      <c r="P4" s="794"/>
      <c r="Q4" s="795"/>
      <c r="R4" s="753"/>
      <c r="S4" s="753"/>
      <c r="T4" s="753"/>
    </row>
    <row r="5" spans="1:243" s="37" customFormat="1" ht="12.75" customHeight="1">
      <c r="A5" s="439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793"/>
      <c r="O5" s="794"/>
      <c r="P5" s="794"/>
      <c r="Q5" s="795"/>
      <c r="R5" s="753"/>
      <c r="S5" s="753"/>
      <c r="T5" s="753"/>
    </row>
    <row r="6" spans="1:243" s="4" customFormat="1" ht="19.5" customHeight="1">
      <c r="A6" s="440"/>
      <c r="B6" s="370" t="s">
        <v>246</v>
      </c>
      <c r="C6" s="233"/>
      <c r="D6" s="233"/>
      <c r="E6" s="233"/>
      <c r="F6" s="233"/>
      <c r="G6" s="233"/>
      <c r="H6" s="233"/>
      <c r="I6" s="233"/>
      <c r="N6" s="796"/>
      <c r="O6" s="797"/>
      <c r="P6" s="797"/>
      <c r="Q6" s="798"/>
      <c r="S6" s="47"/>
      <c r="T6" s="47"/>
      <c r="U6" s="47"/>
      <c r="V6" s="47"/>
      <c r="W6" s="47"/>
      <c r="X6" s="47"/>
      <c r="Y6" s="57"/>
    </row>
    <row r="7" spans="1:243" s="37" customFormat="1" ht="6.75" customHeight="1">
      <c r="A7" s="439"/>
      <c r="B7" s="57"/>
      <c r="C7" s="75"/>
      <c r="D7" s="75"/>
      <c r="E7" s="76"/>
      <c r="F7" s="76"/>
      <c r="G7" s="76"/>
      <c r="H7" s="76"/>
      <c r="I7" s="76"/>
      <c r="J7" s="76"/>
      <c r="K7" s="75"/>
      <c r="L7" s="75"/>
      <c r="M7" s="75"/>
      <c r="N7" s="76"/>
      <c r="O7" s="76"/>
      <c r="P7" s="76"/>
      <c r="Q7" s="76"/>
      <c r="R7" s="414"/>
      <c r="S7" s="47"/>
    </row>
    <row r="8" spans="1:243" s="37" customFormat="1" ht="21" customHeight="1">
      <c r="A8" s="439"/>
      <c r="B8" s="1036" t="s">
        <v>147</v>
      </c>
      <c r="C8" s="1036"/>
      <c r="D8" s="1036"/>
      <c r="E8" s="1037"/>
      <c r="F8" s="1039"/>
      <c r="G8" s="799"/>
      <c r="H8" s="799"/>
      <c r="I8" s="799"/>
      <c r="J8" s="799"/>
      <c r="K8" s="799"/>
      <c r="L8" s="799"/>
      <c r="M8" s="799"/>
      <c r="N8" s="799"/>
      <c r="O8" s="799"/>
      <c r="P8" s="799"/>
      <c r="Q8" s="799"/>
      <c r="R8" s="459"/>
      <c r="S8" s="47"/>
    </row>
    <row r="9" spans="1:243" s="37" customFormat="1" ht="6.75" customHeight="1">
      <c r="A9" s="439"/>
      <c r="B9" s="57"/>
      <c r="C9" s="75"/>
      <c r="D9" s="75"/>
      <c r="E9" s="76"/>
      <c r="F9" s="76"/>
      <c r="G9" s="76"/>
      <c r="H9" s="76"/>
      <c r="I9" s="76"/>
      <c r="J9" s="76"/>
      <c r="K9" s="75"/>
      <c r="L9" s="75"/>
      <c r="M9" s="75"/>
      <c r="N9" s="76"/>
      <c r="O9" s="76"/>
      <c r="P9" s="76"/>
      <c r="Q9" s="76"/>
      <c r="R9" s="414"/>
      <c r="S9" s="47"/>
    </row>
    <row r="10" spans="1:243" s="37" customFormat="1" ht="18.75" customHeight="1">
      <c r="A10" s="439"/>
      <c r="B10" s="1038" t="s">
        <v>0</v>
      </c>
      <c r="C10" s="1038"/>
      <c r="D10" s="800"/>
      <c r="E10" s="800"/>
      <c r="F10" s="800"/>
      <c r="G10" s="2"/>
      <c r="H10" s="2"/>
      <c r="I10" s="2"/>
      <c r="J10" s="2"/>
      <c r="K10" s="3"/>
      <c r="L10" s="3"/>
      <c r="M10" s="3"/>
      <c r="N10" s="3"/>
      <c r="O10" s="2"/>
      <c r="P10" s="2"/>
      <c r="Q10" s="2"/>
      <c r="R10" s="414"/>
      <c r="S10" s="47"/>
    </row>
    <row r="11" spans="1:243" s="37" customFormat="1" ht="6.75" customHeight="1">
      <c r="A11" s="439"/>
      <c r="B11" s="3"/>
      <c r="C11" s="3"/>
      <c r="D11" s="3"/>
      <c r="E11" s="2"/>
      <c r="F11" s="2"/>
      <c r="G11" s="2"/>
      <c r="H11" s="2"/>
      <c r="I11" s="2"/>
      <c r="J11" s="2"/>
      <c r="K11" s="3"/>
      <c r="L11" s="3"/>
      <c r="M11" s="3"/>
      <c r="N11" s="3"/>
      <c r="O11" s="2"/>
      <c r="P11" s="2"/>
      <c r="Q11" s="2"/>
      <c r="R11" s="414"/>
    </row>
    <row r="12" spans="1:243" s="37" customFormat="1" ht="19.5" customHeight="1">
      <c r="A12" s="439"/>
      <c r="B12" s="1035" t="s">
        <v>200</v>
      </c>
      <c r="C12" s="1035"/>
      <c r="D12" s="801" t="str">
        <f>IF(SUM(O15:O57,O63:O103)=0,"",SUM(O15:O57,O63:O103))</f>
        <v/>
      </c>
      <c r="E12" s="801"/>
      <c r="F12" s="801"/>
      <c r="G12" s="122"/>
      <c r="H12" s="1035" t="s">
        <v>159</v>
      </c>
      <c r="I12" s="1035"/>
      <c r="J12" s="1035"/>
      <c r="K12" s="874" t="str">
        <f>IF(SUM(P15:P57,P63:P103)=0,"",SUM(P15:P57,P63:P103))</f>
        <v/>
      </c>
      <c r="L12" s="874"/>
      <c r="M12" s="874"/>
      <c r="N12" s="122"/>
      <c r="O12" s="122"/>
      <c r="P12" s="122"/>
      <c r="Q12" s="122"/>
      <c r="R12" s="414"/>
    </row>
    <row r="13" spans="1:243" s="40" customFormat="1" ht="6.75" customHeight="1">
      <c r="A13" s="458"/>
      <c r="B13" s="18"/>
      <c r="C13" s="18"/>
      <c r="D13" s="18"/>
      <c r="E13" s="1"/>
      <c r="F13" s="1"/>
      <c r="G13" s="1"/>
      <c r="H13" s="1"/>
      <c r="I13" s="1"/>
      <c r="J13" s="1"/>
      <c r="K13" s="18"/>
      <c r="L13" s="18"/>
      <c r="M13" s="18"/>
      <c r="N13" s="18"/>
      <c r="O13" s="1"/>
      <c r="P13" s="1"/>
      <c r="Q13" s="1"/>
      <c r="R13" s="420"/>
      <c r="S13" s="39"/>
      <c r="T13" s="39"/>
      <c r="U13" s="39"/>
      <c r="V13" s="39"/>
      <c r="W13" s="39"/>
      <c r="X13" s="39"/>
    </row>
    <row r="14" spans="1:243" s="42" customFormat="1" ht="32.25" customHeight="1">
      <c r="A14" s="443"/>
      <c r="B14" s="156" t="s">
        <v>1</v>
      </c>
      <c r="C14" s="156" t="s">
        <v>7</v>
      </c>
      <c r="D14" s="777" t="s">
        <v>8</v>
      </c>
      <c r="E14" s="778"/>
      <c r="F14" s="778"/>
      <c r="G14" s="778"/>
      <c r="H14" s="778"/>
      <c r="I14" s="778"/>
      <c r="J14" s="778"/>
      <c r="K14" s="778"/>
      <c r="L14" s="779"/>
      <c r="M14" s="366" t="s">
        <v>194</v>
      </c>
      <c r="N14" s="352" t="s">
        <v>3</v>
      </c>
      <c r="O14" s="518" t="s">
        <v>158</v>
      </c>
      <c r="P14" s="518" t="s">
        <v>160</v>
      </c>
      <c r="Q14" s="156" t="s">
        <v>2</v>
      </c>
      <c r="R14" s="461"/>
      <c r="S14" s="158" t="s">
        <v>161</v>
      </c>
      <c r="T14" s="41"/>
      <c r="U14" s="41"/>
      <c r="V14" s="41"/>
      <c r="W14" s="41"/>
      <c r="X14" s="41"/>
    </row>
    <row r="15" spans="1:243" s="43" customFormat="1" ht="23.65" customHeight="1">
      <c r="A15" s="268"/>
      <c r="B15" s="186"/>
      <c r="C15" s="186"/>
      <c r="D15" s="1022"/>
      <c r="E15" s="1022"/>
      <c r="F15" s="1022"/>
      <c r="G15" s="1022"/>
      <c r="H15" s="1022"/>
      <c r="I15" s="1022"/>
      <c r="J15" s="1022"/>
      <c r="K15" s="1022"/>
      <c r="L15" s="1022"/>
      <c r="M15" s="302"/>
      <c r="N15" s="364"/>
      <c r="O15" s="363" t="str">
        <f t="shared" ref="O15:O57" si="0">IF(M15="DIP",C15*N15,"")</f>
        <v/>
      </c>
      <c r="P15" s="365" t="str">
        <f t="shared" ref="P15:P32" si="1">IF(M15="DIE",C15*N15,"")</f>
        <v/>
      </c>
      <c r="Q15" s="53"/>
      <c r="R15" s="414"/>
      <c r="S15" s="158" t="s">
        <v>162</v>
      </c>
      <c r="T15" s="37"/>
      <c r="U15" s="37"/>
      <c r="V15" s="37"/>
      <c r="W15" s="37"/>
      <c r="X15" s="37"/>
      <c r="IH15" s="44"/>
      <c r="II15" s="45"/>
    </row>
    <row r="16" spans="1:243" s="43" customFormat="1" ht="23.65" customHeight="1">
      <c r="A16" s="268"/>
      <c r="B16" s="186"/>
      <c r="C16" s="186"/>
      <c r="D16" s="1022"/>
      <c r="E16" s="1022"/>
      <c r="F16" s="1022"/>
      <c r="G16" s="1022"/>
      <c r="H16" s="1022"/>
      <c r="I16" s="1022"/>
      <c r="J16" s="1022"/>
      <c r="K16" s="1022"/>
      <c r="L16" s="1022"/>
      <c r="M16" s="606"/>
      <c r="N16" s="364"/>
      <c r="O16" s="363" t="str">
        <f t="shared" si="0"/>
        <v/>
      </c>
      <c r="P16" s="365" t="str">
        <f t="shared" si="1"/>
        <v/>
      </c>
      <c r="Q16" s="53"/>
      <c r="R16" s="414"/>
      <c r="S16" s="37"/>
      <c r="T16" s="37"/>
      <c r="U16" s="37"/>
      <c r="V16" s="37"/>
      <c r="W16" s="37"/>
      <c r="X16" s="37"/>
      <c r="IH16" s="45"/>
      <c r="II16" s="45"/>
    </row>
    <row r="17" spans="1:243" s="43" customFormat="1" ht="23.65" customHeight="1">
      <c r="A17" s="268"/>
      <c r="B17" s="186"/>
      <c r="C17" s="186"/>
      <c r="D17" s="1022"/>
      <c r="E17" s="1022"/>
      <c r="F17" s="1022"/>
      <c r="G17" s="1022"/>
      <c r="H17" s="1022"/>
      <c r="I17" s="1022"/>
      <c r="J17" s="1022"/>
      <c r="K17" s="1022"/>
      <c r="L17" s="1022"/>
      <c r="M17" s="569"/>
      <c r="N17" s="364"/>
      <c r="O17" s="363" t="str">
        <f t="shared" si="0"/>
        <v/>
      </c>
      <c r="P17" s="365" t="str">
        <f t="shared" si="1"/>
        <v/>
      </c>
      <c r="Q17" s="53"/>
      <c r="R17" s="414"/>
      <c r="S17" s="37"/>
      <c r="T17" s="37"/>
      <c r="U17" s="37"/>
      <c r="V17" s="37"/>
      <c r="W17" s="37"/>
      <c r="X17" s="37"/>
      <c r="IH17" s="45"/>
      <c r="II17" s="45"/>
    </row>
    <row r="18" spans="1:243" s="43" customFormat="1" ht="23.65" customHeight="1">
      <c r="A18" s="268"/>
      <c r="B18" s="186"/>
      <c r="C18" s="186"/>
      <c r="D18" s="1022"/>
      <c r="E18" s="1022"/>
      <c r="F18" s="1022"/>
      <c r="G18" s="1022"/>
      <c r="H18" s="1022"/>
      <c r="I18" s="1022"/>
      <c r="J18" s="1022"/>
      <c r="K18" s="1022"/>
      <c r="L18" s="1022"/>
      <c r="M18" s="569"/>
      <c r="N18" s="364"/>
      <c r="O18" s="363" t="str">
        <f t="shared" si="0"/>
        <v/>
      </c>
      <c r="P18" s="365" t="str">
        <f t="shared" si="1"/>
        <v/>
      </c>
      <c r="Q18" s="53"/>
      <c r="R18" s="414"/>
      <c r="S18" s="37"/>
      <c r="T18" s="37"/>
      <c r="U18" s="37"/>
      <c r="V18" s="37"/>
      <c r="W18" s="37"/>
      <c r="X18" s="37"/>
    </row>
    <row r="19" spans="1:243" s="43" customFormat="1" ht="23.65" customHeight="1">
      <c r="A19" s="268"/>
      <c r="B19" s="186"/>
      <c r="C19" s="186"/>
      <c r="D19" s="1022"/>
      <c r="E19" s="1022"/>
      <c r="F19" s="1022"/>
      <c r="G19" s="1022"/>
      <c r="H19" s="1022"/>
      <c r="I19" s="1022"/>
      <c r="J19" s="1022"/>
      <c r="K19" s="1022"/>
      <c r="L19" s="1022"/>
      <c r="M19" s="569"/>
      <c r="N19" s="364"/>
      <c r="O19" s="363" t="str">
        <f t="shared" si="0"/>
        <v/>
      </c>
      <c r="P19" s="365" t="str">
        <f t="shared" si="1"/>
        <v/>
      </c>
      <c r="Q19" s="53"/>
      <c r="R19" s="414"/>
      <c r="S19" s="37"/>
      <c r="T19" s="37"/>
      <c r="U19" s="37"/>
      <c r="V19" s="37"/>
      <c r="W19" s="37"/>
      <c r="X19" s="37"/>
      <c r="IH19" s="44"/>
      <c r="II19" s="45"/>
    </row>
    <row r="20" spans="1:243" s="43" customFormat="1" ht="23.65" customHeight="1">
      <c r="A20" s="268"/>
      <c r="B20" s="186"/>
      <c r="C20" s="186"/>
      <c r="D20" s="1022"/>
      <c r="E20" s="1022"/>
      <c r="F20" s="1022"/>
      <c r="G20" s="1022"/>
      <c r="H20" s="1022"/>
      <c r="I20" s="1022"/>
      <c r="J20" s="1022"/>
      <c r="K20" s="1022"/>
      <c r="L20" s="1022"/>
      <c r="M20" s="569"/>
      <c r="N20" s="364"/>
      <c r="O20" s="363" t="str">
        <f t="shared" si="0"/>
        <v/>
      </c>
      <c r="P20" s="365" t="str">
        <f t="shared" si="1"/>
        <v/>
      </c>
      <c r="Q20" s="53"/>
      <c r="R20" s="414"/>
      <c r="S20" s="37"/>
      <c r="T20" s="37"/>
      <c r="U20" s="37"/>
      <c r="V20" s="37"/>
      <c r="W20" s="37"/>
      <c r="X20" s="37"/>
      <c r="IH20" s="45"/>
      <c r="II20" s="45"/>
    </row>
    <row r="21" spans="1:243" s="43" customFormat="1" ht="23.65" customHeight="1">
      <c r="A21" s="268"/>
      <c r="B21" s="186"/>
      <c r="C21" s="186"/>
      <c r="D21" s="1022"/>
      <c r="E21" s="1022"/>
      <c r="F21" s="1022"/>
      <c r="G21" s="1022"/>
      <c r="H21" s="1022"/>
      <c r="I21" s="1022"/>
      <c r="J21" s="1022"/>
      <c r="K21" s="1022"/>
      <c r="L21" s="1022"/>
      <c r="M21" s="569"/>
      <c r="N21" s="364"/>
      <c r="O21" s="363" t="str">
        <f t="shared" si="0"/>
        <v/>
      </c>
      <c r="P21" s="365" t="str">
        <f t="shared" si="1"/>
        <v/>
      </c>
      <c r="Q21" s="53"/>
      <c r="R21" s="414"/>
      <c r="S21" s="37"/>
      <c r="T21" s="37"/>
      <c r="U21" s="37"/>
      <c r="V21" s="37"/>
      <c r="W21" s="37"/>
      <c r="X21" s="37"/>
      <c r="IH21" s="45"/>
      <c r="II21" s="45"/>
    </row>
    <row r="22" spans="1:243" s="43" customFormat="1" ht="23.65" customHeight="1">
      <c r="A22" s="268"/>
      <c r="B22" s="186"/>
      <c r="C22" s="186"/>
      <c r="D22" s="1022"/>
      <c r="E22" s="1022"/>
      <c r="F22" s="1022"/>
      <c r="G22" s="1022"/>
      <c r="H22" s="1022"/>
      <c r="I22" s="1022"/>
      <c r="J22" s="1022"/>
      <c r="K22" s="1022"/>
      <c r="L22" s="1022"/>
      <c r="M22" s="569"/>
      <c r="N22" s="364"/>
      <c r="O22" s="363" t="str">
        <f t="shared" si="0"/>
        <v/>
      </c>
      <c r="P22" s="365" t="str">
        <f t="shared" si="1"/>
        <v/>
      </c>
      <c r="Q22" s="53"/>
      <c r="R22" s="414"/>
      <c r="S22" s="37"/>
      <c r="T22" s="37"/>
      <c r="U22" s="37"/>
      <c r="V22" s="37"/>
      <c r="W22" s="37"/>
      <c r="X22" s="37"/>
    </row>
    <row r="23" spans="1:243" s="43" customFormat="1" ht="23.65" customHeight="1">
      <c r="A23" s="268"/>
      <c r="B23" s="186"/>
      <c r="C23" s="186"/>
      <c r="D23" s="1022"/>
      <c r="E23" s="1022"/>
      <c r="F23" s="1022"/>
      <c r="G23" s="1022"/>
      <c r="H23" s="1022"/>
      <c r="I23" s="1022"/>
      <c r="J23" s="1022"/>
      <c r="K23" s="1022"/>
      <c r="L23" s="1022"/>
      <c r="M23" s="569"/>
      <c r="N23" s="364"/>
      <c r="O23" s="363" t="str">
        <f t="shared" si="0"/>
        <v/>
      </c>
      <c r="P23" s="365" t="str">
        <f t="shared" si="1"/>
        <v/>
      </c>
      <c r="Q23" s="53"/>
      <c r="R23" s="414"/>
      <c r="S23" s="37"/>
      <c r="T23" s="37"/>
      <c r="U23" s="37"/>
      <c r="V23" s="37"/>
      <c r="W23" s="37"/>
      <c r="X23" s="37"/>
    </row>
    <row r="24" spans="1:243" s="43" customFormat="1" ht="23.65" customHeight="1">
      <c r="A24" s="268"/>
      <c r="B24" s="186"/>
      <c r="C24" s="186"/>
      <c r="D24" s="1022"/>
      <c r="E24" s="1022"/>
      <c r="F24" s="1022"/>
      <c r="G24" s="1022"/>
      <c r="H24" s="1022"/>
      <c r="I24" s="1022"/>
      <c r="J24" s="1022"/>
      <c r="K24" s="1022"/>
      <c r="L24" s="1022"/>
      <c r="M24" s="569"/>
      <c r="N24" s="364"/>
      <c r="O24" s="363" t="str">
        <f t="shared" si="0"/>
        <v/>
      </c>
      <c r="P24" s="365" t="str">
        <f t="shared" si="1"/>
        <v/>
      </c>
      <c r="Q24" s="53"/>
      <c r="R24" s="414"/>
      <c r="S24" s="37"/>
      <c r="T24" s="37"/>
      <c r="U24" s="37"/>
      <c r="V24" s="37"/>
      <c r="W24" s="37"/>
      <c r="X24" s="37"/>
    </row>
    <row r="25" spans="1:243" s="43" customFormat="1" ht="23.65" customHeight="1">
      <c r="A25" s="268"/>
      <c r="B25" s="186"/>
      <c r="C25" s="186"/>
      <c r="D25" s="1022"/>
      <c r="E25" s="1022"/>
      <c r="F25" s="1022"/>
      <c r="G25" s="1022"/>
      <c r="H25" s="1022"/>
      <c r="I25" s="1022"/>
      <c r="J25" s="1022"/>
      <c r="K25" s="1022"/>
      <c r="L25" s="1022"/>
      <c r="M25" s="569"/>
      <c r="N25" s="364"/>
      <c r="O25" s="363" t="str">
        <f t="shared" si="0"/>
        <v/>
      </c>
      <c r="P25" s="365" t="str">
        <f t="shared" si="1"/>
        <v/>
      </c>
      <c r="Q25" s="53"/>
      <c r="R25" s="414"/>
      <c r="S25" s="37"/>
      <c r="T25" s="37"/>
      <c r="U25" s="37"/>
      <c r="V25" s="37"/>
      <c r="W25" s="37"/>
      <c r="X25" s="37"/>
    </row>
    <row r="26" spans="1:243" s="43" customFormat="1" ht="23.65" customHeight="1">
      <c r="A26" s="268"/>
      <c r="B26" s="186"/>
      <c r="C26" s="186"/>
      <c r="D26" s="1022"/>
      <c r="E26" s="1022"/>
      <c r="F26" s="1022"/>
      <c r="G26" s="1022"/>
      <c r="H26" s="1022"/>
      <c r="I26" s="1022"/>
      <c r="J26" s="1022"/>
      <c r="K26" s="1022"/>
      <c r="L26" s="1022"/>
      <c r="M26" s="569"/>
      <c r="N26" s="364"/>
      <c r="O26" s="363" t="str">
        <f t="shared" si="0"/>
        <v/>
      </c>
      <c r="P26" s="365" t="str">
        <f t="shared" si="1"/>
        <v/>
      </c>
      <c r="Q26" s="53"/>
      <c r="R26" s="414"/>
      <c r="S26" s="37"/>
      <c r="T26" s="37"/>
      <c r="U26" s="37"/>
      <c r="V26" s="37"/>
      <c r="W26" s="37"/>
      <c r="X26" s="37"/>
    </row>
    <row r="27" spans="1:243" s="43" customFormat="1" ht="23.65" customHeight="1">
      <c r="A27" s="268"/>
      <c r="B27" s="186"/>
      <c r="C27" s="186"/>
      <c r="D27" s="1022"/>
      <c r="E27" s="1022"/>
      <c r="F27" s="1022"/>
      <c r="G27" s="1022"/>
      <c r="H27" s="1022"/>
      <c r="I27" s="1022"/>
      <c r="J27" s="1022"/>
      <c r="K27" s="1022"/>
      <c r="L27" s="1022"/>
      <c r="M27" s="569"/>
      <c r="N27" s="364"/>
      <c r="O27" s="363" t="str">
        <f t="shared" si="0"/>
        <v/>
      </c>
      <c r="P27" s="365" t="str">
        <f t="shared" si="1"/>
        <v/>
      </c>
      <c r="Q27" s="53"/>
      <c r="R27" s="414"/>
      <c r="S27" s="37"/>
      <c r="T27" s="37"/>
      <c r="U27" s="37"/>
      <c r="V27" s="37"/>
      <c r="W27" s="37"/>
      <c r="X27" s="37"/>
    </row>
    <row r="28" spans="1:243" s="43" customFormat="1" ht="23.65" customHeight="1">
      <c r="A28" s="268"/>
      <c r="B28" s="186"/>
      <c r="C28" s="186"/>
      <c r="D28" s="1022"/>
      <c r="E28" s="1022"/>
      <c r="F28" s="1022"/>
      <c r="G28" s="1022"/>
      <c r="H28" s="1022"/>
      <c r="I28" s="1022"/>
      <c r="J28" s="1022"/>
      <c r="K28" s="1022"/>
      <c r="L28" s="1022"/>
      <c r="M28" s="569"/>
      <c r="N28" s="364"/>
      <c r="O28" s="363" t="str">
        <f t="shared" si="0"/>
        <v/>
      </c>
      <c r="P28" s="365" t="str">
        <f t="shared" si="1"/>
        <v/>
      </c>
      <c r="Q28" s="53"/>
      <c r="R28" s="414"/>
      <c r="S28" s="37"/>
      <c r="T28" s="37"/>
      <c r="U28" s="37"/>
      <c r="V28" s="37"/>
      <c r="W28" s="37"/>
      <c r="X28" s="37"/>
    </row>
    <row r="29" spans="1:243" s="43" customFormat="1" ht="23.65" customHeight="1">
      <c r="A29" s="268"/>
      <c r="B29" s="186"/>
      <c r="C29" s="186"/>
      <c r="D29" s="1022"/>
      <c r="E29" s="1022"/>
      <c r="F29" s="1022"/>
      <c r="G29" s="1022"/>
      <c r="H29" s="1022"/>
      <c r="I29" s="1022"/>
      <c r="J29" s="1022"/>
      <c r="K29" s="1022"/>
      <c r="L29" s="1022"/>
      <c r="M29" s="569"/>
      <c r="N29" s="364"/>
      <c r="O29" s="363" t="str">
        <f t="shared" si="0"/>
        <v/>
      </c>
      <c r="P29" s="365" t="str">
        <f t="shared" si="1"/>
        <v/>
      </c>
      <c r="Q29" s="53"/>
      <c r="R29" s="414"/>
      <c r="S29" s="37"/>
      <c r="T29" s="37"/>
      <c r="U29" s="37"/>
      <c r="V29" s="37"/>
      <c r="W29" s="37"/>
      <c r="X29" s="37"/>
    </row>
    <row r="30" spans="1:243" s="43" customFormat="1" ht="23.65" customHeight="1">
      <c r="A30" s="268"/>
      <c r="B30" s="186"/>
      <c r="C30" s="186"/>
      <c r="D30" s="1022"/>
      <c r="E30" s="1022"/>
      <c r="F30" s="1022"/>
      <c r="G30" s="1022"/>
      <c r="H30" s="1022"/>
      <c r="I30" s="1022"/>
      <c r="J30" s="1022"/>
      <c r="K30" s="1022"/>
      <c r="L30" s="1022"/>
      <c r="M30" s="569"/>
      <c r="N30" s="364"/>
      <c r="O30" s="363" t="str">
        <f t="shared" si="0"/>
        <v/>
      </c>
      <c r="P30" s="365" t="str">
        <f t="shared" si="1"/>
        <v/>
      </c>
      <c r="Q30" s="53"/>
      <c r="R30" s="414"/>
      <c r="S30" s="37"/>
      <c r="T30" s="37"/>
      <c r="U30" s="37"/>
      <c r="V30" s="37"/>
      <c r="W30" s="37"/>
      <c r="X30" s="37"/>
    </row>
    <row r="31" spans="1:243" s="43" customFormat="1" ht="23.65" customHeight="1">
      <c r="A31" s="268"/>
      <c r="B31" s="186"/>
      <c r="C31" s="186"/>
      <c r="D31" s="1022"/>
      <c r="E31" s="1022"/>
      <c r="F31" s="1022"/>
      <c r="G31" s="1022"/>
      <c r="H31" s="1022"/>
      <c r="I31" s="1022"/>
      <c r="J31" s="1022"/>
      <c r="K31" s="1022"/>
      <c r="L31" s="1022"/>
      <c r="M31" s="569"/>
      <c r="N31" s="364"/>
      <c r="O31" s="363" t="str">
        <f t="shared" si="0"/>
        <v/>
      </c>
      <c r="P31" s="365" t="str">
        <f t="shared" si="1"/>
        <v/>
      </c>
      <c r="Q31" s="53"/>
      <c r="R31" s="414"/>
      <c r="S31" s="37"/>
      <c r="T31" s="37"/>
      <c r="U31" s="37"/>
      <c r="V31" s="37"/>
      <c r="W31" s="37"/>
      <c r="X31" s="37"/>
    </row>
    <row r="32" spans="1:243" s="43" customFormat="1" ht="23.65" customHeight="1">
      <c r="A32" s="268"/>
      <c r="B32" s="186"/>
      <c r="C32" s="186"/>
      <c r="D32" s="1022"/>
      <c r="E32" s="1022"/>
      <c r="F32" s="1022"/>
      <c r="G32" s="1022"/>
      <c r="H32" s="1022"/>
      <c r="I32" s="1022"/>
      <c r="J32" s="1022"/>
      <c r="K32" s="1022"/>
      <c r="L32" s="1022"/>
      <c r="M32" s="569"/>
      <c r="N32" s="364"/>
      <c r="O32" s="363" t="str">
        <f t="shared" si="0"/>
        <v/>
      </c>
      <c r="P32" s="365" t="str">
        <f t="shared" si="1"/>
        <v/>
      </c>
      <c r="Q32" s="53"/>
      <c r="R32" s="414"/>
      <c r="S32" s="37"/>
      <c r="T32" s="37"/>
      <c r="U32" s="37"/>
      <c r="V32" s="37"/>
      <c r="W32" s="37"/>
      <c r="X32" s="37"/>
    </row>
    <row r="33" spans="1:243" s="43" customFormat="1" ht="23.65" customHeight="1">
      <c r="A33" s="268"/>
      <c r="B33" s="186"/>
      <c r="C33" s="186"/>
      <c r="D33" s="1022"/>
      <c r="E33" s="1022"/>
      <c r="F33" s="1022"/>
      <c r="G33" s="1022"/>
      <c r="H33" s="1022"/>
      <c r="I33" s="1022"/>
      <c r="J33" s="1022"/>
      <c r="K33" s="1022"/>
      <c r="L33" s="1022"/>
      <c r="M33" s="569"/>
      <c r="N33" s="364"/>
      <c r="O33" s="363" t="str">
        <f t="shared" ref="O33:O54" si="2">IF(M33="DIP",C33*N33,"")</f>
        <v/>
      </c>
      <c r="P33" s="365" t="str">
        <f t="shared" ref="P33:P55" si="3">IF(M33="DIE",C33*N33,"")</f>
        <v/>
      </c>
      <c r="Q33" s="53"/>
      <c r="R33" s="414"/>
      <c r="T33" s="37"/>
      <c r="U33" s="37"/>
      <c r="V33" s="37"/>
      <c r="W33" s="37"/>
      <c r="X33" s="37"/>
      <c r="IH33" s="44"/>
      <c r="II33" s="45"/>
    </row>
    <row r="34" spans="1:243" s="43" customFormat="1" ht="23.65" customHeight="1">
      <c r="A34" s="268"/>
      <c r="B34" s="186"/>
      <c r="C34" s="186"/>
      <c r="D34" s="1022"/>
      <c r="E34" s="1022"/>
      <c r="F34" s="1022"/>
      <c r="G34" s="1022"/>
      <c r="H34" s="1022"/>
      <c r="I34" s="1022"/>
      <c r="J34" s="1022"/>
      <c r="K34" s="1022"/>
      <c r="L34" s="1022"/>
      <c r="M34" s="569"/>
      <c r="N34" s="364"/>
      <c r="O34" s="363" t="str">
        <f t="shared" si="2"/>
        <v/>
      </c>
      <c r="P34" s="365" t="str">
        <f t="shared" si="3"/>
        <v/>
      </c>
      <c r="Q34" s="53"/>
      <c r="R34" s="414"/>
      <c r="S34" s="37"/>
      <c r="T34" s="37"/>
      <c r="U34" s="37"/>
      <c r="V34" s="37"/>
      <c r="W34" s="37"/>
      <c r="X34" s="37"/>
      <c r="IH34" s="44"/>
      <c r="II34" s="45"/>
    </row>
    <row r="35" spans="1:243" s="43" customFormat="1" ht="23.65" customHeight="1">
      <c r="A35" s="268"/>
      <c r="B35" s="186"/>
      <c r="C35" s="186"/>
      <c r="D35" s="1022"/>
      <c r="E35" s="1022"/>
      <c r="F35" s="1022"/>
      <c r="G35" s="1022"/>
      <c r="H35" s="1022"/>
      <c r="I35" s="1022"/>
      <c r="J35" s="1022"/>
      <c r="K35" s="1022"/>
      <c r="L35" s="1022"/>
      <c r="M35" s="569"/>
      <c r="N35" s="364"/>
      <c r="O35" s="363" t="str">
        <f t="shared" si="2"/>
        <v/>
      </c>
      <c r="P35" s="365" t="str">
        <f t="shared" si="3"/>
        <v/>
      </c>
      <c r="Q35" s="53"/>
      <c r="R35" s="414"/>
      <c r="S35" s="37"/>
      <c r="T35" s="37"/>
      <c r="U35" s="37"/>
      <c r="V35" s="37"/>
      <c r="W35" s="37"/>
      <c r="X35" s="37"/>
      <c r="IH35" s="45"/>
      <c r="II35" s="45"/>
    </row>
    <row r="36" spans="1:243" s="43" customFormat="1" ht="23.65" customHeight="1">
      <c r="A36" s="268"/>
      <c r="B36" s="186"/>
      <c r="C36" s="186"/>
      <c r="D36" s="1022"/>
      <c r="E36" s="1022"/>
      <c r="F36" s="1022"/>
      <c r="G36" s="1022"/>
      <c r="H36" s="1022"/>
      <c r="I36" s="1022"/>
      <c r="J36" s="1022"/>
      <c r="K36" s="1022"/>
      <c r="L36" s="1022"/>
      <c r="M36" s="569"/>
      <c r="N36" s="364"/>
      <c r="O36" s="363" t="str">
        <f t="shared" si="2"/>
        <v/>
      </c>
      <c r="P36" s="365" t="str">
        <f t="shared" si="3"/>
        <v/>
      </c>
      <c r="Q36" s="53"/>
      <c r="R36" s="414"/>
      <c r="S36" s="37"/>
      <c r="T36" s="37"/>
      <c r="U36" s="37"/>
      <c r="V36" s="37"/>
      <c r="W36" s="37"/>
      <c r="X36" s="37"/>
      <c r="IH36" s="45"/>
      <c r="II36" s="45"/>
    </row>
    <row r="37" spans="1:243" s="43" customFormat="1" ht="23.65" customHeight="1">
      <c r="A37" s="268"/>
      <c r="B37" s="186"/>
      <c r="C37" s="186"/>
      <c r="D37" s="1022"/>
      <c r="E37" s="1022"/>
      <c r="F37" s="1022"/>
      <c r="G37" s="1022"/>
      <c r="H37" s="1022"/>
      <c r="I37" s="1022"/>
      <c r="J37" s="1022"/>
      <c r="K37" s="1022"/>
      <c r="L37" s="1022"/>
      <c r="M37" s="569"/>
      <c r="N37" s="364"/>
      <c r="O37" s="363" t="str">
        <f t="shared" si="2"/>
        <v/>
      </c>
      <c r="P37" s="365" t="str">
        <f t="shared" si="3"/>
        <v/>
      </c>
      <c r="Q37" s="53"/>
      <c r="R37" s="414"/>
      <c r="S37" s="37"/>
      <c r="T37" s="37"/>
      <c r="U37" s="37"/>
      <c r="V37" s="37"/>
      <c r="W37" s="37"/>
      <c r="X37" s="37"/>
    </row>
    <row r="38" spans="1:243" s="43" customFormat="1" ht="23.65" customHeight="1">
      <c r="A38" s="268"/>
      <c r="B38" s="186"/>
      <c r="C38" s="186"/>
      <c r="D38" s="1022"/>
      <c r="E38" s="1022"/>
      <c r="F38" s="1022"/>
      <c r="G38" s="1022"/>
      <c r="H38" s="1022"/>
      <c r="I38" s="1022"/>
      <c r="J38" s="1022"/>
      <c r="K38" s="1022"/>
      <c r="L38" s="1022"/>
      <c r="M38" s="569"/>
      <c r="N38" s="364"/>
      <c r="O38" s="363" t="str">
        <f t="shared" si="2"/>
        <v/>
      </c>
      <c r="P38" s="365" t="str">
        <f t="shared" si="3"/>
        <v/>
      </c>
      <c r="Q38" s="53"/>
      <c r="R38" s="414"/>
      <c r="S38" s="37"/>
      <c r="T38" s="37"/>
      <c r="U38" s="37"/>
      <c r="V38" s="37"/>
      <c r="W38" s="37"/>
      <c r="X38" s="37"/>
      <c r="IH38" s="44"/>
      <c r="II38" s="45"/>
    </row>
    <row r="39" spans="1:243" s="43" customFormat="1" ht="23.65" customHeight="1">
      <c r="A39" s="268"/>
      <c r="B39" s="186"/>
      <c r="C39" s="186"/>
      <c r="D39" s="1022"/>
      <c r="E39" s="1022"/>
      <c r="F39" s="1022"/>
      <c r="G39" s="1022"/>
      <c r="H39" s="1022"/>
      <c r="I39" s="1022"/>
      <c r="J39" s="1022"/>
      <c r="K39" s="1022"/>
      <c r="L39" s="1022"/>
      <c r="M39" s="569"/>
      <c r="N39" s="364"/>
      <c r="O39" s="363" t="str">
        <f t="shared" si="2"/>
        <v/>
      </c>
      <c r="P39" s="365" t="str">
        <f t="shared" si="3"/>
        <v/>
      </c>
      <c r="Q39" s="53"/>
      <c r="R39" s="414"/>
      <c r="S39" s="37"/>
      <c r="T39" s="37"/>
      <c r="U39" s="37"/>
      <c r="V39" s="37"/>
      <c r="W39" s="37"/>
      <c r="X39" s="37"/>
      <c r="IH39" s="45"/>
      <c r="II39" s="45"/>
    </row>
    <row r="40" spans="1:243" s="43" customFormat="1" ht="23.65" customHeight="1">
      <c r="A40" s="268"/>
      <c r="B40" s="186"/>
      <c r="C40" s="186"/>
      <c r="D40" s="1022"/>
      <c r="E40" s="1022"/>
      <c r="F40" s="1022"/>
      <c r="G40" s="1022"/>
      <c r="H40" s="1022"/>
      <c r="I40" s="1022"/>
      <c r="J40" s="1022"/>
      <c r="K40" s="1022"/>
      <c r="L40" s="1022"/>
      <c r="M40" s="569"/>
      <c r="N40" s="364"/>
      <c r="O40" s="363" t="str">
        <f t="shared" si="2"/>
        <v/>
      </c>
      <c r="P40" s="365" t="str">
        <f t="shared" si="3"/>
        <v/>
      </c>
      <c r="Q40" s="53"/>
      <c r="R40" s="414"/>
      <c r="S40" s="37"/>
      <c r="T40" s="37"/>
      <c r="U40" s="37"/>
      <c r="V40" s="37"/>
      <c r="W40" s="37"/>
      <c r="X40" s="37"/>
      <c r="IH40" s="45"/>
      <c r="II40" s="45"/>
    </row>
    <row r="41" spans="1:243" s="43" customFormat="1" ht="23.65" customHeight="1">
      <c r="A41" s="268"/>
      <c r="B41" s="186"/>
      <c r="C41" s="186"/>
      <c r="D41" s="1022"/>
      <c r="E41" s="1022"/>
      <c r="F41" s="1022"/>
      <c r="G41" s="1022"/>
      <c r="H41" s="1022"/>
      <c r="I41" s="1022"/>
      <c r="J41" s="1022"/>
      <c r="K41" s="1022"/>
      <c r="L41" s="1022"/>
      <c r="M41" s="569"/>
      <c r="N41" s="364"/>
      <c r="O41" s="363" t="str">
        <f t="shared" si="2"/>
        <v/>
      </c>
      <c r="P41" s="365" t="str">
        <f t="shared" si="3"/>
        <v/>
      </c>
      <c r="Q41" s="53"/>
      <c r="R41" s="414"/>
      <c r="S41" s="37"/>
      <c r="T41" s="37"/>
      <c r="U41" s="37"/>
      <c r="V41" s="37"/>
      <c r="W41" s="37"/>
      <c r="X41" s="37"/>
    </row>
    <row r="42" spans="1:243" s="43" customFormat="1" ht="23.65" customHeight="1">
      <c r="A42" s="268"/>
      <c r="B42" s="186"/>
      <c r="C42" s="186"/>
      <c r="D42" s="1022"/>
      <c r="E42" s="1022"/>
      <c r="F42" s="1022"/>
      <c r="G42" s="1022"/>
      <c r="H42" s="1022"/>
      <c r="I42" s="1022"/>
      <c r="J42" s="1022"/>
      <c r="K42" s="1022"/>
      <c r="L42" s="1022"/>
      <c r="M42" s="569"/>
      <c r="N42" s="364"/>
      <c r="O42" s="363" t="str">
        <f t="shared" si="2"/>
        <v/>
      </c>
      <c r="P42" s="365" t="str">
        <f t="shared" si="3"/>
        <v/>
      </c>
      <c r="Q42" s="53"/>
      <c r="R42" s="414"/>
      <c r="S42" s="37"/>
      <c r="T42" s="37"/>
      <c r="U42" s="37"/>
      <c r="V42" s="37"/>
      <c r="W42" s="37"/>
      <c r="X42" s="37"/>
    </row>
    <row r="43" spans="1:243" s="43" customFormat="1" ht="23.65" customHeight="1">
      <c r="A43" s="268"/>
      <c r="B43" s="186"/>
      <c r="C43" s="186"/>
      <c r="D43" s="1022"/>
      <c r="E43" s="1022"/>
      <c r="F43" s="1022"/>
      <c r="G43" s="1022"/>
      <c r="H43" s="1022"/>
      <c r="I43" s="1022"/>
      <c r="J43" s="1022"/>
      <c r="K43" s="1022"/>
      <c r="L43" s="1022"/>
      <c r="M43" s="569"/>
      <c r="N43" s="364"/>
      <c r="O43" s="363" t="str">
        <f t="shared" si="2"/>
        <v/>
      </c>
      <c r="P43" s="365" t="str">
        <f t="shared" si="3"/>
        <v/>
      </c>
      <c r="Q43" s="53"/>
      <c r="R43" s="414"/>
      <c r="S43" s="37"/>
      <c r="T43" s="37"/>
      <c r="U43" s="37"/>
      <c r="V43" s="37"/>
      <c r="W43" s="37"/>
      <c r="X43" s="37"/>
    </row>
    <row r="44" spans="1:243" s="43" customFormat="1" ht="23.65" customHeight="1">
      <c r="A44" s="268"/>
      <c r="B44" s="186"/>
      <c r="C44" s="186"/>
      <c r="D44" s="1022"/>
      <c r="E44" s="1022"/>
      <c r="F44" s="1022"/>
      <c r="G44" s="1022"/>
      <c r="H44" s="1022"/>
      <c r="I44" s="1022"/>
      <c r="J44" s="1022"/>
      <c r="K44" s="1022"/>
      <c r="L44" s="1022"/>
      <c r="M44" s="569"/>
      <c r="N44" s="364"/>
      <c r="O44" s="363" t="str">
        <f t="shared" si="2"/>
        <v/>
      </c>
      <c r="P44" s="365" t="str">
        <f t="shared" si="3"/>
        <v/>
      </c>
      <c r="Q44" s="53"/>
      <c r="R44" s="414"/>
      <c r="S44" s="37"/>
      <c r="T44" s="37"/>
      <c r="U44" s="37"/>
      <c r="V44" s="37"/>
      <c r="W44" s="37"/>
      <c r="X44" s="37"/>
    </row>
    <row r="45" spans="1:243" s="43" customFormat="1" ht="23.65" customHeight="1">
      <c r="A45" s="268"/>
      <c r="B45" s="186"/>
      <c r="C45" s="186"/>
      <c r="D45" s="1022"/>
      <c r="E45" s="1022"/>
      <c r="F45" s="1022"/>
      <c r="G45" s="1022"/>
      <c r="H45" s="1022"/>
      <c r="I45" s="1022"/>
      <c r="J45" s="1022"/>
      <c r="K45" s="1022"/>
      <c r="L45" s="1022"/>
      <c r="M45" s="569"/>
      <c r="N45" s="364"/>
      <c r="O45" s="363" t="str">
        <f t="shared" si="2"/>
        <v/>
      </c>
      <c r="P45" s="365" t="str">
        <f t="shared" si="3"/>
        <v/>
      </c>
      <c r="Q45" s="53"/>
      <c r="R45" s="414"/>
      <c r="S45" s="37"/>
      <c r="T45" s="37"/>
      <c r="U45" s="37"/>
      <c r="V45" s="37"/>
      <c r="W45" s="37"/>
      <c r="X45" s="37"/>
    </row>
    <row r="46" spans="1:243" s="43" customFormat="1" ht="23.65" customHeight="1">
      <c r="A46" s="268"/>
      <c r="B46" s="186"/>
      <c r="C46" s="186"/>
      <c r="D46" s="1022"/>
      <c r="E46" s="1022"/>
      <c r="F46" s="1022"/>
      <c r="G46" s="1022"/>
      <c r="H46" s="1022"/>
      <c r="I46" s="1022"/>
      <c r="J46" s="1022"/>
      <c r="K46" s="1022"/>
      <c r="L46" s="1022"/>
      <c r="M46" s="569"/>
      <c r="N46" s="364"/>
      <c r="O46" s="363" t="str">
        <f t="shared" si="2"/>
        <v/>
      </c>
      <c r="P46" s="365" t="str">
        <f t="shared" si="3"/>
        <v/>
      </c>
      <c r="Q46" s="53"/>
      <c r="R46" s="414"/>
      <c r="S46" s="37"/>
      <c r="T46" s="37"/>
      <c r="U46" s="37"/>
      <c r="V46" s="37"/>
      <c r="W46" s="37"/>
      <c r="X46" s="37"/>
    </row>
    <row r="47" spans="1:243" s="43" customFormat="1" ht="23.65" customHeight="1">
      <c r="A47" s="268"/>
      <c r="B47" s="186"/>
      <c r="C47" s="186"/>
      <c r="D47" s="1022"/>
      <c r="E47" s="1022"/>
      <c r="F47" s="1022"/>
      <c r="G47" s="1022"/>
      <c r="H47" s="1022"/>
      <c r="I47" s="1022"/>
      <c r="J47" s="1022"/>
      <c r="K47" s="1022"/>
      <c r="L47" s="1022"/>
      <c r="M47" s="569"/>
      <c r="N47" s="364"/>
      <c r="O47" s="363" t="str">
        <f t="shared" si="2"/>
        <v/>
      </c>
      <c r="P47" s="365" t="str">
        <f t="shared" si="3"/>
        <v/>
      </c>
      <c r="Q47" s="53"/>
      <c r="R47" s="414"/>
      <c r="S47" s="37"/>
      <c r="T47" s="37"/>
      <c r="U47" s="37"/>
      <c r="V47" s="37"/>
      <c r="W47" s="37"/>
      <c r="X47" s="37"/>
    </row>
    <row r="48" spans="1:243" s="43" customFormat="1" ht="23.65" customHeight="1">
      <c r="A48" s="268"/>
      <c r="B48" s="186"/>
      <c r="C48" s="186"/>
      <c r="D48" s="1022"/>
      <c r="E48" s="1022"/>
      <c r="F48" s="1022"/>
      <c r="G48" s="1022"/>
      <c r="H48" s="1022"/>
      <c r="I48" s="1022"/>
      <c r="J48" s="1022"/>
      <c r="K48" s="1022"/>
      <c r="L48" s="1022"/>
      <c r="M48" s="569"/>
      <c r="N48" s="364"/>
      <c r="O48" s="363" t="str">
        <f t="shared" si="2"/>
        <v/>
      </c>
      <c r="P48" s="365" t="str">
        <f t="shared" si="3"/>
        <v/>
      </c>
      <c r="Q48" s="53"/>
      <c r="R48" s="414"/>
      <c r="S48" s="37"/>
      <c r="T48" s="37"/>
      <c r="U48" s="37"/>
      <c r="V48" s="37"/>
      <c r="W48" s="37"/>
      <c r="X48" s="37"/>
    </row>
    <row r="49" spans="1:243" s="43" customFormat="1" ht="23.65" customHeight="1">
      <c r="A49" s="268"/>
      <c r="B49" s="186"/>
      <c r="C49" s="186"/>
      <c r="D49" s="1022"/>
      <c r="E49" s="1022"/>
      <c r="F49" s="1022"/>
      <c r="G49" s="1022"/>
      <c r="H49" s="1022"/>
      <c r="I49" s="1022"/>
      <c r="J49" s="1022"/>
      <c r="K49" s="1022"/>
      <c r="L49" s="1022"/>
      <c r="M49" s="569"/>
      <c r="N49" s="364"/>
      <c r="O49" s="363" t="str">
        <f t="shared" si="2"/>
        <v/>
      </c>
      <c r="P49" s="365" t="str">
        <f t="shared" si="3"/>
        <v/>
      </c>
      <c r="Q49" s="53"/>
      <c r="R49" s="414"/>
      <c r="S49" s="37"/>
      <c r="T49" s="37"/>
      <c r="U49" s="37"/>
      <c r="V49" s="37"/>
      <c r="W49" s="37"/>
      <c r="X49" s="37"/>
    </row>
    <row r="50" spans="1:243" s="43" customFormat="1" ht="23.65" customHeight="1">
      <c r="A50" s="268"/>
      <c r="B50" s="186"/>
      <c r="C50" s="186"/>
      <c r="D50" s="1022"/>
      <c r="E50" s="1022"/>
      <c r="F50" s="1022"/>
      <c r="G50" s="1022"/>
      <c r="H50" s="1022"/>
      <c r="I50" s="1022"/>
      <c r="J50" s="1022"/>
      <c r="K50" s="1022"/>
      <c r="L50" s="1022"/>
      <c r="M50" s="569"/>
      <c r="N50" s="364"/>
      <c r="O50" s="363" t="str">
        <f t="shared" si="2"/>
        <v/>
      </c>
      <c r="P50" s="365" t="str">
        <f t="shared" si="3"/>
        <v/>
      </c>
      <c r="Q50" s="53"/>
      <c r="R50" s="414"/>
      <c r="S50" s="37"/>
      <c r="T50" s="37"/>
      <c r="U50" s="37"/>
      <c r="V50" s="37"/>
      <c r="W50" s="37"/>
      <c r="X50" s="37"/>
    </row>
    <row r="51" spans="1:243" s="43" customFormat="1" ht="23.65" customHeight="1">
      <c r="A51" s="268"/>
      <c r="B51" s="186"/>
      <c r="C51" s="186"/>
      <c r="D51" s="1022"/>
      <c r="E51" s="1022"/>
      <c r="F51" s="1022"/>
      <c r="G51" s="1022"/>
      <c r="H51" s="1022"/>
      <c r="I51" s="1022"/>
      <c r="J51" s="1022"/>
      <c r="K51" s="1022"/>
      <c r="L51" s="1022"/>
      <c r="M51" s="569"/>
      <c r="N51" s="364"/>
      <c r="O51" s="363" t="str">
        <f t="shared" si="2"/>
        <v/>
      </c>
      <c r="P51" s="365" t="str">
        <f t="shared" si="3"/>
        <v/>
      </c>
      <c r="Q51" s="53"/>
      <c r="R51" s="414"/>
      <c r="S51" s="37"/>
      <c r="T51" s="37"/>
      <c r="U51" s="37"/>
      <c r="V51" s="37"/>
      <c r="W51" s="37"/>
      <c r="X51" s="37"/>
    </row>
    <row r="52" spans="1:243" s="43" customFormat="1" ht="23.65" customHeight="1">
      <c r="A52" s="268"/>
      <c r="B52" s="186"/>
      <c r="C52" s="186"/>
      <c r="D52" s="1022"/>
      <c r="E52" s="1022"/>
      <c r="F52" s="1022"/>
      <c r="G52" s="1022"/>
      <c r="H52" s="1022"/>
      <c r="I52" s="1022"/>
      <c r="J52" s="1022"/>
      <c r="K52" s="1022"/>
      <c r="L52" s="1022"/>
      <c r="M52" s="569"/>
      <c r="N52" s="364"/>
      <c r="O52" s="363" t="str">
        <f t="shared" si="2"/>
        <v/>
      </c>
      <c r="P52" s="365" t="str">
        <f t="shared" si="3"/>
        <v/>
      </c>
      <c r="Q52" s="53"/>
      <c r="R52" s="414"/>
      <c r="S52" s="37"/>
      <c r="T52" s="37"/>
      <c r="U52" s="37"/>
      <c r="V52" s="37"/>
      <c r="W52" s="37"/>
      <c r="X52" s="37"/>
    </row>
    <row r="53" spans="1:243" s="43" customFormat="1" ht="23.65" customHeight="1">
      <c r="A53" s="268"/>
      <c r="B53" s="186"/>
      <c r="C53" s="186"/>
      <c r="D53" s="1022"/>
      <c r="E53" s="1022"/>
      <c r="F53" s="1022"/>
      <c r="G53" s="1022"/>
      <c r="H53" s="1022"/>
      <c r="I53" s="1022"/>
      <c r="J53" s="1022"/>
      <c r="K53" s="1022"/>
      <c r="L53" s="1022"/>
      <c r="M53" s="569"/>
      <c r="N53" s="364"/>
      <c r="O53" s="363" t="str">
        <f t="shared" si="2"/>
        <v/>
      </c>
      <c r="P53" s="365" t="str">
        <f t="shared" si="3"/>
        <v/>
      </c>
      <c r="Q53" s="53"/>
      <c r="R53" s="414"/>
      <c r="S53" s="37"/>
      <c r="T53" s="37"/>
      <c r="U53" s="37"/>
      <c r="V53" s="37"/>
      <c r="W53" s="37"/>
      <c r="X53" s="37"/>
    </row>
    <row r="54" spans="1:243" s="43" customFormat="1" ht="23.65" customHeight="1">
      <c r="A54" s="268"/>
      <c r="B54" s="186"/>
      <c r="C54" s="186"/>
      <c r="D54" s="1022"/>
      <c r="E54" s="1022"/>
      <c r="F54" s="1022"/>
      <c r="G54" s="1022"/>
      <c r="H54" s="1022"/>
      <c r="I54" s="1022"/>
      <c r="J54" s="1022"/>
      <c r="K54" s="1022"/>
      <c r="L54" s="1022"/>
      <c r="M54" s="569"/>
      <c r="N54" s="364"/>
      <c r="O54" s="363" t="str">
        <f t="shared" si="2"/>
        <v/>
      </c>
      <c r="P54" s="365" t="str">
        <f t="shared" si="3"/>
        <v/>
      </c>
      <c r="Q54" s="53"/>
      <c r="R54" s="414"/>
      <c r="S54" s="37"/>
      <c r="T54" s="37"/>
      <c r="U54" s="37"/>
      <c r="V54" s="37"/>
      <c r="W54" s="37"/>
      <c r="X54" s="37"/>
    </row>
    <row r="55" spans="1:243" s="43" customFormat="1" ht="23.65" customHeight="1">
      <c r="A55" s="268"/>
      <c r="B55" s="186"/>
      <c r="C55" s="186"/>
      <c r="D55" s="1022"/>
      <c r="E55" s="1022"/>
      <c r="F55" s="1022"/>
      <c r="G55" s="1022"/>
      <c r="H55" s="1022"/>
      <c r="I55" s="1022"/>
      <c r="J55" s="1022"/>
      <c r="K55" s="1022"/>
      <c r="L55" s="1022"/>
      <c r="M55" s="569"/>
      <c r="N55" s="364"/>
      <c r="O55" s="363" t="str">
        <f t="shared" si="0"/>
        <v/>
      </c>
      <c r="P55" s="365" t="str">
        <f t="shared" si="3"/>
        <v/>
      </c>
      <c r="Q55" s="53"/>
      <c r="R55" s="414"/>
      <c r="S55" s="37"/>
      <c r="T55" s="37"/>
      <c r="U55" s="37"/>
      <c r="V55" s="37"/>
      <c r="W55" s="37"/>
      <c r="X55" s="37"/>
    </row>
    <row r="56" spans="1:243" s="43" customFormat="1" ht="23.65" customHeight="1">
      <c r="A56" s="268"/>
      <c r="B56" s="186"/>
      <c r="C56" s="186"/>
      <c r="D56" s="1022"/>
      <c r="E56" s="1022"/>
      <c r="F56" s="1022"/>
      <c r="G56" s="1022"/>
      <c r="H56" s="1022"/>
      <c r="I56" s="1022"/>
      <c r="J56" s="1022"/>
      <c r="K56" s="1022"/>
      <c r="L56" s="1022"/>
      <c r="M56" s="569"/>
      <c r="N56" s="364"/>
      <c r="O56" s="363" t="str">
        <f t="shared" si="0"/>
        <v/>
      </c>
      <c r="P56" s="365" t="str">
        <f>IF(M56="DIE",C56*N56,"")</f>
        <v/>
      </c>
      <c r="Q56" s="53"/>
      <c r="R56" s="414"/>
      <c r="S56" s="37"/>
      <c r="T56" s="37"/>
      <c r="U56" s="37"/>
      <c r="V56" s="37"/>
      <c r="W56" s="37"/>
      <c r="X56" s="37"/>
    </row>
    <row r="57" spans="1:243" s="43" customFormat="1" ht="23.65" customHeight="1">
      <c r="A57" s="268"/>
      <c r="B57" s="186"/>
      <c r="C57" s="186"/>
      <c r="D57" s="1022"/>
      <c r="E57" s="1022"/>
      <c r="F57" s="1022"/>
      <c r="G57" s="1022"/>
      <c r="H57" s="1022"/>
      <c r="I57" s="1022"/>
      <c r="J57" s="1022"/>
      <c r="K57" s="1022"/>
      <c r="L57" s="1022"/>
      <c r="M57" s="569"/>
      <c r="N57" s="364"/>
      <c r="O57" s="363" t="str">
        <f t="shared" si="0"/>
        <v/>
      </c>
      <c r="P57" s="365" t="str">
        <f>IF(M57="DIE",C57*N57,"")</f>
        <v/>
      </c>
      <c r="Q57" s="53"/>
      <c r="R57" s="414"/>
      <c r="S57" s="37"/>
      <c r="T57" s="37"/>
      <c r="U57" s="37"/>
      <c r="V57" s="37"/>
      <c r="W57" s="37"/>
      <c r="X57" s="37"/>
    </row>
    <row r="58" spans="1:243" s="46" customFormat="1" ht="6" customHeight="1">
      <c r="A58" s="437"/>
      <c r="B58" s="18"/>
      <c r="C58" s="18"/>
      <c r="D58" s="18"/>
      <c r="E58" s="1"/>
      <c r="F58" s="1"/>
      <c r="G58" s="1"/>
      <c r="H58" s="1"/>
      <c r="I58" s="1"/>
      <c r="J58" s="1"/>
      <c r="K58" s="18"/>
      <c r="L58" s="18"/>
      <c r="M58" s="18"/>
      <c r="N58" s="18"/>
      <c r="O58"/>
      <c r="P58"/>
      <c r="Q58" s="1"/>
      <c r="R58" s="447"/>
      <c r="S58" s="38"/>
      <c r="T58" s="38"/>
      <c r="U58" s="38"/>
      <c r="V58" s="38"/>
      <c r="W58" s="38"/>
      <c r="X58" s="38"/>
    </row>
    <row r="59" spans="1:243" s="42" customFormat="1" ht="21" customHeight="1">
      <c r="A59" s="443"/>
      <c r="B59" s="994" t="s">
        <v>99</v>
      </c>
      <c r="C59" s="995"/>
      <c r="D59" s="995"/>
      <c r="E59" s="995"/>
      <c r="F59" s="995"/>
      <c r="G59" s="995"/>
      <c r="H59" s="995"/>
      <c r="I59" s="995"/>
      <c r="J59" s="995"/>
      <c r="K59" s="995"/>
      <c r="L59" s="995"/>
      <c r="M59" s="995"/>
      <c r="N59" s="995"/>
      <c r="O59" s="995"/>
      <c r="P59" s="995"/>
      <c r="Q59" s="996"/>
      <c r="R59" s="461"/>
      <c r="S59" s="41"/>
      <c r="T59" s="41"/>
      <c r="U59" s="41"/>
      <c r="V59" s="41"/>
      <c r="W59" s="41"/>
      <c r="X59" s="41"/>
    </row>
    <row r="60" spans="1:243" s="43" customFormat="1" ht="12.75" customHeight="1">
      <c r="A60" s="437"/>
      <c r="B60" s="31" t="str">
        <f>'1-MPN'!$B$66</f>
        <v>FAPESP,  MAIO DE 2016</v>
      </c>
      <c r="C60" s="3"/>
      <c r="D60" s="3"/>
      <c r="E60" s="25"/>
      <c r="F60" s="25"/>
      <c r="G60" s="25"/>
      <c r="H60" s="25"/>
      <c r="I60" s="25"/>
      <c r="J60" s="25"/>
      <c r="K60" s="3"/>
      <c r="L60" s="3"/>
      <c r="M60" s="3"/>
      <c r="N60" s="3"/>
      <c r="O60" s="133"/>
      <c r="P60" s="133"/>
      <c r="Q60" s="133">
        <v>1</v>
      </c>
      <c r="R60" s="446"/>
      <c r="S60" s="37"/>
      <c r="T60" s="37"/>
      <c r="U60" s="37"/>
      <c r="V60" s="37"/>
      <c r="W60" s="37"/>
      <c r="X60" s="37"/>
    </row>
    <row r="61" spans="1:243" s="58" customFormat="1" ht="18">
      <c r="A61" s="260"/>
      <c r="B61" s="370" t="str">
        <f>B6</f>
        <v>8- DESPESAS COM DIÁRIAS NO PAÍS E NO EXTERIOR</v>
      </c>
      <c r="C61" s="74"/>
      <c r="D61" s="74"/>
      <c r="J61" s="74"/>
      <c r="R61" s="260"/>
    </row>
    <row r="62" spans="1:243" s="42" customFormat="1" ht="31.5" customHeight="1">
      <c r="A62" s="443"/>
      <c r="B62" s="156" t="s">
        <v>1</v>
      </c>
      <c r="C62" s="156" t="s">
        <v>7</v>
      </c>
      <c r="D62" s="774" t="s">
        <v>8</v>
      </c>
      <c r="E62" s="774"/>
      <c r="F62" s="774"/>
      <c r="G62" s="774"/>
      <c r="H62" s="774"/>
      <c r="I62" s="774"/>
      <c r="J62" s="774"/>
      <c r="K62" s="774"/>
      <c r="L62" s="774"/>
      <c r="M62" s="366" t="s">
        <v>194</v>
      </c>
      <c r="N62" s="352" t="s">
        <v>3</v>
      </c>
      <c r="O62" s="518" t="s">
        <v>158</v>
      </c>
      <c r="P62" s="518" t="s">
        <v>160</v>
      </c>
      <c r="Q62" s="156" t="s">
        <v>2</v>
      </c>
      <c r="R62" s="461"/>
      <c r="S62" s="41"/>
      <c r="T62" s="41"/>
      <c r="U62" s="41"/>
      <c r="V62" s="41"/>
      <c r="W62" s="41"/>
      <c r="X62" s="41"/>
    </row>
    <row r="63" spans="1:243" s="43" customFormat="1" ht="23.65" customHeight="1">
      <c r="A63" s="268"/>
      <c r="B63" s="186"/>
      <c r="C63" s="186"/>
      <c r="D63" s="1022"/>
      <c r="E63" s="1022"/>
      <c r="F63" s="1022"/>
      <c r="G63" s="1022"/>
      <c r="H63" s="1022"/>
      <c r="I63" s="1022"/>
      <c r="J63" s="1022"/>
      <c r="K63" s="1022"/>
      <c r="L63" s="1022"/>
      <c r="M63" s="569"/>
      <c r="N63" s="364"/>
      <c r="O63" s="363" t="str">
        <f t="shared" ref="O63:O103" si="4">IF(M63="DIP",C63*N63,"")</f>
        <v/>
      </c>
      <c r="P63" s="365" t="str">
        <f t="shared" ref="P63:P103" si="5">IF(M63="DIE",C63*N63,"")</f>
        <v/>
      </c>
      <c r="Q63" s="53"/>
      <c r="R63" s="414"/>
      <c r="S63" s="37"/>
      <c r="T63" s="37"/>
      <c r="U63" s="37"/>
      <c r="V63" s="37"/>
      <c r="W63" s="37"/>
      <c r="X63" s="37"/>
      <c r="IH63" s="44"/>
      <c r="II63" s="45"/>
    </row>
    <row r="64" spans="1:243" s="43" customFormat="1" ht="23.65" customHeight="1">
      <c r="A64" s="268"/>
      <c r="B64" s="186"/>
      <c r="C64" s="186"/>
      <c r="D64" s="1022"/>
      <c r="E64" s="1022"/>
      <c r="F64" s="1022"/>
      <c r="G64" s="1022"/>
      <c r="H64" s="1022"/>
      <c r="I64" s="1022"/>
      <c r="J64" s="1022"/>
      <c r="K64" s="1022"/>
      <c r="L64" s="1022"/>
      <c r="M64" s="569"/>
      <c r="N64" s="364"/>
      <c r="O64" s="363" t="str">
        <f t="shared" si="4"/>
        <v/>
      </c>
      <c r="P64" s="365" t="str">
        <f t="shared" si="5"/>
        <v/>
      </c>
      <c r="Q64" s="53"/>
      <c r="R64" s="414"/>
      <c r="S64" s="37"/>
      <c r="T64" s="37"/>
      <c r="U64" s="37"/>
      <c r="V64" s="37"/>
      <c r="W64" s="37"/>
      <c r="X64" s="37"/>
      <c r="IH64" s="44"/>
      <c r="II64" s="45"/>
    </row>
    <row r="65" spans="1:243" s="43" customFormat="1" ht="23.65" customHeight="1">
      <c r="A65" s="268"/>
      <c r="B65" s="186"/>
      <c r="C65" s="186"/>
      <c r="D65" s="1022"/>
      <c r="E65" s="1022"/>
      <c r="F65" s="1022"/>
      <c r="G65" s="1022"/>
      <c r="H65" s="1022"/>
      <c r="I65" s="1022"/>
      <c r="J65" s="1022"/>
      <c r="K65" s="1022"/>
      <c r="L65" s="1022"/>
      <c r="M65" s="569"/>
      <c r="N65" s="364"/>
      <c r="O65" s="363" t="str">
        <f t="shared" si="4"/>
        <v/>
      </c>
      <c r="P65" s="365" t="str">
        <f t="shared" si="5"/>
        <v/>
      </c>
      <c r="Q65" s="53"/>
      <c r="R65" s="414"/>
      <c r="S65" s="37"/>
      <c r="T65" s="37"/>
      <c r="U65" s="37"/>
      <c r="V65" s="37"/>
      <c r="W65" s="37"/>
      <c r="X65" s="37"/>
      <c r="IH65" s="45"/>
      <c r="II65" s="45"/>
    </row>
    <row r="66" spans="1:243" s="43" customFormat="1" ht="23.65" customHeight="1">
      <c r="A66" s="268"/>
      <c r="B66" s="186"/>
      <c r="C66" s="186"/>
      <c r="D66" s="1022"/>
      <c r="E66" s="1022"/>
      <c r="F66" s="1022"/>
      <c r="G66" s="1022"/>
      <c r="H66" s="1022"/>
      <c r="I66" s="1022"/>
      <c r="J66" s="1022"/>
      <c r="K66" s="1022"/>
      <c r="L66" s="1022"/>
      <c r="M66" s="569"/>
      <c r="N66" s="364"/>
      <c r="O66" s="363" t="str">
        <f t="shared" si="4"/>
        <v/>
      </c>
      <c r="P66" s="365" t="str">
        <f t="shared" si="5"/>
        <v/>
      </c>
      <c r="Q66" s="53"/>
      <c r="R66" s="414"/>
      <c r="S66" s="37"/>
      <c r="T66" s="37"/>
      <c r="U66" s="37"/>
      <c r="V66" s="37"/>
      <c r="W66" s="37"/>
      <c r="X66" s="37"/>
      <c r="IH66" s="45"/>
      <c r="II66" s="45"/>
    </row>
    <row r="67" spans="1:243" s="43" customFormat="1" ht="23.65" customHeight="1">
      <c r="A67" s="268"/>
      <c r="B67" s="186"/>
      <c r="C67" s="186"/>
      <c r="D67" s="1022"/>
      <c r="E67" s="1022"/>
      <c r="F67" s="1022"/>
      <c r="G67" s="1022"/>
      <c r="H67" s="1022"/>
      <c r="I67" s="1022"/>
      <c r="J67" s="1022"/>
      <c r="K67" s="1022"/>
      <c r="L67" s="1022"/>
      <c r="M67" s="569"/>
      <c r="N67" s="364"/>
      <c r="O67" s="363" t="str">
        <f t="shared" si="4"/>
        <v/>
      </c>
      <c r="P67" s="365" t="str">
        <f t="shared" si="5"/>
        <v/>
      </c>
      <c r="Q67" s="53"/>
      <c r="R67" s="414"/>
      <c r="S67" s="37"/>
      <c r="T67" s="37"/>
      <c r="U67" s="37"/>
      <c r="V67" s="37"/>
      <c r="W67" s="37"/>
      <c r="X67" s="37"/>
    </row>
    <row r="68" spans="1:243" s="43" customFormat="1" ht="23.65" customHeight="1">
      <c r="A68" s="268"/>
      <c r="B68" s="186"/>
      <c r="C68" s="186"/>
      <c r="D68" s="1022"/>
      <c r="E68" s="1022"/>
      <c r="F68" s="1022"/>
      <c r="G68" s="1022"/>
      <c r="H68" s="1022"/>
      <c r="I68" s="1022"/>
      <c r="J68" s="1022"/>
      <c r="K68" s="1022"/>
      <c r="L68" s="1022"/>
      <c r="M68" s="569"/>
      <c r="N68" s="364"/>
      <c r="O68" s="363" t="str">
        <f t="shared" si="4"/>
        <v/>
      </c>
      <c r="P68" s="365" t="str">
        <f t="shared" si="5"/>
        <v/>
      </c>
      <c r="Q68" s="53"/>
      <c r="R68" s="414"/>
      <c r="S68" s="37"/>
      <c r="T68" s="37"/>
      <c r="U68" s="37"/>
      <c r="V68" s="37"/>
      <c r="W68" s="37"/>
      <c r="X68" s="37"/>
    </row>
    <row r="69" spans="1:243" s="43" customFormat="1" ht="23.65" customHeight="1">
      <c r="A69" s="268"/>
      <c r="B69" s="186"/>
      <c r="C69" s="186"/>
      <c r="D69" s="1022"/>
      <c r="E69" s="1022"/>
      <c r="F69" s="1022"/>
      <c r="G69" s="1022"/>
      <c r="H69" s="1022"/>
      <c r="I69" s="1022"/>
      <c r="J69" s="1022"/>
      <c r="K69" s="1022"/>
      <c r="L69" s="1022"/>
      <c r="M69" s="569"/>
      <c r="N69" s="364"/>
      <c r="O69" s="363" t="str">
        <f t="shared" si="4"/>
        <v/>
      </c>
      <c r="P69" s="365" t="str">
        <f t="shared" si="5"/>
        <v/>
      </c>
      <c r="Q69" s="53"/>
      <c r="R69" s="414"/>
      <c r="S69" s="37"/>
      <c r="T69" s="37"/>
      <c r="U69" s="37"/>
      <c r="V69" s="37"/>
      <c r="W69" s="37"/>
      <c r="X69" s="37"/>
    </row>
    <row r="70" spans="1:243" s="43" customFormat="1" ht="23.65" customHeight="1">
      <c r="A70" s="268"/>
      <c r="B70" s="186"/>
      <c r="C70" s="186"/>
      <c r="D70" s="1022"/>
      <c r="E70" s="1022"/>
      <c r="F70" s="1022"/>
      <c r="G70" s="1022"/>
      <c r="H70" s="1022"/>
      <c r="I70" s="1022"/>
      <c r="J70" s="1022"/>
      <c r="K70" s="1022"/>
      <c r="L70" s="1022"/>
      <c r="M70" s="569"/>
      <c r="N70" s="364"/>
      <c r="O70" s="363" t="str">
        <f t="shared" si="4"/>
        <v/>
      </c>
      <c r="P70" s="365" t="str">
        <f t="shared" si="5"/>
        <v/>
      </c>
      <c r="Q70" s="53"/>
      <c r="R70" s="414"/>
      <c r="S70" s="37"/>
      <c r="T70" s="37"/>
      <c r="U70" s="37"/>
      <c r="V70" s="37"/>
      <c r="W70" s="37"/>
      <c r="X70" s="37"/>
    </row>
    <row r="71" spans="1:243" s="43" customFormat="1" ht="23.65" customHeight="1">
      <c r="A71" s="268"/>
      <c r="B71" s="186"/>
      <c r="C71" s="186"/>
      <c r="D71" s="1022"/>
      <c r="E71" s="1022"/>
      <c r="F71" s="1022"/>
      <c r="G71" s="1022"/>
      <c r="H71" s="1022"/>
      <c r="I71" s="1022"/>
      <c r="J71" s="1022"/>
      <c r="K71" s="1022"/>
      <c r="L71" s="1022"/>
      <c r="M71" s="569"/>
      <c r="N71" s="364"/>
      <c r="O71" s="363" t="str">
        <f t="shared" si="4"/>
        <v/>
      </c>
      <c r="P71" s="365" t="str">
        <f t="shared" si="5"/>
        <v/>
      </c>
      <c r="Q71" s="53"/>
      <c r="R71" s="414"/>
      <c r="S71" s="37"/>
      <c r="T71" s="37"/>
      <c r="U71" s="37"/>
      <c r="V71" s="37"/>
      <c r="W71" s="37"/>
      <c r="X71" s="37"/>
    </row>
    <row r="72" spans="1:243" s="43" customFormat="1" ht="23.65" customHeight="1">
      <c r="A72" s="268"/>
      <c r="B72" s="186"/>
      <c r="C72" s="186"/>
      <c r="D72" s="1022"/>
      <c r="E72" s="1022"/>
      <c r="F72" s="1022"/>
      <c r="G72" s="1022"/>
      <c r="H72" s="1022"/>
      <c r="I72" s="1022"/>
      <c r="J72" s="1022"/>
      <c r="K72" s="1022"/>
      <c r="L72" s="1022"/>
      <c r="M72" s="569"/>
      <c r="N72" s="364"/>
      <c r="O72" s="363" t="str">
        <f t="shared" si="4"/>
        <v/>
      </c>
      <c r="P72" s="365" t="str">
        <f t="shared" si="5"/>
        <v/>
      </c>
      <c r="Q72" s="53"/>
      <c r="R72" s="414"/>
      <c r="S72" s="37"/>
      <c r="T72" s="37"/>
      <c r="U72" s="37"/>
      <c r="V72" s="37"/>
      <c r="W72" s="37"/>
      <c r="X72" s="37"/>
    </row>
    <row r="73" spans="1:243" s="43" customFormat="1" ht="23.65" customHeight="1">
      <c r="A73" s="268"/>
      <c r="B73" s="186"/>
      <c r="C73" s="186"/>
      <c r="D73" s="1022"/>
      <c r="E73" s="1022"/>
      <c r="F73" s="1022"/>
      <c r="G73" s="1022"/>
      <c r="H73" s="1022"/>
      <c r="I73" s="1022"/>
      <c r="J73" s="1022"/>
      <c r="K73" s="1022"/>
      <c r="L73" s="1022"/>
      <c r="M73" s="569"/>
      <c r="N73" s="364"/>
      <c r="O73" s="363" t="str">
        <f t="shared" ref="O73:O84" si="6">IF(M73="DIP",C73*N73,"")</f>
        <v/>
      </c>
      <c r="P73" s="365" t="str">
        <f t="shared" ref="P73:P84" si="7">IF(M73="DIE",C73*N73,"")</f>
        <v/>
      </c>
      <c r="Q73" s="53"/>
      <c r="R73" s="414"/>
      <c r="S73" s="37"/>
      <c r="T73" s="37"/>
      <c r="U73" s="37"/>
      <c r="V73" s="37"/>
      <c r="W73" s="37"/>
      <c r="X73" s="37"/>
      <c r="IH73" s="44"/>
      <c r="II73" s="45"/>
    </row>
    <row r="74" spans="1:243" s="43" customFormat="1" ht="23.65" customHeight="1">
      <c r="A74" s="268"/>
      <c r="B74" s="186"/>
      <c r="C74" s="186"/>
      <c r="D74" s="1022"/>
      <c r="E74" s="1022"/>
      <c r="F74" s="1022"/>
      <c r="G74" s="1022"/>
      <c r="H74" s="1022"/>
      <c r="I74" s="1022"/>
      <c r="J74" s="1022"/>
      <c r="K74" s="1022"/>
      <c r="L74" s="1022"/>
      <c r="M74" s="569"/>
      <c r="N74" s="364"/>
      <c r="O74" s="363" t="str">
        <f t="shared" si="6"/>
        <v/>
      </c>
      <c r="P74" s="365" t="str">
        <f t="shared" si="7"/>
        <v/>
      </c>
      <c r="Q74" s="53"/>
      <c r="R74" s="414"/>
      <c r="S74" s="37"/>
      <c r="T74" s="37"/>
      <c r="U74" s="37"/>
      <c r="V74" s="37"/>
      <c r="W74" s="37"/>
      <c r="X74" s="37"/>
      <c r="IH74" s="45"/>
      <c r="II74" s="45"/>
    </row>
    <row r="75" spans="1:243" s="43" customFormat="1" ht="23.65" customHeight="1">
      <c r="A75" s="268"/>
      <c r="B75" s="186"/>
      <c r="C75" s="186"/>
      <c r="D75" s="1022"/>
      <c r="E75" s="1022"/>
      <c r="F75" s="1022"/>
      <c r="G75" s="1022"/>
      <c r="H75" s="1022"/>
      <c r="I75" s="1022"/>
      <c r="J75" s="1022"/>
      <c r="K75" s="1022"/>
      <c r="L75" s="1022"/>
      <c r="M75" s="569"/>
      <c r="N75" s="364"/>
      <c r="O75" s="363" t="str">
        <f t="shared" si="6"/>
        <v/>
      </c>
      <c r="P75" s="365" t="str">
        <f t="shared" si="7"/>
        <v/>
      </c>
      <c r="Q75" s="53"/>
      <c r="R75" s="414"/>
      <c r="S75" s="37"/>
      <c r="T75" s="37"/>
      <c r="U75" s="37"/>
      <c r="V75" s="37"/>
      <c r="W75" s="37"/>
      <c r="X75" s="37"/>
      <c r="IH75" s="45"/>
      <c r="II75" s="45"/>
    </row>
    <row r="76" spans="1:243" s="43" customFormat="1" ht="23.65" customHeight="1">
      <c r="A76" s="268"/>
      <c r="B76" s="186"/>
      <c r="C76" s="186"/>
      <c r="D76" s="1022"/>
      <c r="E76" s="1022"/>
      <c r="F76" s="1022"/>
      <c r="G76" s="1022"/>
      <c r="H76" s="1022"/>
      <c r="I76" s="1022"/>
      <c r="J76" s="1022"/>
      <c r="K76" s="1022"/>
      <c r="L76" s="1022"/>
      <c r="M76" s="569"/>
      <c r="N76" s="364"/>
      <c r="O76" s="363" t="str">
        <f t="shared" si="6"/>
        <v/>
      </c>
      <c r="P76" s="365" t="str">
        <f t="shared" si="7"/>
        <v/>
      </c>
      <c r="Q76" s="53"/>
      <c r="R76" s="414"/>
      <c r="S76" s="37"/>
      <c r="T76" s="37"/>
      <c r="U76" s="37"/>
      <c r="V76" s="37"/>
      <c r="W76" s="37"/>
      <c r="X76" s="37"/>
    </row>
    <row r="77" spans="1:243" s="43" customFormat="1" ht="23.65" customHeight="1">
      <c r="A77" s="268"/>
      <c r="B77" s="186"/>
      <c r="C77" s="186"/>
      <c r="D77" s="1022"/>
      <c r="E77" s="1022"/>
      <c r="F77" s="1022"/>
      <c r="G77" s="1022"/>
      <c r="H77" s="1022"/>
      <c r="I77" s="1022"/>
      <c r="J77" s="1022"/>
      <c r="K77" s="1022"/>
      <c r="L77" s="1022"/>
      <c r="M77" s="569"/>
      <c r="N77" s="364"/>
      <c r="O77" s="363" t="str">
        <f t="shared" si="6"/>
        <v/>
      </c>
      <c r="P77" s="365" t="str">
        <f t="shared" si="7"/>
        <v/>
      </c>
      <c r="Q77" s="53"/>
      <c r="R77" s="414"/>
      <c r="S77" s="37"/>
      <c r="T77" s="37"/>
      <c r="U77" s="37"/>
      <c r="V77" s="37"/>
      <c r="W77" s="37"/>
      <c r="X77" s="37"/>
      <c r="IH77" s="45"/>
      <c r="II77" s="45"/>
    </row>
    <row r="78" spans="1:243" s="43" customFormat="1" ht="23.65" customHeight="1">
      <c r="A78" s="268"/>
      <c r="B78" s="186"/>
      <c r="C78" s="186"/>
      <c r="D78" s="1022"/>
      <c r="E78" s="1022"/>
      <c r="F78" s="1022"/>
      <c r="G78" s="1022"/>
      <c r="H78" s="1022"/>
      <c r="I78" s="1022"/>
      <c r="J78" s="1022"/>
      <c r="K78" s="1022"/>
      <c r="L78" s="1022"/>
      <c r="M78" s="569"/>
      <c r="N78" s="364"/>
      <c r="O78" s="363" t="str">
        <f t="shared" si="6"/>
        <v/>
      </c>
      <c r="P78" s="365" t="str">
        <f t="shared" si="7"/>
        <v/>
      </c>
      <c r="Q78" s="53"/>
      <c r="R78" s="414"/>
      <c r="S78" s="37"/>
      <c r="T78" s="37"/>
      <c r="U78" s="37"/>
      <c r="V78" s="37"/>
      <c r="W78" s="37"/>
      <c r="X78" s="37"/>
    </row>
    <row r="79" spans="1:243" s="43" customFormat="1" ht="23.65" customHeight="1">
      <c r="A79" s="268"/>
      <c r="B79" s="186"/>
      <c r="C79" s="186"/>
      <c r="D79" s="1022"/>
      <c r="E79" s="1022"/>
      <c r="F79" s="1022"/>
      <c r="G79" s="1022"/>
      <c r="H79" s="1022"/>
      <c r="I79" s="1022"/>
      <c r="J79" s="1022"/>
      <c r="K79" s="1022"/>
      <c r="L79" s="1022"/>
      <c r="M79" s="569"/>
      <c r="N79" s="364"/>
      <c r="O79" s="363" t="str">
        <f t="shared" si="6"/>
        <v/>
      </c>
      <c r="P79" s="365" t="str">
        <f t="shared" si="7"/>
        <v/>
      </c>
      <c r="Q79" s="53"/>
      <c r="R79" s="414"/>
      <c r="S79" s="37"/>
      <c r="T79" s="37"/>
      <c r="U79" s="37"/>
      <c r="V79" s="37"/>
      <c r="W79" s="37"/>
      <c r="X79" s="37"/>
    </row>
    <row r="80" spans="1:243" s="43" customFormat="1" ht="23.65" customHeight="1">
      <c r="A80" s="268"/>
      <c r="B80" s="186"/>
      <c r="C80" s="186"/>
      <c r="D80" s="1022"/>
      <c r="E80" s="1022"/>
      <c r="F80" s="1022"/>
      <c r="G80" s="1022"/>
      <c r="H80" s="1022"/>
      <c r="I80" s="1022"/>
      <c r="J80" s="1022"/>
      <c r="K80" s="1022"/>
      <c r="L80" s="1022"/>
      <c r="M80" s="569"/>
      <c r="N80" s="364"/>
      <c r="O80" s="363" t="str">
        <f t="shared" si="6"/>
        <v/>
      </c>
      <c r="P80" s="365" t="str">
        <f t="shared" si="7"/>
        <v/>
      </c>
      <c r="Q80" s="53"/>
      <c r="R80" s="414"/>
      <c r="S80" s="37"/>
      <c r="T80" s="37"/>
      <c r="U80" s="37"/>
      <c r="V80" s="37"/>
      <c r="W80" s="37"/>
      <c r="X80" s="37"/>
    </row>
    <row r="81" spans="1:24" s="43" customFormat="1" ht="23.65" customHeight="1">
      <c r="A81" s="268"/>
      <c r="B81" s="186"/>
      <c r="C81" s="186"/>
      <c r="D81" s="1022"/>
      <c r="E81" s="1022"/>
      <c r="F81" s="1022"/>
      <c r="G81" s="1022"/>
      <c r="H81" s="1022"/>
      <c r="I81" s="1022"/>
      <c r="J81" s="1022"/>
      <c r="K81" s="1022"/>
      <c r="L81" s="1022"/>
      <c r="M81" s="569"/>
      <c r="N81" s="364"/>
      <c r="O81" s="363" t="str">
        <f t="shared" si="6"/>
        <v/>
      </c>
      <c r="P81" s="365" t="str">
        <f t="shared" si="7"/>
        <v/>
      </c>
      <c r="Q81" s="53"/>
      <c r="R81" s="414"/>
      <c r="S81" s="37"/>
      <c r="T81" s="37"/>
      <c r="U81" s="37"/>
      <c r="V81" s="37"/>
      <c r="W81" s="37"/>
      <c r="X81" s="37"/>
    </row>
    <row r="82" spans="1:24" s="43" customFormat="1" ht="23.65" customHeight="1">
      <c r="A82" s="268"/>
      <c r="B82" s="186"/>
      <c r="C82" s="186"/>
      <c r="D82" s="1022"/>
      <c r="E82" s="1022"/>
      <c r="F82" s="1022"/>
      <c r="G82" s="1022"/>
      <c r="H82" s="1022"/>
      <c r="I82" s="1022"/>
      <c r="J82" s="1022"/>
      <c r="K82" s="1022"/>
      <c r="L82" s="1022"/>
      <c r="M82" s="569"/>
      <c r="N82" s="364"/>
      <c r="O82" s="363" t="str">
        <f t="shared" si="6"/>
        <v/>
      </c>
      <c r="P82" s="365" t="str">
        <f t="shared" si="7"/>
        <v/>
      </c>
      <c r="Q82" s="53"/>
      <c r="R82" s="414"/>
      <c r="S82" s="37"/>
      <c r="T82" s="37"/>
      <c r="U82" s="37"/>
      <c r="V82" s="37"/>
      <c r="W82" s="37"/>
      <c r="X82" s="37"/>
    </row>
    <row r="83" spans="1:24" s="43" customFormat="1" ht="23.65" customHeight="1">
      <c r="A83" s="268"/>
      <c r="B83" s="186"/>
      <c r="C83" s="186"/>
      <c r="D83" s="1022"/>
      <c r="E83" s="1022"/>
      <c r="F83" s="1022"/>
      <c r="G83" s="1022"/>
      <c r="H83" s="1022"/>
      <c r="I83" s="1022"/>
      <c r="J83" s="1022"/>
      <c r="K83" s="1022"/>
      <c r="L83" s="1022"/>
      <c r="M83" s="569"/>
      <c r="N83" s="364"/>
      <c r="O83" s="363" t="str">
        <f t="shared" si="6"/>
        <v/>
      </c>
      <c r="P83" s="365" t="str">
        <f t="shared" si="7"/>
        <v/>
      </c>
      <c r="Q83" s="53"/>
      <c r="R83" s="414"/>
      <c r="S83" s="37"/>
      <c r="T83" s="37"/>
      <c r="U83" s="37"/>
      <c r="V83" s="37"/>
      <c r="W83" s="37"/>
      <c r="X83" s="37"/>
    </row>
    <row r="84" spans="1:24" s="43" customFormat="1" ht="23.65" customHeight="1">
      <c r="A84" s="268"/>
      <c r="B84" s="186"/>
      <c r="C84" s="186"/>
      <c r="D84" s="1022"/>
      <c r="E84" s="1022"/>
      <c r="F84" s="1022"/>
      <c r="G84" s="1022"/>
      <c r="H84" s="1022"/>
      <c r="I84" s="1022"/>
      <c r="J84" s="1022"/>
      <c r="K84" s="1022"/>
      <c r="L84" s="1022"/>
      <c r="M84" s="569"/>
      <c r="N84" s="364"/>
      <c r="O84" s="363" t="str">
        <f t="shared" si="6"/>
        <v/>
      </c>
      <c r="P84" s="365" t="str">
        <f t="shared" si="7"/>
        <v/>
      </c>
      <c r="Q84" s="53"/>
      <c r="R84" s="414"/>
      <c r="S84" s="37"/>
      <c r="T84" s="37"/>
      <c r="U84" s="37"/>
      <c r="V84" s="37"/>
      <c r="W84" s="37"/>
      <c r="X84" s="37"/>
    </row>
    <row r="85" spans="1:24" s="43" customFormat="1" ht="23.65" customHeight="1">
      <c r="A85" s="268"/>
      <c r="B85" s="186"/>
      <c r="C85" s="186"/>
      <c r="D85" s="1022"/>
      <c r="E85" s="1022"/>
      <c r="F85" s="1022"/>
      <c r="G85" s="1022"/>
      <c r="H85" s="1022"/>
      <c r="I85" s="1022"/>
      <c r="J85" s="1022"/>
      <c r="K85" s="1022"/>
      <c r="L85" s="1022"/>
      <c r="M85" s="569"/>
      <c r="N85" s="364"/>
      <c r="O85" s="363" t="str">
        <f t="shared" si="4"/>
        <v/>
      </c>
      <c r="P85" s="365" t="str">
        <f t="shared" si="5"/>
        <v/>
      </c>
      <c r="Q85" s="53"/>
      <c r="R85" s="414"/>
      <c r="S85" s="37"/>
      <c r="T85" s="37"/>
      <c r="U85" s="37"/>
      <c r="V85" s="37"/>
      <c r="W85" s="37"/>
      <c r="X85" s="37"/>
    </row>
    <row r="86" spans="1:24" s="43" customFormat="1" ht="23.65" customHeight="1">
      <c r="A86" s="268"/>
      <c r="B86" s="186"/>
      <c r="C86" s="186"/>
      <c r="D86" s="1022"/>
      <c r="E86" s="1022"/>
      <c r="F86" s="1022"/>
      <c r="G86" s="1022"/>
      <c r="H86" s="1022"/>
      <c r="I86" s="1022"/>
      <c r="J86" s="1022"/>
      <c r="K86" s="1022"/>
      <c r="L86" s="1022"/>
      <c r="M86" s="569"/>
      <c r="N86" s="364"/>
      <c r="O86" s="363" t="str">
        <f t="shared" si="4"/>
        <v/>
      </c>
      <c r="P86" s="365" t="str">
        <f t="shared" si="5"/>
        <v/>
      </c>
      <c r="Q86" s="53"/>
      <c r="R86" s="414"/>
      <c r="S86" s="37"/>
      <c r="T86" s="37"/>
      <c r="U86" s="37"/>
      <c r="V86" s="37"/>
      <c r="W86" s="37"/>
      <c r="X86" s="37"/>
    </row>
    <row r="87" spans="1:24" s="43" customFormat="1" ht="23.65" customHeight="1">
      <c r="A87" s="268"/>
      <c r="B87" s="186"/>
      <c r="C87" s="186"/>
      <c r="D87" s="1022"/>
      <c r="E87" s="1022"/>
      <c r="F87" s="1022"/>
      <c r="G87" s="1022"/>
      <c r="H87" s="1022"/>
      <c r="I87" s="1022"/>
      <c r="J87" s="1022"/>
      <c r="K87" s="1022"/>
      <c r="L87" s="1022"/>
      <c r="M87" s="569"/>
      <c r="N87" s="364"/>
      <c r="O87" s="363" t="str">
        <f t="shared" si="4"/>
        <v/>
      </c>
      <c r="P87" s="365" t="str">
        <f t="shared" si="5"/>
        <v/>
      </c>
      <c r="Q87" s="53"/>
      <c r="R87" s="414"/>
      <c r="S87" s="37"/>
      <c r="T87" s="37"/>
      <c r="U87" s="37"/>
      <c r="V87" s="37"/>
      <c r="W87" s="37"/>
      <c r="X87" s="37"/>
    </row>
    <row r="88" spans="1:24" s="43" customFormat="1" ht="23.65" customHeight="1">
      <c r="A88" s="268"/>
      <c r="B88" s="186"/>
      <c r="C88" s="186"/>
      <c r="D88" s="1022"/>
      <c r="E88" s="1022"/>
      <c r="F88" s="1022"/>
      <c r="G88" s="1022"/>
      <c r="H88" s="1022"/>
      <c r="I88" s="1022"/>
      <c r="J88" s="1022"/>
      <c r="K88" s="1022"/>
      <c r="L88" s="1022"/>
      <c r="M88" s="569"/>
      <c r="N88" s="364"/>
      <c r="O88" s="363" t="str">
        <f t="shared" si="4"/>
        <v/>
      </c>
      <c r="P88" s="365" t="str">
        <f t="shared" si="5"/>
        <v/>
      </c>
      <c r="Q88" s="53"/>
      <c r="R88" s="414"/>
      <c r="S88" s="37"/>
      <c r="T88" s="37"/>
      <c r="U88" s="37"/>
      <c r="V88" s="37"/>
      <c r="W88" s="37"/>
      <c r="X88" s="37"/>
    </row>
    <row r="89" spans="1:24" s="43" customFormat="1" ht="23.65" customHeight="1">
      <c r="A89" s="268"/>
      <c r="B89" s="186"/>
      <c r="C89" s="186"/>
      <c r="D89" s="1022"/>
      <c r="E89" s="1022"/>
      <c r="F89" s="1022"/>
      <c r="G89" s="1022"/>
      <c r="H89" s="1022"/>
      <c r="I89" s="1022"/>
      <c r="J89" s="1022"/>
      <c r="K89" s="1022"/>
      <c r="L89" s="1022"/>
      <c r="M89" s="569"/>
      <c r="N89" s="364"/>
      <c r="O89" s="363" t="str">
        <f t="shared" si="4"/>
        <v/>
      </c>
      <c r="P89" s="365" t="str">
        <f t="shared" si="5"/>
        <v/>
      </c>
      <c r="Q89" s="53"/>
      <c r="R89" s="414"/>
      <c r="S89" s="37"/>
      <c r="T89" s="37"/>
      <c r="U89" s="37"/>
      <c r="V89" s="37"/>
      <c r="W89" s="37"/>
      <c r="X89" s="37"/>
    </row>
    <row r="90" spans="1:24" s="43" customFormat="1" ht="23.65" customHeight="1">
      <c r="A90" s="268"/>
      <c r="B90" s="186"/>
      <c r="C90" s="186"/>
      <c r="D90" s="1022"/>
      <c r="E90" s="1022"/>
      <c r="F90" s="1022"/>
      <c r="G90" s="1022"/>
      <c r="H90" s="1022"/>
      <c r="I90" s="1022"/>
      <c r="J90" s="1022"/>
      <c r="K90" s="1022"/>
      <c r="L90" s="1022"/>
      <c r="M90" s="569"/>
      <c r="N90" s="364"/>
      <c r="O90" s="363" t="str">
        <f t="shared" si="4"/>
        <v/>
      </c>
      <c r="P90" s="365" t="str">
        <f t="shared" si="5"/>
        <v/>
      </c>
      <c r="Q90" s="53"/>
      <c r="R90" s="414"/>
      <c r="S90" s="37"/>
      <c r="T90" s="37"/>
      <c r="U90" s="37"/>
      <c r="V90" s="37"/>
      <c r="W90" s="37"/>
      <c r="X90" s="37"/>
    </row>
    <row r="91" spans="1:24" s="43" customFormat="1" ht="23.65" customHeight="1">
      <c r="A91" s="268"/>
      <c r="B91" s="186"/>
      <c r="C91" s="186"/>
      <c r="D91" s="1022"/>
      <c r="E91" s="1022"/>
      <c r="F91" s="1022"/>
      <c r="G91" s="1022"/>
      <c r="H91" s="1022"/>
      <c r="I91" s="1022"/>
      <c r="J91" s="1022"/>
      <c r="K91" s="1022"/>
      <c r="L91" s="1022"/>
      <c r="M91" s="569"/>
      <c r="N91" s="364"/>
      <c r="O91" s="363" t="str">
        <f t="shared" si="4"/>
        <v/>
      </c>
      <c r="P91" s="365" t="str">
        <f t="shared" si="5"/>
        <v/>
      </c>
      <c r="Q91" s="53"/>
      <c r="R91" s="414"/>
      <c r="S91" s="37"/>
      <c r="T91" s="37"/>
      <c r="U91" s="37"/>
      <c r="V91" s="37"/>
      <c r="W91" s="37"/>
      <c r="X91" s="37"/>
    </row>
    <row r="92" spans="1:24" s="43" customFormat="1" ht="23.65" customHeight="1">
      <c r="A92" s="268"/>
      <c r="B92" s="186"/>
      <c r="C92" s="186"/>
      <c r="D92" s="1022"/>
      <c r="E92" s="1022"/>
      <c r="F92" s="1022"/>
      <c r="G92" s="1022"/>
      <c r="H92" s="1022"/>
      <c r="I92" s="1022"/>
      <c r="J92" s="1022"/>
      <c r="K92" s="1022"/>
      <c r="L92" s="1022"/>
      <c r="M92" s="569"/>
      <c r="N92" s="364"/>
      <c r="O92" s="363" t="str">
        <f t="shared" si="4"/>
        <v/>
      </c>
      <c r="P92" s="365" t="str">
        <f t="shared" si="5"/>
        <v/>
      </c>
      <c r="Q92" s="53"/>
      <c r="R92" s="414"/>
      <c r="S92" s="37"/>
      <c r="T92" s="37"/>
      <c r="U92" s="37"/>
      <c r="V92" s="37"/>
      <c r="W92" s="37"/>
      <c r="X92" s="37"/>
    </row>
    <row r="93" spans="1:24" s="43" customFormat="1" ht="23.65" customHeight="1">
      <c r="A93" s="268"/>
      <c r="B93" s="186"/>
      <c r="C93" s="186"/>
      <c r="D93" s="1022"/>
      <c r="E93" s="1022"/>
      <c r="F93" s="1022"/>
      <c r="G93" s="1022"/>
      <c r="H93" s="1022"/>
      <c r="I93" s="1022"/>
      <c r="J93" s="1022"/>
      <c r="K93" s="1022"/>
      <c r="L93" s="1022"/>
      <c r="M93" s="569"/>
      <c r="N93" s="364"/>
      <c r="O93" s="363" t="str">
        <f t="shared" si="4"/>
        <v/>
      </c>
      <c r="P93" s="365" t="str">
        <f t="shared" si="5"/>
        <v/>
      </c>
      <c r="Q93" s="53"/>
      <c r="R93" s="414"/>
      <c r="S93" s="37"/>
      <c r="T93" s="37"/>
      <c r="U93" s="37"/>
      <c r="V93" s="37"/>
      <c r="W93" s="37"/>
      <c r="X93" s="37"/>
    </row>
    <row r="94" spans="1:24" s="43" customFormat="1" ht="23.65" customHeight="1">
      <c r="A94" s="268"/>
      <c r="B94" s="186"/>
      <c r="C94" s="186"/>
      <c r="D94" s="1022"/>
      <c r="E94" s="1022"/>
      <c r="F94" s="1022"/>
      <c r="G94" s="1022"/>
      <c r="H94" s="1022"/>
      <c r="I94" s="1022"/>
      <c r="J94" s="1022"/>
      <c r="K94" s="1022"/>
      <c r="L94" s="1022"/>
      <c r="M94" s="569"/>
      <c r="N94" s="364"/>
      <c r="O94" s="363" t="str">
        <f t="shared" si="4"/>
        <v/>
      </c>
      <c r="P94" s="365" t="str">
        <f t="shared" si="5"/>
        <v/>
      </c>
      <c r="Q94" s="53"/>
      <c r="R94" s="414"/>
      <c r="S94" s="37"/>
      <c r="T94" s="37"/>
      <c r="U94" s="37"/>
      <c r="V94" s="37"/>
      <c r="W94" s="37"/>
      <c r="X94" s="37"/>
    </row>
    <row r="95" spans="1:24" s="43" customFormat="1" ht="23.65" customHeight="1">
      <c r="A95" s="268"/>
      <c r="B95" s="186"/>
      <c r="C95" s="186"/>
      <c r="D95" s="1022"/>
      <c r="E95" s="1022"/>
      <c r="F95" s="1022"/>
      <c r="G95" s="1022"/>
      <c r="H95" s="1022"/>
      <c r="I95" s="1022"/>
      <c r="J95" s="1022"/>
      <c r="K95" s="1022"/>
      <c r="L95" s="1022"/>
      <c r="M95" s="569"/>
      <c r="N95" s="364"/>
      <c r="O95" s="363" t="str">
        <f t="shared" si="4"/>
        <v/>
      </c>
      <c r="P95" s="365" t="str">
        <f t="shared" si="5"/>
        <v/>
      </c>
      <c r="Q95" s="53"/>
      <c r="R95" s="414"/>
      <c r="S95" s="37"/>
      <c r="T95" s="37"/>
      <c r="U95" s="37"/>
      <c r="V95" s="37"/>
      <c r="W95" s="37"/>
      <c r="X95" s="37"/>
    </row>
    <row r="96" spans="1:24" s="43" customFormat="1" ht="23.65" customHeight="1">
      <c r="A96" s="268"/>
      <c r="B96" s="186"/>
      <c r="C96" s="186"/>
      <c r="D96" s="1022"/>
      <c r="E96" s="1022"/>
      <c r="F96" s="1022"/>
      <c r="G96" s="1022"/>
      <c r="H96" s="1022"/>
      <c r="I96" s="1022"/>
      <c r="J96" s="1022"/>
      <c r="K96" s="1022"/>
      <c r="L96" s="1022"/>
      <c r="M96" s="569"/>
      <c r="N96" s="364"/>
      <c r="O96" s="363" t="str">
        <f t="shared" si="4"/>
        <v/>
      </c>
      <c r="P96" s="365" t="str">
        <f t="shared" si="5"/>
        <v/>
      </c>
      <c r="Q96" s="53"/>
      <c r="R96" s="414"/>
      <c r="S96" s="37"/>
      <c r="T96" s="37"/>
      <c r="U96" s="37"/>
      <c r="V96" s="37"/>
      <c r="W96" s="37"/>
      <c r="X96" s="37"/>
    </row>
    <row r="97" spans="1:24" s="43" customFormat="1" ht="23.65" customHeight="1">
      <c r="A97" s="268"/>
      <c r="B97" s="186"/>
      <c r="C97" s="186"/>
      <c r="D97" s="1022"/>
      <c r="E97" s="1022"/>
      <c r="F97" s="1022"/>
      <c r="G97" s="1022"/>
      <c r="H97" s="1022"/>
      <c r="I97" s="1022"/>
      <c r="J97" s="1022"/>
      <c r="K97" s="1022"/>
      <c r="L97" s="1022"/>
      <c r="M97" s="569"/>
      <c r="N97" s="364"/>
      <c r="O97" s="363" t="str">
        <f t="shared" si="4"/>
        <v/>
      </c>
      <c r="P97" s="365" t="str">
        <f t="shared" si="5"/>
        <v/>
      </c>
      <c r="Q97" s="53"/>
      <c r="R97" s="414"/>
      <c r="S97" s="37"/>
      <c r="T97" s="37"/>
      <c r="U97" s="37"/>
      <c r="V97" s="37"/>
      <c r="W97" s="37"/>
      <c r="X97" s="37"/>
    </row>
    <row r="98" spans="1:24" s="43" customFormat="1" ht="23.65" customHeight="1">
      <c r="A98" s="268"/>
      <c r="B98" s="186"/>
      <c r="C98" s="186"/>
      <c r="D98" s="1022"/>
      <c r="E98" s="1022"/>
      <c r="F98" s="1022"/>
      <c r="G98" s="1022"/>
      <c r="H98" s="1022"/>
      <c r="I98" s="1022"/>
      <c r="J98" s="1022"/>
      <c r="K98" s="1022"/>
      <c r="L98" s="1022"/>
      <c r="M98" s="569"/>
      <c r="N98" s="364"/>
      <c r="O98" s="363" t="str">
        <f t="shared" si="4"/>
        <v/>
      </c>
      <c r="P98" s="365" t="str">
        <f t="shared" si="5"/>
        <v/>
      </c>
      <c r="Q98" s="53"/>
      <c r="R98" s="414"/>
      <c r="S98" s="37"/>
      <c r="T98" s="37"/>
      <c r="U98" s="37"/>
      <c r="V98" s="37"/>
      <c r="W98" s="37"/>
      <c r="X98" s="37"/>
    </row>
    <row r="99" spans="1:24" s="43" customFormat="1" ht="23.65" customHeight="1">
      <c r="A99" s="268"/>
      <c r="B99" s="186"/>
      <c r="C99" s="186"/>
      <c r="D99" s="1022"/>
      <c r="E99" s="1022"/>
      <c r="F99" s="1022"/>
      <c r="G99" s="1022"/>
      <c r="H99" s="1022"/>
      <c r="I99" s="1022"/>
      <c r="J99" s="1022"/>
      <c r="K99" s="1022"/>
      <c r="L99" s="1022"/>
      <c r="M99" s="569"/>
      <c r="N99" s="364"/>
      <c r="O99" s="363" t="str">
        <f t="shared" si="4"/>
        <v/>
      </c>
      <c r="P99" s="365" t="str">
        <f t="shared" si="5"/>
        <v/>
      </c>
      <c r="Q99" s="53"/>
      <c r="R99" s="414"/>
      <c r="S99" s="37"/>
      <c r="T99" s="37"/>
      <c r="U99" s="37"/>
      <c r="V99" s="37"/>
      <c r="W99" s="37"/>
      <c r="X99" s="37"/>
    </row>
    <row r="100" spans="1:24" s="43" customFormat="1" ht="23.65" customHeight="1">
      <c r="A100" s="268"/>
      <c r="B100" s="186"/>
      <c r="C100" s="186"/>
      <c r="D100" s="1022"/>
      <c r="E100" s="1022"/>
      <c r="F100" s="1022"/>
      <c r="G100" s="1022"/>
      <c r="H100" s="1022"/>
      <c r="I100" s="1022"/>
      <c r="J100" s="1022"/>
      <c r="K100" s="1022"/>
      <c r="L100" s="1022"/>
      <c r="M100" s="569"/>
      <c r="N100" s="364"/>
      <c r="O100" s="363" t="str">
        <f t="shared" si="4"/>
        <v/>
      </c>
      <c r="P100" s="365" t="str">
        <f t="shared" si="5"/>
        <v/>
      </c>
      <c r="Q100" s="53"/>
      <c r="R100" s="414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68"/>
      <c r="B101" s="186"/>
      <c r="C101" s="186"/>
      <c r="D101" s="1022"/>
      <c r="E101" s="1022"/>
      <c r="F101" s="1022"/>
      <c r="G101" s="1022"/>
      <c r="H101" s="1022"/>
      <c r="I101" s="1022"/>
      <c r="J101" s="1022"/>
      <c r="K101" s="1022"/>
      <c r="L101" s="1022"/>
      <c r="M101" s="569"/>
      <c r="N101" s="364"/>
      <c r="O101" s="363" t="str">
        <f t="shared" si="4"/>
        <v/>
      </c>
      <c r="P101" s="365" t="str">
        <f t="shared" si="5"/>
        <v/>
      </c>
      <c r="Q101" s="53"/>
      <c r="R101" s="414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68"/>
      <c r="B102" s="186"/>
      <c r="C102" s="186"/>
      <c r="D102" s="1022"/>
      <c r="E102" s="1022"/>
      <c r="F102" s="1022"/>
      <c r="G102" s="1022"/>
      <c r="H102" s="1022"/>
      <c r="I102" s="1022"/>
      <c r="J102" s="1022"/>
      <c r="K102" s="1022"/>
      <c r="L102" s="1022"/>
      <c r="M102" s="569"/>
      <c r="N102" s="364"/>
      <c r="O102" s="363" t="str">
        <f t="shared" si="4"/>
        <v/>
      </c>
      <c r="P102" s="365" t="str">
        <f t="shared" si="5"/>
        <v/>
      </c>
      <c r="Q102" s="53"/>
      <c r="R102" s="414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68"/>
      <c r="B103" s="186"/>
      <c r="C103" s="186"/>
      <c r="D103" s="1022"/>
      <c r="E103" s="1022"/>
      <c r="F103" s="1022"/>
      <c r="G103" s="1022"/>
      <c r="H103" s="1022"/>
      <c r="I103" s="1022"/>
      <c r="J103" s="1022"/>
      <c r="K103" s="1022"/>
      <c r="L103" s="1022"/>
      <c r="M103" s="569"/>
      <c r="N103" s="364"/>
      <c r="O103" s="363" t="str">
        <f t="shared" si="4"/>
        <v/>
      </c>
      <c r="P103" s="365" t="str">
        <f t="shared" si="5"/>
        <v/>
      </c>
      <c r="Q103" s="53"/>
      <c r="R103" s="414"/>
      <c r="S103" s="37"/>
      <c r="T103" s="37"/>
      <c r="U103" s="37"/>
      <c r="V103" s="37"/>
      <c r="W103" s="37"/>
      <c r="X103" s="37"/>
    </row>
    <row r="104" spans="1:24" s="46" customFormat="1" ht="6" customHeight="1">
      <c r="A104" s="437"/>
      <c r="B104" s="18"/>
      <c r="C104" s="18"/>
      <c r="D104" s="18"/>
      <c r="E104" s="1"/>
      <c r="F104" s="1"/>
      <c r="G104" s="1"/>
      <c r="H104" s="1"/>
      <c r="I104" s="1"/>
      <c r="J104" s="1"/>
      <c r="K104" s="18"/>
      <c r="L104" s="18"/>
      <c r="M104" s="18"/>
      <c r="N104" s="18"/>
      <c r="O104"/>
      <c r="P104"/>
      <c r="Q104" s="1"/>
      <c r="R104" s="447"/>
      <c r="S104" s="38"/>
      <c r="T104" s="38"/>
      <c r="U104" s="38"/>
      <c r="V104" s="38"/>
      <c r="W104" s="38"/>
      <c r="X104" s="38"/>
    </row>
    <row r="105" spans="1:24" s="42" customFormat="1" ht="21" customHeight="1">
      <c r="A105" s="443"/>
      <c r="B105" s="1031" t="s">
        <v>99</v>
      </c>
      <c r="C105" s="1031"/>
      <c r="D105" s="1031"/>
      <c r="E105" s="1031"/>
      <c r="F105" s="1031"/>
      <c r="G105" s="1031"/>
      <c r="H105" s="1031"/>
      <c r="I105" s="1031"/>
      <c r="J105" s="1031"/>
      <c r="K105" s="1031"/>
      <c r="L105" s="1031"/>
      <c r="M105" s="1031"/>
      <c r="N105" s="1031"/>
      <c r="O105" s="1031"/>
      <c r="P105" s="1031"/>
      <c r="Q105" s="1031"/>
      <c r="R105" s="461"/>
      <c r="S105" s="41"/>
      <c r="T105" s="41"/>
      <c r="U105" s="41"/>
      <c r="V105" s="41"/>
      <c r="W105" s="41"/>
      <c r="X105" s="41"/>
    </row>
    <row r="106" spans="1:24" s="43" customFormat="1" ht="12.75" customHeight="1">
      <c r="A106" s="437"/>
      <c r="B106" s="31" t="str">
        <f>'1-MPN'!$B$66</f>
        <v>FAPESP,  MAIO DE 2016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>
        <v>2</v>
      </c>
      <c r="R106" s="446"/>
      <c r="S106" s="37"/>
      <c r="T106" s="37"/>
      <c r="U106" s="37"/>
      <c r="V106" s="37"/>
      <c r="W106" s="37"/>
      <c r="X106" s="37"/>
    </row>
    <row r="107" spans="1:24" s="58" customFormat="1" ht="12.75" customHeight="1">
      <c r="A107" s="260"/>
      <c r="B107" s="74"/>
      <c r="C107" s="74"/>
      <c r="D107" s="74"/>
      <c r="J107" s="74"/>
      <c r="R107" s="260"/>
    </row>
    <row r="108" spans="1:24" s="58" customFormat="1" ht="12.75" customHeight="1">
      <c r="A108" s="260"/>
      <c r="B108" s="74"/>
      <c r="C108" s="74"/>
      <c r="D108" s="74"/>
      <c r="J108" s="74"/>
      <c r="R108" s="260"/>
    </row>
    <row r="109" spans="1:24" s="58" customFormat="1" ht="12.75" customHeight="1">
      <c r="A109" s="260"/>
      <c r="B109" s="74"/>
      <c r="C109" s="74"/>
      <c r="D109" s="74"/>
      <c r="J109" s="74"/>
      <c r="R109" s="260"/>
    </row>
    <row r="110" spans="1:24" s="58" customFormat="1" ht="12.75" customHeight="1">
      <c r="A110" s="260"/>
      <c r="B110" s="74"/>
      <c r="C110" s="74"/>
      <c r="D110" s="74"/>
      <c r="J110" s="74"/>
      <c r="R110" s="260"/>
    </row>
    <row r="111" spans="1:24" s="58" customFormat="1" ht="12.75" customHeight="1">
      <c r="A111" s="260"/>
      <c r="B111" s="74"/>
      <c r="C111" s="74"/>
      <c r="D111" s="74"/>
      <c r="J111" s="74"/>
      <c r="R111" s="260"/>
    </row>
    <row r="112" spans="1:24" s="58" customFormat="1" ht="12.75" customHeight="1">
      <c r="A112" s="260"/>
      <c r="B112" s="74"/>
      <c r="C112" s="74"/>
      <c r="D112" s="74"/>
      <c r="J112" s="74"/>
      <c r="R112" s="260"/>
    </row>
    <row r="113" spans="1:18" s="58" customFormat="1" ht="12.75" customHeight="1">
      <c r="A113" s="260"/>
      <c r="B113" s="74"/>
      <c r="C113" s="74"/>
      <c r="D113" s="74"/>
      <c r="J113" s="74"/>
      <c r="R113" s="260"/>
    </row>
    <row r="114" spans="1:18" s="58" customFormat="1" ht="12.75" customHeight="1">
      <c r="A114" s="260"/>
      <c r="B114" s="74"/>
      <c r="C114" s="74"/>
      <c r="D114" s="74"/>
      <c r="J114" s="74"/>
      <c r="R114" s="260"/>
    </row>
    <row r="115" spans="1:18" s="58" customFormat="1" ht="12.75" customHeight="1">
      <c r="A115" s="260"/>
      <c r="B115" s="74"/>
      <c r="C115" s="74"/>
      <c r="D115" s="74"/>
      <c r="J115" s="74"/>
      <c r="R115" s="260"/>
    </row>
    <row r="116" spans="1:18" s="58" customFormat="1" ht="12.75" customHeight="1">
      <c r="A116" s="260"/>
      <c r="B116" s="74"/>
      <c r="C116" s="74"/>
      <c r="D116" s="74"/>
      <c r="J116" s="74"/>
      <c r="R116" s="260"/>
    </row>
    <row r="117" spans="1:18" s="58" customFormat="1" ht="12.75" customHeight="1">
      <c r="A117" s="260"/>
      <c r="B117" s="74"/>
      <c r="C117" s="74"/>
      <c r="D117" s="74"/>
      <c r="J117" s="74"/>
      <c r="R117" s="260"/>
    </row>
    <row r="118" spans="1:18" s="58" customFormat="1" ht="12.75" customHeight="1">
      <c r="A118" s="260"/>
      <c r="B118" s="74"/>
      <c r="C118" s="74"/>
      <c r="D118" s="74"/>
      <c r="J118" s="74"/>
      <c r="R118" s="260"/>
    </row>
    <row r="119" spans="1:18" s="58" customFormat="1" ht="12.75" customHeight="1">
      <c r="A119" s="260"/>
      <c r="B119" s="74"/>
      <c r="C119" s="74"/>
      <c r="D119" s="74"/>
      <c r="J119" s="74"/>
      <c r="R119" s="260"/>
    </row>
    <row r="120" spans="1:18" s="58" customFormat="1" ht="12.75" customHeight="1">
      <c r="A120" s="260"/>
      <c r="B120" s="74"/>
      <c r="C120" s="74"/>
      <c r="D120" s="74"/>
      <c r="J120" s="74"/>
      <c r="R120" s="260"/>
    </row>
    <row r="121" spans="1:18" s="58" customFormat="1" ht="12.75" customHeight="1">
      <c r="A121" s="260"/>
      <c r="B121" s="74"/>
      <c r="C121" s="74"/>
      <c r="D121" s="74"/>
      <c r="J121" s="74"/>
      <c r="R121" s="260"/>
    </row>
    <row r="122" spans="1:18" s="58" customFormat="1" ht="12.75" customHeight="1">
      <c r="A122" s="260"/>
      <c r="B122" s="74"/>
      <c r="C122" s="74"/>
      <c r="D122" s="74"/>
      <c r="J122" s="74"/>
      <c r="R122" s="260"/>
    </row>
    <row r="123" spans="1:18" s="58" customFormat="1" ht="12.75" customHeight="1">
      <c r="A123" s="260"/>
      <c r="B123" s="74"/>
      <c r="C123" s="74"/>
      <c r="D123" s="74"/>
      <c r="J123" s="74"/>
      <c r="R123" s="260"/>
    </row>
    <row r="124" spans="1:18" s="58" customFormat="1" ht="12.75" customHeight="1">
      <c r="A124" s="260"/>
      <c r="B124" s="74"/>
      <c r="C124" s="74"/>
      <c r="D124" s="74"/>
      <c r="J124" s="74"/>
      <c r="R124" s="260"/>
    </row>
    <row r="125" spans="1:18" s="58" customFormat="1" ht="12.75" customHeight="1">
      <c r="A125" s="260"/>
      <c r="B125" s="74"/>
      <c r="C125" s="74"/>
      <c r="D125" s="74"/>
      <c r="J125" s="74"/>
      <c r="R125" s="260"/>
    </row>
    <row r="126" spans="1:18" s="58" customFormat="1" ht="12.75" customHeight="1">
      <c r="A126" s="260"/>
      <c r="B126" s="74"/>
      <c r="C126" s="74"/>
      <c r="D126" s="74"/>
      <c r="J126" s="74"/>
      <c r="R126" s="260"/>
    </row>
    <row r="127" spans="1:18" s="58" customFormat="1" ht="12.75" customHeight="1">
      <c r="A127" s="260"/>
      <c r="B127" s="74"/>
      <c r="C127" s="74"/>
      <c r="D127" s="74"/>
      <c r="J127" s="74"/>
      <c r="R127" s="260"/>
    </row>
    <row r="128" spans="1:18" s="58" customFormat="1" ht="12.75" customHeight="1">
      <c r="A128" s="260"/>
      <c r="B128" s="74"/>
      <c r="C128" s="74"/>
      <c r="D128" s="74"/>
      <c r="J128" s="74"/>
      <c r="R128" s="260"/>
    </row>
    <row r="129" spans="1:18" s="58" customFormat="1" ht="12.75" customHeight="1">
      <c r="A129" s="260"/>
      <c r="B129" s="74"/>
      <c r="C129" s="74"/>
      <c r="D129" s="74"/>
      <c r="J129" s="74"/>
      <c r="R129" s="260"/>
    </row>
    <row r="130" spans="1:18" s="58" customFormat="1" ht="12.75" customHeight="1">
      <c r="A130" s="260"/>
      <c r="B130" s="74"/>
      <c r="C130" s="74"/>
      <c r="D130" s="74"/>
      <c r="J130" s="74"/>
      <c r="R130" s="260"/>
    </row>
    <row r="131" spans="1:18" s="58" customFormat="1" ht="12.75" customHeight="1">
      <c r="A131" s="260"/>
      <c r="B131" s="74"/>
      <c r="C131" s="74"/>
      <c r="D131" s="74"/>
      <c r="J131" s="74"/>
      <c r="R131" s="260"/>
    </row>
    <row r="132" spans="1:18" s="58" customFormat="1" ht="12.75" customHeight="1">
      <c r="A132" s="260"/>
      <c r="B132" s="74"/>
      <c r="C132" s="74"/>
      <c r="D132" s="74"/>
      <c r="J132" s="74"/>
      <c r="R132" s="260"/>
    </row>
    <row r="133" spans="1:18" s="58" customFormat="1" ht="12.75" customHeight="1">
      <c r="A133" s="260"/>
      <c r="B133" s="74"/>
      <c r="C133" s="74"/>
      <c r="D133" s="74"/>
      <c r="J133" s="74"/>
      <c r="R133" s="260"/>
    </row>
    <row r="134" spans="1:18" s="58" customFormat="1" ht="12.75" customHeight="1">
      <c r="A134" s="260"/>
      <c r="B134" s="74"/>
      <c r="C134" s="74"/>
      <c r="D134" s="74"/>
      <c r="J134" s="74"/>
      <c r="R134" s="260"/>
    </row>
    <row r="135" spans="1:18" s="58" customFormat="1" ht="12.75" customHeight="1">
      <c r="A135" s="260"/>
      <c r="B135" s="74"/>
      <c r="C135" s="74"/>
      <c r="D135" s="74"/>
      <c r="J135" s="74"/>
      <c r="R135" s="260"/>
    </row>
    <row r="136" spans="1:18" s="58" customFormat="1" ht="12.75" customHeight="1">
      <c r="A136" s="260"/>
      <c r="B136" s="74"/>
      <c r="C136" s="74"/>
      <c r="D136" s="74"/>
      <c r="J136" s="74"/>
      <c r="R136" s="260"/>
    </row>
    <row r="137" spans="1:18" s="58" customFormat="1" ht="12.75" customHeight="1">
      <c r="A137" s="260"/>
      <c r="B137" s="74"/>
      <c r="C137" s="74"/>
      <c r="D137" s="74"/>
      <c r="J137" s="74"/>
      <c r="R137" s="260"/>
    </row>
    <row r="138" spans="1:18" s="58" customFormat="1" ht="12.75" customHeight="1">
      <c r="A138" s="260"/>
      <c r="B138" s="74"/>
      <c r="C138" s="74"/>
      <c r="D138" s="74"/>
      <c r="J138" s="74"/>
      <c r="R138" s="260"/>
    </row>
    <row r="139" spans="1:18" s="58" customFormat="1" ht="12.75" customHeight="1">
      <c r="A139" s="260"/>
      <c r="B139" s="74"/>
      <c r="C139" s="74"/>
      <c r="D139" s="74"/>
      <c r="J139" s="74"/>
      <c r="R139" s="260"/>
    </row>
    <row r="140" spans="1:18" s="58" customFormat="1" ht="12.75" customHeight="1">
      <c r="A140" s="260"/>
      <c r="B140" s="74"/>
      <c r="C140" s="74"/>
      <c r="D140" s="74"/>
      <c r="J140" s="74"/>
      <c r="R140" s="260"/>
    </row>
    <row r="141" spans="1:18" s="58" customFormat="1" ht="12.75" customHeight="1">
      <c r="A141" s="260"/>
      <c r="B141" s="74"/>
      <c r="C141" s="74"/>
      <c r="D141" s="74"/>
      <c r="J141" s="74"/>
      <c r="R141" s="260"/>
    </row>
    <row r="142" spans="1:18" s="58" customFormat="1" ht="12.75" customHeight="1">
      <c r="A142" s="260"/>
      <c r="B142" s="74"/>
      <c r="C142" s="74"/>
      <c r="D142" s="74"/>
      <c r="J142" s="74"/>
      <c r="R142" s="260"/>
    </row>
    <row r="143" spans="1:18" s="58" customFormat="1" ht="12.75" customHeight="1">
      <c r="A143" s="260"/>
      <c r="B143" s="74"/>
      <c r="C143" s="74"/>
      <c r="D143" s="74"/>
      <c r="J143" s="74"/>
      <c r="R143" s="260"/>
    </row>
    <row r="144" spans="1:18" s="58" customFormat="1" ht="12.75" customHeight="1">
      <c r="A144" s="260"/>
      <c r="B144" s="74"/>
      <c r="C144" s="74"/>
      <c r="D144" s="74"/>
      <c r="J144" s="74"/>
      <c r="R144" s="260"/>
    </row>
    <row r="145" spans="1:18" s="58" customFormat="1" ht="12.75" customHeight="1">
      <c r="A145" s="260"/>
      <c r="B145" s="74"/>
      <c r="C145" s="74"/>
      <c r="D145" s="74"/>
      <c r="J145" s="74"/>
      <c r="R145" s="260"/>
    </row>
    <row r="146" spans="1:18" s="58" customFormat="1" ht="12.75" customHeight="1">
      <c r="A146" s="260"/>
      <c r="B146" s="74"/>
      <c r="C146" s="74"/>
      <c r="D146" s="74"/>
      <c r="J146" s="74"/>
      <c r="R146" s="260"/>
    </row>
    <row r="147" spans="1:18" s="58" customFormat="1" ht="12.75" customHeight="1">
      <c r="A147" s="260"/>
      <c r="B147" s="74"/>
      <c r="C147" s="74"/>
      <c r="D147" s="74"/>
      <c r="J147" s="74"/>
      <c r="R147" s="260"/>
    </row>
    <row r="148" spans="1:18" s="58" customFormat="1" ht="12.75" customHeight="1">
      <c r="A148" s="260"/>
      <c r="B148" s="74"/>
      <c r="C148" s="74"/>
      <c r="D148" s="74"/>
      <c r="J148" s="74"/>
      <c r="R148" s="260"/>
    </row>
    <row r="149" spans="1:18" s="58" customFormat="1" ht="12.75" customHeight="1">
      <c r="A149" s="260"/>
      <c r="B149" s="74"/>
      <c r="C149" s="74"/>
      <c r="D149" s="74"/>
      <c r="J149" s="74"/>
      <c r="R149" s="260"/>
    </row>
    <row r="150" spans="1:18" s="58" customFormat="1" ht="12.75" customHeight="1">
      <c r="A150" s="260"/>
      <c r="B150" s="74"/>
      <c r="C150" s="74"/>
      <c r="D150" s="74"/>
      <c r="J150" s="74"/>
      <c r="R150" s="260"/>
    </row>
    <row r="151" spans="1:18" s="58" customFormat="1" ht="12.75" customHeight="1">
      <c r="A151" s="260"/>
      <c r="B151" s="74"/>
      <c r="C151" s="74"/>
      <c r="D151" s="74"/>
      <c r="J151" s="74"/>
      <c r="R151" s="260"/>
    </row>
    <row r="152" spans="1:18" s="58" customFormat="1" ht="12.75" customHeight="1">
      <c r="A152" s="260"/>
      <c r="B152" s="74"/>
      <c r="C152" s="74"/>
      <c r="D152" s="74"/>
      <c r="J152" s="74"/>
      <c r="R152" s="260"/>
    </row>
    <row r="153" spans="1:18" s="58" customFormat="1" ht="12.75" customHeight="1">
      <c r="A153" s="260"/>
      <c r="B153" s="74"/>
      <c r="C153" s="74"/>
      <c r="D153" s="74"/>
      <c r="J153" s="74"/>
      <c r="R153" s="260"/>
    </row>
    <row r="154" spans="1:18" s="58" customFormat="1" ht="12.75" customHeight="1">
      <c r="A154" s="260"/>
      <c r="B154" s="74"/>
      <c r="C154" s="74"/>
      <c r="D154" s="74"/>
      <c r="J154" s="74"/>
      <c r="R154" s="260"/>
    </row>
    <row r="155" spans="1:18" s="58" customFormat="1" ht="12.75" customHeight="1">
      <c r="A155" s="260"/>
      <c r="B155" s="74"/>
      <c r="C155" s="74"/>
      <c r="D155" s="74"/>
      <c r="J155" s="74"/>
      <c r="R155" s="260"/>
    </row>
    <row r="156" spans="1:18" s="58" customFormat="1" ht="12.75" customHeight="1">
      <c r="A156" s="260"/>
      <c r="B156" s="74"/>
      <c r="C156" s="74"/>
      <c r="D156" s="74"/>
      <c r="J156" s="74"/>
      <c r="R156" s="260"/>
    </row>
    <row r="157" spans="1:18" s="58" customFormat="1" ht="12.75" customHeight="1">
      <c r="A157" s="260"/>
      <c r="B157" s="74"/>
      <c r="C157" s="74"/>
      <c r="D157" s="74"/>
      <c r="J157" s="74"/>
      <c r="R157" s="260"/>
    </row>
    <row r="158" spans="1:18" s="58" customFormat="1" ht="12.75" customHeight="1">
      <c r="A158" s="260"/>
      <c r="B158" s="74"/>
      <c r="C158" s="74"/>
      <c r="D158" s="74"/>
      <c r="J158" s="74"/>
      <c r="R158" s="260"/>
    </row>
    <row r="159" spans="1:18" s="58" customFormat="1" ht="12.75" customHeight="1">
      <c r="A159" s="260"/>
      <c r="B159" s="74"/>
      <c r="C159" s="74"/>
      <c r="D159" s="74"/>
      <c r="J159" s="74"/>
      <c r="R159" s="260"/>
    </row>
    <row r="160" spans="1:18" s="58" customFormat="1" ht="16.5" customHeight="1">
      <c r="A160" s="260"/>
      <c r="B160" s="222" t="s">
        <v>145</v>
      </c>
      <c r="C160" s="74"/>
      <c r="D160" s="74"/>
      <c r="J160" s="74"/>
      <c r="R160" s="260"/>
    </row>
    <row r="161" spans="1:246" ht="16.5" customHeight="1">
      <c r="B161" s="222" t="s">
        <v>146</v>
      </c>
    </row>
    <row r="162" spans="1:246" s="174" customFormat="1" ht="14.25" customHeight="1">
      <c r="A162" s="473"/>
      <c r="B162" s="3"/>
      <c r="C162" s="3"/>
      <c r="D162" s="3"/>
      <c r="E162" s="25"/>
      <c r="F162" s="25"/>
      <c r="G162" s="25"/>
      <c r="H162" s="25"/>
      <c r="I162" s="25"/>
      <c r="J162" s="3"/>
      <c r="K162" s="25"/>
      <c r="L162" s="25"/>
      <c r="M162" s="25"/>
      <c r="N162" s="25"/>
      <c r="O162" s="25"/>
      <c r="P162" s="25"/>
      <c r="Q162" s="25"/>
      <c r="R162" s="473"/>
    </row>
    <row r="163" spans="1:246" s="174" customFormat="1" ht="14.25" customHeight="1">
      <c r="A163" s="473"/>
      <c r="B163" s="130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25"/>
      <c r="N163" s="25"/>
      <c r="O163" s="25"/>
      <c r="P163" s="25"/>
      <c r="Q163" s="25"/>
      <c r="R163" s="473"/>
    </row>
    <row r="164" spans="1:246" s="174" customFormat="1" ht="14.25" customHeight="1">
      <c r="A164" s="473"/>
      <c r="B164" s="3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25"/>
      <c r="N164" s="25"/>
      <c r="O164" s="25"/>
      <c r="P164" s="25"/>
      <c r="Q164" s="25"/>
      <c r="R164" s="473"/>
    </row>
    <row r="165" spans="1:246" s="174" customFormat="1" ht="18.75" customHeight="1">
      <c r="A165" s="473"/>
      <c r="B165" s="303" t="s">
        <v>157</v>
      </c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472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IH165" s="175"/>
      <c r="II165" s="175"/>
      <c r="IJ165" s="175"/>
      <c r="IK165" s="175"/>
      <c r="IL165" s="175"/>
    </row>
    <row r="166" spans="1:246" s="174" customFormat="1" ht="18.75" customHeight="1">
      <c r="A166" s="473"/>
      <c r="B166" s="303" t="s">
        <v>164</v>
      </c>
      <c r="R166" s="472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IH166" s="175"/>
      <c r="II166" s="175"/>
      <c r="IJ166" s="175"/>
      <c r="IK166" s="175"/>
      <c r="IL166" s="175"/>
    </row>
    <row r="167" spans="1:246" s="174" customFormat="1" ht="8.25" customHeight="1">
      <c r="A167" s="473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72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IH167" s="175"/>
      <c r="II167" s="175"/>
      <c r="IJ167" s="175"/>
      <c r="IK167" s="175"/>
      <c r="IL167" s="175"/>
    </row>
    <row r="168" spans="1:246" s="174" customFormat="1" ht="18" customHeight="1">
      <c r="A168" s="473"/>
      <c r="B168" s="1032" t="s">
        <v>144</v>
      </c>
      <c r="C168" s="1033"/>
      <c r="D168" s="1033"/>
      <c r="E168" s="1033"/>
      <c r="F168" s="1033"/>
      <c r="G168" s="1033"/>
      <c r="H168" s="1033"/>
      <c r="I168" s="1033"/>
      <c r="J168" s="1033"/>
      <c r="K168" s="1033"/>
      <c r="L168" s="1033"/>
      <c r="M168" s="1033"/>
      <c r="N168" s="1033"/>
      <c r="O168" s="1033"/>
      <c r="P168" s="1033"/>
      <c r="Q168" s="1034"/>
      <c r="R168" s="472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5"/>
      <c r="BC168" s="175"/>
      <c r="BD168" s="175"/>
      <c r="BE168" s="175"/>
      <c r="BF168" s="175"/>
      <c r="BG168" s="175"/>
      <c r="BH168" s="175"/>
      <c r="BI168" s="175"/>
      <c r="BJ168" s="175"/>
      <c r="BK168" s="175"/>
      <c r="BL168" s="175"/>
      <c r="BM168" s="175"/>
      <c r="BN168" s="175"/>
      <c r="BO168" s="175"/>
      <c r="BP168" s="175"/>
      <c r="BQ168" s="175"/>
      <c r="BR168" s="175"/>
      <c r="BS168" s="175"/>
      <c r="BT168" s="175"/>
      <c r="BU168" s="175"/>
      <c r="BV168" s="175"/>
      <c r="BW168" s="175"/>
      <c r="BX168" s="175"/>
      <c r="BY168" s="175"/>
      <c r="BZ168" s="175"/>
      <c r="CA168" s="175"/>
      <c r="CB168" s="175"/>
      <c r="CC168" s="175"/>
      <c r="CD168" s="175"/>
      <c r="CE168" s="175"/>
      <c r="CF168" s="175"/>
      <c r="CG168" s="175"/>
      <c r="CH168" s="175"/>
      <c r="CI168" s="175"/>
      <c r="CJ168" s="175"/>
      <c r="CK168" s="175"/>
      <c r="CL168" s="175"/>
      <c r="CM168" s="175"/>
      <c r="CN168" s="175"/>
      <c r="CO168" s="175"/>
      <c r="CP168" s="175"/>
      <c r="CQ168" s="175"/>
      <c r="CR168" s="175"/>
      <c r="CS168" s="175"/>
      <c r="CT168" s="175"/>
      <c r="CU168" s="175"/>
      <c r="CV168" s="175"/>
      <c r="CW168" s="175"/>
      <c r="CX168" s="175"/>
      <c r="CY168" s="175"/>
      <c r="CZ168" s="175"/>
      <c r="DA168" s="175"/>
      <c r="DB168" s="175"/>
      <c r="DC168" s="175"/>
      <c r="DD168" s="175"/>
      <c r="DE168" s="175"/>
      <c r="DF168" s="175"/>
      <c r="DG168" s="175"/>
      <c r="DH168" s="175"/>
      <c r="DI168" s="175"/>
      <c r="DJ168" s="175"/>
      <c r="DK168" s="175"/>
      <c r="DL168" s="175"/>
      <c r="DM168" s="175"/>
      <c r="DN168" s="175"/>
      <c r="DO168" s="175"/>
      <c r="DP168" s="175"/>
      <c r="DQ168" s="175"/>
      <c r="DR168" s="175"/>
      <c r="DS168" s="175"/>
      <c r="DT168" s="175"/>
      <c r="DU168" s="175"/>
      <c r="DV168" s="175"/>
      <c r="DW168" s="175"/>
      <c r="DX168" s="175"/>
      <c r="DY168" s="175"/>
      <c r="DZ168" s="175"/>
      <c r="EA168" s="175"/>
      <c r="EB168" s="175"/>
      <c r="EC168" s="175"/>
      <c r="ED168" s="175"/>
      <c r="EE168" s="175"/>
      <c r="EF168" s="175"/>
      <c r="EG168" s="175"/>
      <c r="EH168" s="175"/>
      <c r="EI168" s="175"/>
      <c r="EJ168" s="175"/>
      <c r="EK168" s="175"/>
      <c r="EL168" s="175"/>
      <c r="EM168" s="175"/>
      <c r="EN168" s="175"/>
      <c r="EO168" s="175"/>
      <c r="EP168" s="175"/>
      <c r="EQ168" s="175"/>
      <c r="ER168" s="175"/>
      <c r="ES168" s="175"/>
      <c r="ET168" s="175"/>
      <c r="EU168" s="175"/>
      <c r="EV168" s="175"/>
      <c r="EW168" s="175"/>
      <c r="EX168" s="175"/>
      <c r="EY168" s="175"/>
      <c r="EZ168" s="175"/>
      <c r="FA168" s="175"/>
      <c r="FB168" s="175"/>
      <c r="FC168" s="175"/>
      <c r="FD168" s="175"/>
      <c r="FE168" s="175"/>
      <c r="FF168" s="175"/>
      <c r="FG168" s="175"/>
      <c r="FH168" s="175"/>
      <c r="FI168" s="175"/>
      <c r="FJ168" s="175"/>
      <c r="FK168" s="175"/>
      <c r="FL168" s="175"/>
      <c r="FM168" s="175"/>
      <c r="FN168" s="175"/>
      <c r="FO168" s="175"/>
      <c r="FP168" s="175"/>
      <c r="FQ168" s="175"/>
      <c r="FR168" s="175"/>
      <c r="FS168" s="175"/>
      <c r="FT168" s="175"/>
      <c r="FU168" s="175"/>
      <c r="FV168" s="175"/>
      <c r="FW168" s="175"/>
      <c r="FX168" s="175"/>
      <c r="FY168" s="175"/>
      <c r="FZ168" s="175"/>
      <c r="GA168" s="175"/>
      <c r="GB168" s="175"/>
      <c r="GC168" s="175"/>
      <c r="GD168" s="175"/>
      <c r="GE168" s="175"/>
      <c r="GF168" s="175"/>
      <c r="GG168" s="175"/>
      <c r="GH168" s="175"/>
      <c r="GI168" s="175"/>
      <c r="GJ168" s="175"/>
      <c r="GK168" s="175"/>
      <c r="GL168" s="175"/>
      <c r="GM168" s="175"/>
      <c r="GN168" s="175"/>
      <c r="GO168" s="175"/>
      <c r="GP168" s="175"/>
      <c r="GQ168" s="175"/>
      <c r="GR168" s="175"/>
      <c r="GS168" s="175"/>
      <c r="GT168" s="175"/>
      <c r="GU168" s="175"/>
      <c r="GV168" s="175"/>
      <c r="GW168" s="175"/>
      <c r="GX168" s="175"/>
      <c r="GY168" s="175"/>
      <c r="GZ168" s="175"/>
      <c r="HA168" s="175"/>
      <c r="HB168" s="175"/>
      <c r="HC168" s="175"/>
      <c r="HD168" s="175"/>
      <c r="HE168" s="175"/>
      <c r="HF168" s="175"/>
      <c r="HG168" s="175"/>
      <c r="HH168" s="175"/>
      <c r="HI168" s="175"/>
      <c r="HJ168" s="175"/>
      <c r="HK168" s="175"/>
      <c r="HL168" s="175"/>
      <c r="HM168" s="175"/>
      <c r="HN168" s="175"/>
      <c r="HO168" s="175"/>
      <c r="HP168" s="175"/>
      <c r="HQ168" s="175"/>
      <c r="HR168" s="175"/>
      <c r="HS168" s="175"/>
      <c r="HT168" s="175"/>
      <c r="HU168" s="175"/>
      <c r="HV168" s="175"/>
      <c r="HW168" s="175"/>
      <c r="HX168" s="175"/>
      <c r="HY168" s="175"/>
      <c r="HZ168" s="175"/>
      <c r="IA168" s="175"/>
      <c r="IB168" s="175"/>
      <c r="IC168" s="175"/>
      <c r="ID168" s="175"/>
      <c r="IE168" s="175"/>
      <c r="IF168" s="175"/>
      <c r="IG168" s="175"/>
      <c r="IH168" s="175"/>
      <c r="II168" s="175"/>
      <c r="IJ168" s="175"/>
      <c r="IK168" s="175"/>
      <c r="IL168" s="175"/>
    </row>
    <row r="169" spans="1:246" s="174" customFormat="1" ht="9.75" customHeight="1">
      <c r="A169" s="473"/>
      <c r="B169" s="25"/>
      <c r="C169" s="25"/>
      <c r="D169" s="25"/>
      <c r="E169" s="25"/>
      <c r="F169" s="25"/>
      <c r="G169" s="25"/>
      <c r="H169" s="25"/>
      <c r="I169" s="25"/>
      <c r="J169" s="25"/>
      <c r="K169" s="176"/>
      <c r="L169" s="176"/>
      <c r="M169" s="176"/>
      <c r="N169" s="176"/>
      <c r="O169" s="176"/>
      <c r="P169" s="176"/>
      <c r="Q169" s="176"/>
      <c r="R169" s="479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177"/>
      <c r="AF169" s="177"/>
      <c r="AG169" s="177"/>
      <c r="AH169" s="177"/>
      <c r="AI169" s="177"/>
      <c r="AJ169" s="177"/>
      <c r="AK169" s="177"/>
      <c r="AL169" s="177"/>
      <c r="AM169" s="177"/>
      <c r="AN169" s="177"/>
      <c r="AO169" s="177"/>
      <c r="AP169" s="177"/>
      <c r="AQ169" s="177"/>
      <c r="AR169" s="177"/>
      <c r="AS169" s="177"/>
      <c r="AT169" s="177"/>
      <c r="AU169" s="177"/>
      <c r="AV169" s="177"/>
      <c r="AW169" s="177"/>
      <c r="AX169" s="177"/>
      <c r="AY169" s="177"/>
      <c r="AZ169" s="177"/>
      <c r="BA169" s="177"/>
      <c r="BB169" s="177"/>
      <c r="BC169" s="177"/>
      <c r="BD169" s="177"/>
      <c r="BE169" s="177"/>
      <c r="BF169" s="177"/>
      <c r="BG169" s="177"/>
      <c r="BH169" s="177"/>
      <c r="BI169" s="177"/>
      <c r="BJ169" s="177"/>
      <c r="BK169" s="177"/>
      <c r="BL169" s="177"/>
      <c r="BM169" s="177"/>
      <c r="BN169" s="177"/>
      <c r="BO169" s="177"/>
      <c r="BP169" s="177"/>
      <c r="BQ169" s="177"/>
      <c r="BR169" s="177"/>
      <c r="BS169" s="177"/>
      <c r="BT169" s="177"/>
      <c r="BU169" s="177"/>
      <c r="BV169" s="177"/>
      <c r="BW169" s="177"/>
      <c r="BX169" s="177"/>
      <c r="BY169" s="177"/>
      <c r="BZ169" s="177"/>
      <c r="CA169" s="177"/>
      <c r="CB169" s="177"/>
      <c r="CC169" s="177"/>
      <c r="CD169" s="177"/>
      <c r="CE169" s="177"/>
      <c r="CF169" s="177"/>
      <c r="CG169" s="177"/>
      <c r="CH169" s="177"/>
      <c r="CI169" s="177"/>
      <c r="CJ169" s="177"/>
      <c r="CK169" s="177"/>
      <c r="CL169" s="177"/>
      <c r="CM169" s="177"/>
      <c r="CN169" s="177"/>
      <c r="CO169" s="177"/>
      <c r="CP169" s="177"/>
      <c r="CQ169" s="177"/>
      <c r="CR169" s="177"/>
      <c r="CS169" s="177"/>
      <c r="CT169" s="177"/>
      <c r="CU169" s="177"/>
      <c r="CV169" s="177"/>
      <c r="CW169" s="177"/>
      <c r="CX169" s="177"/>
      <c r="CY169" s="177"/>
      <c r="CZ169" s="177"/>
      <c r="DA169" s="177"/>
      <c r="DB169" s="177"/>
      <c r="DC169" s="177"/>
      <c r="DD169" s="177"/>
      <c r="DE169" s="177"/>
      <c r="DF169" s="177"/>
      <c r="DG169" s="177"/>
      <c r="DH169" s="177"/>
      <c r="DI169" s="177"/>
      <c r="DJ169" s="177"/>
      <c r="DK169" s="177"/>
      <c r="DL169" s="177"/>
      <c r="DM169" s="177"/>
      <c r="DN169" s="177"/>
      <c r="DO169" s="177"/>
      <c r="DP169" s="177"/>
      <c r="DQ169" s="177"/>
      <c r="DR169" s="177"/>
      <c r="DS169" s="177"/>
      <c r="DT169" s="177"/>
      <c r="DU169" s="177"/>
      <c r="DV169" s="177"/>
      <c r="DW169" s="177"/>
      <c r="DX169" s="177"/>
      <c r="DY169" s="177"/>
      <c r="DZ169" s="177"/>
      <c r="EA169" s="177"/>
      <c r="EB169" s="177"/>
      <c r="EC169" s="177"/>
      <c r="ED169" s="177"/>
      <c r="EE169" s="177"/>
      <c r="EF169" s="177"/>
      <c r="EG169" s="177"/>
      <c r="EH169" s="177"/>
      <c r="EI169" s="177"/>
      <c r="EJ169" s="177"/>
      <c r="EK169" s="177"/>
      <c r="EL169" s="177"/>
      <c r="EM169" s="177"/>
      <c r="EN169" s="177"/>
      <c r="EO169" s="177"/>
      <c r="EP169" s="177"/>
      <c r="EQ169" s="177"/>
      <c r="ER169" s="177"/>
      <c r="ES169" s="177"/>
      <c r="ET169" s="177"/>
      <c r="EU169" s="177"/>
      <c r="EV169" s="177"/>
      <c r="EW169" s="177"/>
      <c r="EX169" s="177"/>
      <c r="EY169" s="177"/>
      <c r="EZ169" s="177"/>
      <c r="FA169" s="177"/>
      <c r="FB169" s="177"/>
      <c r="FC169" s="177"/>
      <c r="FD169" s="177"/>
      <c r="FE169" s="177"/>
      <c r="FF169" s="177"/>
      <c r="FG169" s="177"/>
      <c r="FH169" s="177"/>
      <c r="FI169" s="177"/>
      <c r="FJ169" s="177"/>
      <c r="FK169" s="177"/>
      <c r="FL169" s="177"/>
      <c r="FM169" s="177"/>
      <c r="FN169" s="177"/>
      <c r="FO169" s="177"/>
      <c r="FP169" s="177"/>
      <c r="FQ169" s="177"/>
      <c r="FR169" s="177"/>
      <c r="FS169" s="177"/>
      <c r="FT169" s="177"/>
      <c r="FU169" s="177"/>
      <c r="FV169" s="177"/>
      <c r="FW169" s="177"/>
      <c r="FX169" s="177"/>
      <c r="FY169" s="177"/>
      <c r="FZ169" s="177"/>
      <c r="GA169" s="177"/>
      <c r="GB169" s="177"/>
      <c r="GC169" s="177"/>
      <c r="GD169" s="177"/>
      <c r="GE169" s="177"/>
      <c r="GF169" s="177"/>
      <c r="GG169" s="177"/>
      <c r="GH169" s="177"/>
      <c r="GI169" s="177"/>
      <c r="GJ169" s="177"/>
      <c r="GK169" s="177"/>
      <c r="GL169" s="177"/>
      <c r="GM169" s="177"/>
      <c r="GN169" s="177"/>
      <c r="GO169" s="177"/>
      <c r="GP169" s="177"/>
      <c r="GQ169" s="177"/>
      <c r="GR169" s="177"/>
      <c r="GS169" s="177"/>
      <c r="GT169" s="177"/>
      <c r="GU169" s="177"/>
      <c r="GV169" s="177"/>
      <c r="GW169" s="177"/>
      <c r="GX169" s="177"/>
      <c r="GY169" s="177"/>
      <c r="GZ169" s="177"/>
      <c r="HA169" s="177"/>
      <c r="HB169" s="177"/>
      <c r="HC169" s="177"/>
      <c r="HD169" s="177"/>
      <c r="HE169" s="177"/>
      <c r="HF169" s="177"/>
      <c r="HG169" s="177"/>
      <c r="HH169" s="177"/>
      <c r="HI169" s="177"/>
      <c r="HJ169" s="177"/>
      <c r="HK169" s="177"/>
      <c r="HL169" s="177"/>
      <c r="HM169" s="177"/>
      <c r="HN169" s="177"/>
      <c r="HO169" s="177"/>
      <c r="HP169" s="177"/>
      <c r="HQ169" s="177"/>
      <c r="HR169" s="177"/>
      <c r="HS169" s="177"/>
      <c r="HT169" s="177"/>
      <c r="HU169" s="177"/>
      <c r="HV169" s="177"/>
      <c r="HW169" s="177"/>
      <c r="HX169" s="177"/>
      <c r="HY169" s="177"/>
      <c r="HZ169" s="177"/>
      <c r="IA169" s="177"/>
      <c r="IB169" s="177"/>
      <c r="IC169" s="177"/>
      <c r="ID169" s="177"/>
      <c r="IE169" s="177"/>
      <c r="IF169" s="177"/>
      <c r="IG169" s="177"/>
      <c r="IH169" s="177"/>
      <c r="II169" s="177"/>
      <c r="IJ169" s="177"/>
      <c r="IK169" s="177"/>
      <c r="IL169" s="177"/>
    </row>
    <row r="170" spans="1:246" s="174" customFormat="1" ht="16.5" customHeight="1">
      <c r="A170" s="473"/>
      <c r="B170" s="160" t="s">
        <v>112</v>
      </c>
      <c r="C170" s="3"/>
      <c r="D170" s="3"/>
      <c r="E170" s="25"/>
      <c r="F170" s="25"/>
      <c r="G170" s="25"/>
      <c r="H170" s="25"/>
      <c r="I170" s="25"/>
      <c r="J170" s="3"/>
      <c r="K170" s="25"/>
      <c r="L170" s="25"/>
      <c r="M170" s="25"/>
      <c r="N170" s="25"/>
      <c r="O170" s="25"/>
      <c r="P170" s="25"/>
      <c r="Q170" s="25"/>
      <c r="R170" s="473"/>
    </row>
    <row r="171" spans="1:246" s="174" customFormat="1" ht="16.5" customHeight="1">
      <c r="A171" s="473"/>
      <c r="B171" s="160" t="s">
        <v>222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25"/>
      <c r="N171" s="25"/>
      <c r="O171" s="25"/>
      <c r="P171" s="25"/>
      <c r="Q171" s="25"/>
      <c r="R171" s="473"/>
    </row>
    <row r="172" spans="1:246" s="174" customFormat="1" ht="16.5" customHeight="1">
      <c r="A172" s="473"/>
      <c r="B172" s="160" t="s">
        <v>230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25"/>
      <c r="N172" s="25"/>
      <c r="O172" s="25"/>
      <c r="P172" s="25"/>
      <c r="Q172" s="25"/>
      <c r="R172" s="473"/>
    </row>
    <row r="173" spans="1:246" s="174" customFormat="1" ht="16.5" customHeight="1">
      <c r="A173" s="473"/>
      <c r="B173" s="160" t="s">
        <v>229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25"/>
      <c r="N173" s="25"/>
      <c r="O173" s="25"/>
      <c r="P173" s="25"/>
      <c r="Q173" s="25"/>
      <c r="R173" s="473"/>
    </row>
    <row r="174" spans="1:246" s="174" customFormat="1" ht="16.5" customHeight="1">
      <c r="A174" s="473"/>
      <c r="B174" s="160" t="s">
        <v>231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25"/>
      <c r="N174" s="25"/>
      <c r="O174" s="25"/>
      <c r="P174" s="25"/>
      <c r="Q174" s="25"/>
      <c r="R174" s="473"/>
    </row>
    <row r="175" spans="1:246" s="174" customFormat="1" ht="16.5" customHeight="1">
      <c r="A175" s="473"/>
      <c r="B175" s="160" t="s">
        <v>225</v>
      </c>
      <c r="C175" s="3"/>
      <c r="D175" s="3"/>
      <c r="E175" s="25"/>
      <c r="F175" s="25"/>
      <c r="G175" s="25"/>
      <c r="H175" s="25"/>
      <c r="I175" s="25"/>
      <c r="J175" s="3"/>
      <c r="K175" s="25"/>
      <c r="L175" s="25"/>
      <c r="M175" s="25"/>
      <c r="N175" s="25"/>
      <c r="O175" s="25"/>
      <c r="P175" s="25"/>
      <c r="Q175" s="25"/>
      <c r="R175" s="473"/>
    </row>
    <row r="176" spans="1:246" s="174" customFormat="1" ht="16.5" customHeight="1">
      <c r="A176" s="473"/>
      <c r="B176" s="160" t="s">
        <v>233</v>
      </c>
      <c r="C176" s="3"/>
      <c r="D176" s="3"/>
      <c r="E176" s="25"/>
      <c r="F176" s="25"/>
      <c r="G176" s="25"/>
      <c r="H176" s="25"/>
      <c r="I176" s="25"/>
      <c r="J176" s="3"/>
      <c r="K176" s="25"/>
      <c r="L176" s="25"/>
      <c r="M176" s="25"/>
      <c r="N176" s="25"/>
      <c r="O176" s="25"/>
      <c r="P176" s="25"/>
      <c r="Q176" s="25"/>
      <c r="R176" s="473"/>
    </row>
    <row r="177" spans="1:246" s="174" customFormat="1" ht="16.5" customHeight="1">
      <c r="A177" s="473"/>
      <c r="B177" s="160" t="s">
        <v>232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25"/>
      <c r="N177" s="25"/>
      <c r="O177" s="25"/>
      <c r="P177" s="25"/>
      <c r="Q177" s="25"/>
      <c r="R177" s="473"/>
    </row>
    <row r="178" spans="1:246" s="174" customFormat="1" ht="16.5" customHeight="1">
      <c r="A178" s="473"/>
      <c r="B178" s="160" t="s">
        <v>228</v>
      </c>
      <c r="C178" s="3"/>
      <c r="D178" s="3"/>
      <c r="E178" s="25"/>
      <c r="F178" s="25"/>
      <c r="G178" s="25"/>
      <c r="H178" s="25"/>
      <c r="I178" s="25"/>
      <c r="J178" s="3"/>
      <c r="K178" s="25"/>
      <c r="L178" s="25"/>
      <c r="M178" s="25"/>
      <c r="N178" s="25"/>
      <c r="O178" s="25"/>
      <c r="P178" s="25"/>
      <c r="Q178" s="25"/>
      <c r="R178" s="473"/>
    </row>
    <row r="179" spans="1:246" s="174" customFormat="1">
      <c r="A179" s="473"/>
      <c r="B179" s="109" t="s">
        <v>23</v>
      </c>
      <c r="C179" s="3"/>
      <c r="D179" s="3"/>
      <c r="E179" s="25"/>
      <c r="F179" s="25"/>
      <c r="G179" s="25"/>
      <c r="H179" s="25"/>
      <c r="I179" s="25"/>
      <c r="J179" s="3"/>
      <c r="K179" s="25"/>
      <c r="L179" s="25"/>
      <c r="M179" s="25"/>
      <c r="N179" s="25"/>
      <c r="O179" s="25"/>
      <c r="P179" s="25"/>
      <c r="Q179" s="25"/>
      <c r="R179" s="473"/>
    </row>
    <row r="180" spans="1:246" s="174" customFormat="1">
      <c r="A180" s="473"/>
      <c r="B180" s="155" t="s">
        <v>113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25"/>
      <c r="N180" s="25"/>
      <c r="O180" s="25"/>
      <c r="P180" s="25"/>
      <c r="Q180" s="25"/>
      <c r="R180" s="473"/>
    </row>
    <row r="181" spans="1:246" s="174" customFormat="1" ht="18.75" customHeight="1">
      <c r="A181" s="473"/>
      <c r="B181" s="109" t="s">
        <v>114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25"/>
      <c r="N181" s="25"/>
      <c r="O181" s="25"/>
      <c r="P181" s="25"/>
      <c r="Q181" s="25"/>
      <c r="R181" s="473"/>
    </row>
    <row r="182" spans="1:246" s="174" customFormat="1" ht="14.25" customHeight="1">
      <c r="A182" s="473"/>
      <c r="B182" s="160" t="s">
        <v>115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25"/>
      <c r="N182" s="25"/>
      <c r="O182" s="25"/>
      <c r="P182" s="25"/>
      <c r="Q182" s="25"/>
      <c r="R182" s="473"/>
    </row>
    <row r="183" spans="1:246" s="174" customFormat="1" ht="18.75" customHeight="1">
      <c r="A183" s="473"/>
      <c r="B183" s="109" t="s">
        <v>119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25"/>
      <c r="N183" s="25"/>
      <c r="O183" s="25"/>
      <c r="P183" s="25"/>
      <c r="Q183" s="25"/>
      <c r="R183" s="473"/>
    </row>
    <row r="184" spans="1:246" s="174" customFormat="1" ht="16.5" customHeight="1">
      <c r="A184" s="473"/>
      <c r="B184" s="109" t="s">
        <v>116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25"/>
      <c r="N184" s="25"/>
      <c r="O184" s="25"/>
      <c r="P184" s="25"/>
      <c r="Q184" s="25"/>
      <c r="R184" s="473"/>
    </row>
    <row r="185" spans="1:246" s="174" customFormat="1" ht="20.25" customHeight="1">
      <c r="A185" s="473"/>
      <c r="B185" s="155" t="s">
        <v>107</v>
      </c>
      <c r="C185" s="25"/>
      <c r="D185" s="25"/>
      <c r="E185" s="176"/>
      <c r="F185" s="176"/>
      <c r="G185" s="176"/>
      <c r="H185" s="176"/>
      <c r="I185" s="176"/>
      <c r="J185" s="25"/>
      <c r="K185" s="176"/>
      <c r="L185" s="176"/>
      <c r="M185" s="176"/>
      <c r="N185" s="176"/>
      <c r="O185" s="176"/>
      <c r="P185" s="176"/>
      <c r="Q185" s="176"/>
      <c r="R185" s="479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77"/>
      <c r="AE185" s="177"/>
      <c r="AF185" s="177"/>
      <c r="AG185" s="177"/>
      <c r="AH185" s="177"/>
      <c r="AI185" s="177"/>
      <c r="AJ185" s="177"/>
      <c r="AK185" s="177"/>
      <c r="AL185" s="177"/>
      <c r="AM185" s="177"/>
      <c r="AN185" s="177"/>
      <c r="AO185" s="177"/>
      <c r="AP185" s="177"/>
      <c r="AQ185" s="177"/>
      <c r="AR185" s="177"/>
      <c r="AS185" s="177"/>
      <c r="AT185" s="177"/>
      <c r="AU185" s="177"/>
      <c r="AV185" s="177"/>
      <c r="AW185" s="177"/>
      <c r="AX185" s="177"/>
      <c r="AY185" s="177"/>
      <c r="AZ185" s="177"/>
      <c r="BA185" s="177"/>
      <c r="BB185" s="177"/>
      <c r="BC185" s="177"/>
      <c r="BD185" s="177"/>
      <c r="BE185" s="177"/>
      <c r="BF185" s="177"/>
      <c r="BG185" s="177"/>
      <c r="BH185" s="177"/>
      <c r="BI185" s="177"/>
      <c r="BJ185" s="177"/>
      <c r="BK185" s="177"/>
      <c r="BL185" s="177"/>
      <c r="BM185" s="177"/>
      <c r="BN185" s="177"/>
      <c r="BO185" s="177"/>
      <c r="BP185" s="177"/>
      <c r="BQ185" s="177"/>
      <c r="BR185" s="177"/>
      <c r="BS185" s="177"/>
      <c r="BT185" s="177"/>
      <c r="BU185" s="177"/>
      <c r="BV185" s="177"/>
      <c r="BW185" s="177"/>
      <c r="BX185" s="177"/>
      <c r="BY185" s="177"/>
      <c r="BZ185" s="177"/>
      <c r="CA185" s="177"/>
      <c r="CB185" s="177"/>
      <c r="CC185" s="177"/>
      <c r="CD185" s="177"/>
      <c r="CE185" s="177"/>
      <c r="CF185" s="177"/>
      <c r="CG185" s="177"/>
      <c r="CH185" s="177"/>
      <c r="CI185" s="177"/>
      <c r="CJ185" s="177"/>
      <c r="CK185" s="177"/>
      <c r="CL185" s="177"/>
      <c r="CM185" s="177"/>
      <c r="CN185" s="177"/>
      <c r="CO185" s="177"/>
      <c r="CP185" s="177"/>
      <c r="CQ185" s="177"/>
      <c r="CR185" s="177"/>
      <c r="CS185" s="177"/>
      <c r="CT185" s="177"/>
      <c r="CU185" s="177"/>
      <c r="CV185" s="177"/>
      <c r="CW185" s="177"/>
      <c r="CX185" s="177"/>
      <c r="CY185" s="177"/>
      <c r="CZ185" s="177"/>
      <c r="DA185" s="177"/>
      <c r="DB185" s="177"/>
      <c r="DC185" s="177"/>
      <c r="DD185" s="177"/>
      <c r="DE185" s="177"/>
      <c r="DF185" s="177"/>
      <c r="DG185" s="177"/>
      <c r="DH185" s="177"/>
      <c r="DI185" s="177"/>
      <c r="DJ185" s="177"/>
      <c r="DK185" s="177"/>
      <c r="DL185" s="177"/>
      <c r="DM185" s="177"/>
      <c r="DN185" s="177"/>
      <c r="DO185" s="177"/>
      <c r="DP185" s="177"/>
      <c r="DQ185" s="177"/>
      <c r="DR185" s="177"/>
      <c r="DS185" s="177"/>
      <c r="DT185" s="177"/>
      <c r="DU185" s="177"/>
      <c r="DV185" s="177"/>
      <c r="DW185" s="177"/>
      <c r="DX185" s="177"/>
      <c r="DY185" s="177"/>
      <c r="DZ185" s="177"/>
      <c r="EA185" s="177"/>
      <c r="EB185" s="177"/>
      <c r="EC185" s="177"/>
      <c r="ED185" s="177"/>
      <c r="EE185" s="177"/>
      <c r="EF185" s="177"/>
      <c r="EG185" s="177"/>
      <c r="EH185" s="177"/>
      <c r="EI185" s="177"/>
      <c r="EJ185" s="177"/>
      <c r="EK185" s="177"/>
      <c r="EL185" s="177"/>
      <c r="EM185" s="177"/>
      <c r="EN185" s="177"/>
      <c r="EO185" s="177"/>
      <c r="EP185" s="177"/>
      <c r="EQ185" s="177"/>
      <c r="ER185" s="177"/>
      <c r="ES185" s="177"/>
      <c r="ET185" s="177"/>
      <c r="EU185" s="177"/>
      <c r="EV185" s="177"/>
      <c r="EW185" s="177"/>
      <c r="EX185" s="177"/>
      <c r="EY185" s="177"/>
      <c r="EZ185" s="177"/>
      <c r="FA185" s="177"/>
      <c r="FB185" s="177"/>
      <c r="FC185" s="177"/>
      <c r="FD185" s="177"/>
      <c r="FE185" s="177"/>
      <c r="FF185" s="177"/>
      <c r="FG185" s="177"/>
      <c r="FH185" s="177"/>
      <c r="FI185" s="177"/>
      <c r="FJ185" s="177"/>
      <c r="FK185" s="177"/>
      <c r="FL185" s="177"/>
      <c r="FM185" s="177"/>
      <c r="FN185" s="177"/>
      <c r="FO185" s="177"/>
      <c r="FP185" s="177"/>
      <c r="FQ185" s="177"/>
      <c r="FR185" s="177"/>
      <c r="FS185" s="177"/>
      <c r="FT185" s="177"/>
      <c r="FU185" s="177"/>
      <c r="FV185" s="177"/>
      <c r="FW185" s="177"/>
      <c r="FX185" s="177"/>
      <c r="FY185" s="177"/>
      <c r="FZ185" s="177"/>
      <c r="GA185" s="177"/>
      <c r="GB185" s="177"/>
      <c r="GC185" s="177"/>
      <c r="GD185" s="177"/>
      <c r="GE185" s="177"/>
      <c r="GF185" s="177"/>
      <c r="GG185" s="177"/>
      <c r="GH185" s="177"/>
      <c r="GI185" s="177"/>
      <c r="GJ185" s="177"/>
      <c r="GK185" s="177"/>
      <c r="GL185" s="177"/>
      <c r="GM185" s="177"/>
      <c r="GN185" s="177"/>
      <c r="GO185" s="177"/>
      <c r="GP185" s="177"/>
      <c r="GQ185" s="177"/>
      <c r="GR185" s="177"/>
      <c r="GS185" s="177"/>
      <c r="GT185" s="177"/>
      <c r="GU185" s="177"/>
      <c r="GV185" s="177"/>
      <c r="GW185" s="177"/>
      <c r="GX185" s="177"/>
      <c r="GY185" s="177"/>
      <c r="GZ185" s="177"/>
      <c r="HA185" s="177"/>
      <c r="HB185" s="177"/>
      <c r="HC185" s="177"/>
      <c r="HD185" s="177"/>
      <c r="HE185" s="177"/>
      <c r="HF185" s="177"/>
      <c r="HG185" s="177"/>
      <c r="HH185" s="177"/>
      <c r="HI185" s="177"/>
      <c r="HJ185" s="177"/>
      <c r="HK185" s="177"/>
      <c r="HL185" s="177"/>
      <c r="HM185" s="177"/>
      <c r="HN185" s="177"/>
      <c r="HO185" s="177"/>
      <c r="HP185" s="177"/>
      <c r="HQ185" s="177"/>
      <c r="HR185" s="177"/>
      <c r="HS185" s="177"/>
      <c r="HT185" s="177"/>
      <c r="HU185" s="177"/>
      <c r="HV185" s="177"/>
      <c r="HW185" s="177"/>
      <c r="HX185" s="177"/>
      <c r="HY185" s="177"/>
      <c r="HZ185" s="177"/>
      <c r="IA185" s="177"/>
      <c r="IB185" s="177"/>
      <c r="IC185" s="177"/>
      <c r="ID185" s="177"/>
      <c r="IE185" s="177"/>
      <c r="IF185" s="177"/>
      <c r="IG185" s="177"/>
      <c r="IH185" s="177"/>
      <c r="II185" s="177"/>
      <c r="IJ185" s="177"/>
      <c r="IK185" s="177"/>
      <c r="IL185" s="177"/>
    </row>
    <row r="186" spans="1:246" s="40" customFormat="1" ht="4.5" customHeight="1">
      <c r="A186" s="419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8"/>
      <c r="M186" s="18"/>
      <c r="N186" s="18"/>
      <c r="O186" s="1"/>
      <c r="P186" s="1"/>
      <c r="Q186" s="1"/>
      <c r="R186" s="420"/>
      <c r="S186" s="39"/>
      <c r="T186" s="39"/>
      <c r="U186" s="39"/>
      <c r="V186" s="39"/>
      <c r="W186" s="39"/>
      <c r="X186" s="39"/>
    </row>
    <row r="187" spans="1:246" s="388" customFormat="1" ht="42.75" customHeight="1">
      <c r="A187" s="480"/>
      <c r="B187" s="773" t="s">
        <v>1</v>
      </c>
      <c r="C187" s="773"/>
      <c r="D187" s="156" t="s">
        <v>7</v>
      </c>
      <c r="E187" s="777" t="s">
        <v>8</v>
      </c>
      <c r="F187" s="778"/>
      <c r="G187" s="778"/>
      <c r="H187" s="778"/>
      <c r="I187" s="778"/>
      <c r="J187" s="778"/>
      <c r="K187" s="778"/>
      <c r="L187" s="779"/>
      <c r="M187" s="352" t="s">
        <v>194</v>
      </c>
      <c r="N187" s="352" t="s">
        <v>3</v>
      </c>
      <c r="O187" s="156" t="s">
        <v>158</v>
      </c>
      <c r="P187" s="156" t="s">
        <v>160</v>
      </c>
      <c r="Q187" s="156" t="s">
        <v>2</v>
      </c>
      <c r="R187" s="480"/>
    </row>
    <row r="188" spans="1:246" s="179" customFormat="1" ht="22.5" customHeight="1">
      <c r="A188" s="481"/>
      <c r="B188" s="1027">
        <v>1</v>
      </c>
      <c r="C188" s="1027"/>
      <c r="D188" s="165">
        <v>3</v>
      </c>
      <c r="E188" s="950" t="s">
        <v>117</v>
      </c>
      <c r="F188" s="951"/>
      <c r="G188" s="951"/>
      <c r="H188" s="951"/>
      <c r="I188" s="951"/>
      <c r="J188" s="951"/>
      <c r="K188" s="951"/>
      <c r="L188" s="952"/>
      <c r="M188" s="377" t="s">
        <v>161</v>
      </c>
      <c r="N188" s="307">
        <v>200</v>
      </c>
      <c r="O188" s="387">
        <f>N188*D188</f>
        <v>600</v>
      </c>
      <c r="P188" s="387"/>
      <c r="Q188" s="53"/>
      <c r="R188" s="481"/>
      <c r="IE188" s="180" t="e">
        <f>#REF!</f>
        <v>#REF!</v>
      </c>
      <c r="IF188" s="181" t="e">
        <f>IF(IE188&lt;&gt;0,IE188,"")</f>
        <v>#REF!</v>
      </c>
    </row>
    <row r="189" spans="1:246" s="179" customFormat="1" ht="22.5" customHeight="1">
      <c r="A189" s="481"/>
      <c r="B189" s="1027">
        <v>2</v>
      </c>
      <c r="C189" s="1027"/>
      <c r="D189" s="165">
        <v>2</v>
      </c>
      <c r="E189" s="386" t="s">
        <v>118</v>
      </c>
      <c r="F189" s="221"/>
      <c r="G189" s="386"/>
      <c r="H189" s="386"/>
      <c r="I189" s="386"/>
      <c r="J189" s="386"/>
      <c r="K189" s="386"/>
      <c r="L189" s="386"/>
      <c r="M189" s="377" t="s">
        <v>161</v>
      </c>
      <c r="N189" s="307">
        <v>200</v>
      </c>
      <c r="O189" s="387">
        <f>N189*D189</f>
        <v>400</v>
      </c>
      <c r="P189" s="387"/>
      <c r="Q189" s="53"/>
      <c r="R189" s="481"/>
      <c r="IE189" s="180" t="e">
        <f>#REF!</f>
        <v>#REF!</v>
      </c>
      <c r="IF189" s="181" t="e">
        <f>IF(IE189&lt;&gt;0,IE189,"")</f>
        <v>#REF!</v>
      </c>
    </row>
    <row r="190" spans="1:246" s="179" customFormat="1" ht="22.5" customHeight="1">
      <c r="A190" s="481"/>
      <c r="B190" s="1027">
        <v>3</v>
      </c>
      <c r="C190" s="1027"/>
      <c r="D190" s="165">
        <v>2</v>
      </c>
      <c r="E190" s="950" t="s">
        <v>163</v>
      </c>
      <c r="F190" s="951"/>
      <c r="G190" s="951"/>
      <c r="H190" s="951"/>
      <c r="I190" s="951"/>
      <c r="J190" s="951"/>
      <c r="K190" s="951"/>
      <c r="L190" s="952"/>
      <c r="M190" s="377" t="s">
        <v>234</v>
      </c>
      <c r="N190" s="307">
        <v>350</v>
      </c>
      <c r="O190" s="204"/>
      <c r="P190" s="365">
        <v>700</v>
      </c>
      <c r="Q190" s="53"/>
      <c r="R190" s="481"/>
      <c r="IE190" s="180"/>
      <c r="IF190" s="181"/>
    </row>
    <row r="191" spans="1:246" s="168" customFormat="1" ht="17.25" customHeight="1">
      <c r="A191" s="418"/>
      <c r="B191" s="304"/>
      <c r="C191" s="305"/>
      <c r="D191" s="305"/>
      <c r="E191" s="305"/>
      <c r="F191" s="305"/>
      <c r="G191" s="305"/>
      <c r="H191" s="305"/>
      <c r="I191" s="305"/>
      <c r="J191" s="305"/>
      <c r="K191" s="305"/>
      <c r="L191" s="306"/>
      <c r="M191" s="304"/>
      <c r="N191" s="305"/>
      <c r="O191" s="305"/>
      <c r="P191" s="301"/>
      <c r="Q191" s="53"/>
      <c r="R191" s="482"/>
      <c r="S191" s="178"/>
      <c r="T191" s="178"/>
      <c r="U191" s="178"/>
    </row>
    <row r="192" spans="1:246" s="46" customFormat="1" ht="6" customHeight="1">
      <c r="A192" s="437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8"/>
      <c r="N192" s="18"/>
      <c r="O192"/>
      <c r="P192"/>
      <c r="Q192" s="1"/>
      <c r="R192" s="447"/>
      <c r="S192" s="38"/>
      <c r="T192" s="38"/>
      <c r="U192" s="38"/>
      <c r="V192" s="38"/>
      <c r="W192" s="38"/>
      <c r="X192" s="38"/>
    </row>
    <row r="193" spans="1:24" s="42" customFormat="1" ht="21" customHeight="1">
      <c r="A193" s="443"/>
      <c r="B193" s="1031" t="s">
        <v>99</v>
      </c>
      <c r="C193" s="1031"/>
      <c r="D193" s="1031"/>
      <c r="E193" s="1031"/>
      <c r="F193" s="1031"/>
      <c r="G193" s="1031"/>
      <c r="H193" s="1031"/>
      <c r="I193" s="1031"/>
      <c r="J193" s="1031"/>
      <c r="K193" s="1031"/>
      <c r="L193" s="1031"/>
      <c r="M193" s="1031"/>
      <c r="N193" s="1031"/>
      <c r="O193" s="1031"/>
      <c r="P193" s="1031"/>
      <c r="Q193" s="1031"/>
      <c r="R193" s="461"/>
      <c r="S193" s="41"/>
      <c r="T193" s="41"/>
      <c r="U193" s="41"/>
      <c r="V193" s="41"/>
      <c r="W193" s="41"/>
      <c r="X193" s="41"/>
    </row>
    <row r="194" spans="1:24" s="43" customFormat="1" ht="12.75" customHeight="1">
      <c r="A194" s="437"/>
      <c r="B194" s="31" t="str">
        <f>'1-MPN'!$B$66</f>
        <v>FAPESP,  MAIO DE 2016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>
        <v>2</v>
      </c>
      <c r="R194" s="446"/>
      <c r="S194" s="37"/>
      <c r="T194" s="37"/>
      <c r="U194" s="37"/>
      <c r="V194" s="37"/>
      <c r="W194" s="37"/>
      <c r="X194" s="37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5XZkq+sV3RC7Ek5+0sRKg11kSkz/pCcUB5E4aK3eNJI+lqCaz4H+fHl85u3D7HJJ/9ssKbP7Ddbvac8zatz61A==" saltValue="KXBpEAw1McvSmUWhS8JBdQ==" spinCount="100000" sheet="1" objects="1" scenarios="1"/>
  <mergeCells count="107"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D24:L24"/>
    <mergeCell ref="F8:Q8"/>
    <mergeCell ref="D71:L71"/>
    <mergeCell ref="D72:L72"/>
    <mergeCell ref="E190:L190"/>
    <mergeCell ref="B12:C12"/>
    <mergeCell ref="O2:Q2"/>
    <mergeCell ref="D16:L16"/>
    <mergeCell ref="D32:L32"/>
    <mergeCell ref="D53:L53"/>
    <mergeCell ref="D54:L54"/>
    <mergeCell ref="D63:L63"/>
    <mergeCell ref="D55:L55"/>
    <mergeCell ref="D31:L31"/>
    <mergeCell ref="D56:L56"/>
    <mergeCell ref="N3:Q6"/>
    <mergeCell ref="D14:L14"/>
    <mergeCell ref="D26:L26"/>
    <mergeCell ref="D27:L27"/>
    <mergeCell ref="D44:L44"/>
    <mergeCell ref="D45:L45"/>
    <mergeCell ref="D46:L46"/>
    <mergeCell ref="D47:L47"/>
    <mergeCell ref="D48:L48"/>
    <mergeCell ref="D28:L28"/>
    <mergeCell ref="D29:L29"/>
    <mergeCell ref="B193:Q193"/>
    <mergeCell ref="D23:L23"/>
    <mergeCell ref="D25:L25"/>
    <mergeCell ref="D17:L17"/>
    <mergeCell ref="D18:L18"/>
    <mergeCell ref="D19:L19"/>
    <mergeCell ref="D37:L37"/>
    <mergeCell ref="D38:L38"/>
    <mergeCell ref="D39:L39"/>
    <mergeCell ref="D40:L40"/>
    <mergeCell ref="D41:L41"/>
    <mergeCell ref="D42:L42"/>
    <mergeCell ref="D21:L21"/>
    <mergeCell ref="D22:L22"/>
    <mergeCell ref="D34:L34"/>
    <mergeCell ref="D35:L35"/>
    <mergeCell ref="D36:L36"/>
    <mergeCell ref="D20:L20"/>
    <mergeCell ref="D33:L33"/>
    <mergeCell ref="D70:L70"/>
    <mergeCell ref="B59:Q59"/>
    <mergeCell ref="D90:L90"/>
    <mergeCell ref="D85:L85"/>
    <mergeCell ref="D87:L87"/>
    <mergeCell ref="B189:C189"/>
    <mergeCell ref="D30:L30"/>
    <mergeCell ref="D64:L64"/>
    <mergeCell ref="D65:L65"/>
    <mergeCell ref="D66:L66"/>
    <mergeCell ref="D43:L43"/>
    <mergeCell ref="H12:J12"/>
    <mergeCell ref="D12:F12"/>
    <mergeCell ref="D57:L57"/>
    <mergeCell ref="D15:L15"/>
    <mergeCell ref="D74:L74"/>
    <mergeCell ref="D75:L75"/>
    <mergeCell ref="D76:L76"/>
    <mergeCell ref="D100:L100"/>
    <mergeCell ref="D88:L88"/>
    <mergeCell ref="D89:L89"/>
    <mergeCell ref="D73:L73"/>
    <mergeCell ref="D103:L103"/>
    <mergeCell ref="D94:L94"/>
    <mergeCell ref="D95:L95"/>
    <mergeCell ref="D99:L99"/>
    <mergeCell ref="D96:L96"/>
    <mergeCell ref="D67:L67"/>
    <mergeCell ref="D86:L86"/>
    <mergeCell ref="B187:C187"/>
    <mergeCell ref="B188:C188"/>
    <mergeCell ref="D69:L69"/>
    <mergeCell ref="D68:L68"/>
    <mergeCell ref="D49:L49"/>
    <mergeCell ref="D51:L51"/>
    <mergeCell ref="D50:L50"/>
    <mergeCell ref="D97:L97"/>
    <mergeCell ref="D101:L101"/>
    <mergeCell ref="B168:Q168"/>
    <mergeCell ref="E188:L188"/>
    <mergeCell ref="D98:L98"/>
    <mergeCell ref="D92:L92"/>
    <mergeCell ref="D93:L93"/>
    <mergeCell ref="E187:L187"/>
  </mergeCells>
  <conditionalFormatting sqref="P190 O63:P103 D12 K12 O15:P57">
    <cfRule type="cellIs" dxfId="21" priority="55" stopIfTrue="1" operator="equal">
      <formula>""</formula>
    </cfRule>
  </conditionalFormatting>
  <conditionalFormatting sqref="B63:C103 B15:C57">
    <cfRule type="cellIs" dxfId="20" priority="54" stopIfTrue="1" operator="equal">
      <formula>0</formula>
    </cfRule>
  </conditionalFormatting>
  <conditionalFormatting sqref="M188:M190 E22:L57 E15:L20 D15:D57 D51:L51 M15:N57 D63:N103">
    <cfRule type="cellIs" dxfId="19" priority="53" stopIfTrue="1" operator="equal">
      <formula>0</formula>
    </cfRule>
  </conditionalFormatting>
  <conditionalFormatting sqref="F8 D10:F10">
    <cfRule type="cellIs" dxfId="18" priority="16" stopIfTrue="1" operator="equal">
      <formula>""</formula>
    </cfRule>
  </conditionalFormatting>
  <conditionalFormatting sqref="D10:F10">
    <cfRule type="cellIs" dxfId="17" priority="5" stopIfTrue="1" operator="equal">
      <formula>""</formula>
    </cfRule>
  </conditionalFormatting>
  <conditionalFormatting sqref="D10 F8:Q8">
    <cfRule type="cellIs" dxfId="16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$S$14:$S$14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192:A194 A62:A10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63:M103">
      <formula1>$S$14:$S$15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XFD65536"/>
  <sheetViews>
    <sheetView showGridLines="0" showRowColHeaders="0" zoomScaleNormal="100" workbookViewId="0">
      <selection activeCell="E16" sqref="E16"/>
    </sheetView>
  </sheetViews>
  <sheetFormatPr defaultColWidth="0" defaultRowHeight="0" customHeight="1" zeroHeight="1"/>
  <cols>
    <col min="1" max="1" width="2.28515625" style="437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6" width="15.28515625" style="58" customWidth="1"/>
    <col min="7" max="7" width="15.28515625" style="74" customWidth="1"/>
    <col min="8" max="8" width="12.5703125" style="74" customWidth="1"/>
    <col min="9" max="9" width="13.85546875" style="58" customWidth="1"/>
    <col min="10" max="10" width="12.85546875" style="58" customWidth="1"/>
    <col min="11" max="11" width="16.42578125" style="58" customWidth="1"/>
    <col min="12" max="12" width="13.140625" style="58" customWidth="1"/>
    <col min="13" max="13" width="2.5703125" style="260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hidden="1" customWidth="1"/>
    <col min="19" max="19" width="47.140625" style="58" hidden="1" customWidth="1"/>
    <col min="20" max="20" width="27.140625" style="58" hidden="1" customWidth="1"/>
    <col min="21" max="21" width="33.140625" style="58" hidden="1" customWidth="1"/>
    <col min="22" max="16384" width="9.140625" style="58" hidden="1"/>
  </cols>
  <sheetData>
    <row r="1" spans="1:16384" s="57" customFormat="1" ht="8.25" customHeight="1">
      <c r="A1" s="465"/>
      <c r="B1" s="74"/>
      <c r="G1" s="74"/>
      <c r="H1" s="74"/>
      <c r="M1" s="254"/>
    </row>
    <row r="2" spans="1:16384" s="57" customFormat="1" ht="45" customHeight="1">
      <c r="A2" s="465"/>
      <c r="B2" s="74"/>
      <c r="G2" s="74"/>
      <c r="H2" s="74"/>
      <c r="M2" s="254"/>
    </row>
    <row r="3" spans="1:16384" s="57" customFormat="1" ht="12.75" customHeight="1">
      <c r="A3" s="439"/>
      <c r="B3" s="74"/>
      <c r="G3" s="74"/>
      <c r="H3" s="74"/>
      <c r="M3" s="254"/>
    </row>
    <row r="4" spans="1:16384" s="57" customFormat="1" ht="12.75" customHeight="1">
      <c r="A4" s="439"/>
      <c r="B4" s="74"/>
      <c r="G4" s="74"/>
      <c r="H4" s="74"/>
      <c r="M4" s="254"/>
    </row>
    <row r="5" spans="1:16384" s="57" customFormat="1" ht="12.75" customHeight="1">
      <c r="A5" s="439"/>
      <c r="B5" s="74"/>
      <c r="G5" s="74"/>
      <c r="H5" s="74"/>
      <c r="M5" s="254"/>
    </row>
    <row r="6" spans="1:16384" s="57" customFormat="1" ht="12.75" customHeight="1">
      <c r="A6" s="439"/>
      <c r="B6" s="74"/>
      <c r="G6" s="74"/>
      <c r="H6" s="74"/>
      <c r="M6" s="254"/>
    </row>
    <row r="7" spans="1:16384" s="57" customFormat="1" ht="19.5" customHeight="1">
      <c r="A7" s="439"/>
      <c r="B7" s="1040" t="s">
        <v>392</v>
      </c>
      <c r="C7" s="1040"/>
      <c r="D7" s="1040"/>
      <c r="E7" s="1040"/>
      <c r="F7" s="1040"/>
      <c r="G7" s="1040"/>
      <c r="H7" s="1040"/>
      <c r="I7" s="1041"/>
      <c r="J7" s="1041"/>
      <c r="K7" s="1041"/>
      <c r="L7" s="1041"/>
      <c r="M7" s="254"/>
      <c r="O7" s="232"/>
    </row>
    <row r="8" spans="1:16384" s="235" customFormat="1" ht="6" customHeight="1">
      <c r="A8" s="547"/>
      <c r="B8" s="534"/>
      <c r="C8" s="534"/>
      <c r="D8" s="534"/>
      <c r="E8" s="534"/>
      <c r="F8" s="534"/>
      <c r="G8" s="532"/>
      <c r="H8" s="535"/>
      <c r="I8" s="532"/>
      <c r="J8" s="532"/>
      <c r="K8" s="535"/>
      <c r="L8" s="535"/>
      <c r="M8" s="254"/>
      <c r="O8" s="236"/>
    </row>
    <row r="9" spans="1:16384" s="14" customFormat="1" ht="20.25" customHeight="1">
      <c r="A9" s="545"/>
      <c r="B9" s="353" t="s">
        <v>147</v>
      </c>
      <c r="C9" s="546"/>
      <c r="D9" s="546"/>
      <c r="E9" s="81"/>
      <c r="F9" s="81"/>
      <c r="G9" s="799"/>
      <c r="H9" s="799"/>
      <c r="I9" s="799"/>
      <c r="J9" s="799"/>
      <c r="K9" s="799"/>
      <c r="L9" s="799"/>
      <c r="M9" s="254"/>
      <c r="N9" s="57"/>
      <c r="O9" s="57"/>
      <c r="P9" s="57"/>
      <c r="Q9" s="57"/>
      <c r="R9" s="57"/>
      <c r="S9" s="57"/>
      <c r="T9" s="57"/>
    </row>
    <row r="10" spans="1:16384" s="57" customFormat="1" ht="7.5" customHeight="1">
      <c r="A10" s="439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254"/>
    </row>
    <row r="11" spans="1:16384" s="57" customFormat="1" ht="20.25" customHeight="1">
      <c r="A11" s="439"/>
      <c r="B11" s="11" t="s">
        <v>57</v>
      </c>
      <c r="C11" s="11"/>
      <c r="D11" s="11"/>
      <c r="E11" s="382"/>
      <c r="F11" s="800"/>
      <c r="G11" s="800"/>
      <c r="H11" s="486"/>
      <c r="I11" s="790" t="s">
        <v>389</v>
      </c>
      <c r="J11" s="791"/>
      <c r="K11" s="791"/>
      <c r="L11" s="792"/>
    </row>
    <row r="12" spans="1:16384" s="57" customFormat="1" ht="7.5" customHeight="1">
      <c r="A12" s="439"/>
      <c r="B12" s="81"/>
      <c r="C12" s="81"/>
      <c r="D12" s="81"/>
      <c r="E12" s="81"/>
      <c r="F12" s="81"/>
      <c r="G12" s="81"/>
      <c r="H12" s="81"/>
      <c r="I12" s="793"/>
      <c r="J12" s="794"/>
      <c r="K12" s="794"/>
      <c r="L12" s="795"/>
      <c r="M12" s="254"/>
    </row>
    <row r="13" spans="1:16384" s="57" customFormat="1" ht="19.5" customHeight="1">
      <c r="A13" s="439"/>
      <c r="B13" s="207" t="s">
        <v>141</v>
      </c>
      <c r="C13" s="206"/>
      <c r="D13" s="206"/>
      <c r="E13" s="801" t="str">
        <f>IF(SUM(K16:K49)=0,"",(SUM(K16:K49)))</f>
        <v/>
      </c>
      <c r="F13" s="801"/>
      <c r="G13" s="801"/>
      <c r="H13" s="81"/>
      <c r="I13" s="796"/>
      <c r="J13" s="797"/>
      <c r="K13" s="797"/>
      <c r="L13" s="798"/>
      <c r="M13" s="254"/>
    </row>
    <row r="14" spans="1:16384" s="57" customFormat="1" ht="14.25" customHeight="1">
      <c r="A14" s="439"/>
      <c r="B14" s="81"/>
      <c r="C14" s="81"/>
      <c r="D14" s="81"/>
      <c r="E14" s="81"/>
      <c r="F14" s="81"/>
      <c r="G14" s="397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  <c r="IV14" s="81"/>
      <c r="IW14" s="81"/>
      <c r="IX14" s="81"/>
      <c r="IY14" s="81"/>
      <c r="IZ14" s="81"/>
      <c r="JA14" s="81"/>
      <c r="JB14" s="81"/>
      <c r="JC14" s="81"/>
      <c r="JD14" s="81"/>
      <c r="JE14" s="81"/>
      <c r="JF14" s="81"/>
      <c r="JG14" s="81"/>
      <c r="JH14" s="81"/>
      <c r="JI14" s="81"/>
      <c r="JJ14" s="81"/>
      <c r="JK14" s="81"/>
      <c r="JL14" s="81"/>
      <c r="JM14" s="81"/>
      <c r="JN14" s="81"/>
      <c r="JO14" s="81"/>
      <c r="JP14" s="81"/>
      <c r="JQ14" s="81"/>
      <c r="JR14" s="81"/>
      <c r="JS14" s="81"/>
      <c r="JT14" s="81"/>
      <c r="JU14" s="81"/>
      <c r="JV14" s="81"/>
      <c r="JW14" s="81"/>
      <c r="JX14" s="81"/>
      <c r="JY14" s="81"/>
      <c r="JZ14" s="81"/>
      <c r="KA14" s="81"/>
      <c r="KB14" s="81"/>
      <c r="KC14" s="81"/>
      <c r="KD14" s="81"/>
      <c r="KE14" s="81"/>
      <c r="KF14" s="81"/>
      <c r="KG14" s="81"/>
      <c r="KH14" s="81"/>
      <c r="KI14" s="81"/>
      <c r="KJ14" s="81"/>
      <c r="KK14" s="81"/>
      <c r="KL14" s="81"/>
      <c r="KM14" s="81"/>
      <c r="KN14" s="81"/>
      <c r="KO14" s="81"/>
      <c r="KP14" s="81"/>
      <c r="KQ14" s="81"/>
      <c r="KR14" s="81"/>
      <c r="KS14" s="81"/>
      <c r="KT14" s="81"/>
      <c r="KU14" s="81"/>
      <c r="KV14" s="81"/>
      <c r="KW14" s="81"/>
      <c r="KX14" s="81"/>
      <c r="KY14" s="81"/>
      <c r="KZ14" s="81"/>
      <c r="LA14" s="81"/>
      <c r="LB14" s="81"/>
      <c r="LC14" s="81"/>
      <c r="LD14" s="81"/>
      <c r="LE14" s="81"/>
      <c r="LF14" s="81"/>
      <c r="LG14" s="81"/>
      <c r="LH14" s="81"/>
      <c r="LI14" s="81"/>
      <c r="LJ14" s="81"/>
      <c r="LK14" s="81"/>
      <c r="LL14" s="81"/>
      <c r="LM14" s="81"/>
      <c r="LN14" s="81"/>
      <c r="LO14" s="81"/>
      <c r="LP14" s="81"/>
      <c r="LQ14" s="81"/>
      <c r="LR14" s="81"/>
      <c r="LS14" s="81"/>
      <c r="LT14" s="81"/>
      <c r="LU14" s="81"/>
      <c r="LV14" s="81"/>
      <c r="LW14" s="81"/>
      <c r="LX14" s="81"/>
      <c r="LY14" s="81"/>
      <c r="LZ14" s="81"/>
      <c r="MA14" s="81"/>
      <c r="MB14" s="81"/>
      <c r="MC14" s="81"/>
      <c r="MD14" s="81"/>
      <c r="ME14" s="81"/>
      <c r="MF14" s="81"/>
      <c r="MG14" s="81"/>
      <c r="MH14" s="81"/>
      <c r="MI14" s="81"/>
      <c r="MJ14" s="81"/>
      <c r="MK14" s="81"/>
      <c r="ML14" s="81"/>
      <c r="MM14" s="81"/>
      <c r="MN14" s="81"/>
      <c r="MO14" s="81"/>
      <c r="MP14" s="81"/>
      <c r="MQ14" s="81"/>
      <c r="MR14" s="81"/>
      <c r="MS14" s="81"/>
      <c r="MT14" s="81"/>
      <c r="MU14" s="81"/>
      <c r="MV14" s="81"/>
      <c r="MW14" s="81"/>
      <c r="MX14" s="81"/>
      <c r="MY14" s="81"/>
      <c r="MZ14" s="81"/>
      <c r="NA14" s="81"/>
      <c r="NB14" s="81"/>
      <c r="NC14" s="81"/>
      <c r="ND14" s="81"/>
      <c r="NE14" s="81"/>
      <c r="NF14" s="81"/>
      <c r="NG14" s="81"/>
      <c r="NH14" s="81"/>
      <c r="NI14" s="81"/>
      <c r="NJ14" s="81"/>
      <c r="NK14" s="81"/>
      <c r="NL14" s="81"/>
      <c r="NM14" s="81"/>
      <c r="NN14" s="81"/>
      <c r="NO14" s="81"/>
      <c r="NP14" s="81"/>
      <c r="NQ14" s="81"/>
      <c r="NR14" s="81"/>
      <c r="NS14" s="81"/>
      <c r="NT14" s="81"/>
      <c r="NU14" s="81"/>
      <c r="NV14" s="81"/>
      <c r="NW14" s="81"/>
      <c r="NX14" s="81"/>
      <c r="NY14" s="81"/>
      <c r="NZ14" s="81"/>
      <c r="OA14" s="81"/>
      <c r="OB14" s="81"/>
      <c r="OC14" s="81"/>
      <c r="OD14" s="81"/>
      <c r="OE14" s="81"/>
      <c r="OF14" s="81"/>
      <c r="OG14" s="81"/>
      <c r="OH14" s="81"/>
      <c r="OI14" s="81"/>
      <c r="OJ14" s="81"/>
      <c r="OK14" s="81"/>
      <c r="OL14" s="81"/>
      <c r="OM14" s="81"/>
      <c r="ON14" s="81"/>
      <c r="OO14" s="81"/>
      <c r="OP14" s="81"/>
      <c r="OQ14" s="81"/>
      <c r="OR14" s="81"/>
      <c r="OS14" s="81"/>
      <c r="OT14" s="81"/>
      <c r="OU14" s="81"/>
      <c r="OV14" s="81"/>
      <c r="OW14" s="81"/>
      <c r="OX14" s="81"/>
      <c r="OY14" s="81"/>
      <c r="OZ14" s="81"/>
      <c r="PA14" s="81"/>
      <c r="PB14" s="81"/>
      <c r="PC14" s="81"/>
      <c r="PD14" s="81"/>
      <c r="PE14" s="81"/>
      <c r="PF14" s="81"/>
      <c r="PG14" s="81"/>
      <c r="PH14" s="81"/>
      <c r="PI14" s="81"/>
      <c r="PJ14" s="81"/>
      <c r="PK14" s="81"/>
      <c r="PL14" s="81"/>
      <c r="PM14" s="81"/>
      <c r="PN14" s="81"/>
      <c r="PO14" s="81"/>
      <c r="PP14" s="81"/>
      <c r="PQ14" s="81"/>
      <c r="PR14" s="81"/>
      <c r="PS14" s="81"/>
      <c r="PT14" s="81"/>
      <c r="PU14" s="81"/>
      <c r="PV14" s="81"/>
      <c r="PW14" s="81"/>
      <c r="PX14" s="81"/>
      <c r="PY14" s="81"/>
      <c r="PZ14" s="81"/>
      <c r="QA14" s="81"/>
      <c r="QB14" s="81"/>
      <c r="QC14" s="81"/>
      <c r="QD14" s="81"/>
      <c r="QE14" s="81"/>
      <c r="QF14" s="81"/>
      <c r="QG14" s="81"/>
      <c r="QH14" s="81"/>
      <c r="QI14" s="81"/>
      <c r="QJ14" s="81"/>
      <c r="QK14" s="81"/>
      <c r="QL14" s="81"/>
      <c r="QM14" s="81"/>
      <c r="QN14" s="81"/>
      <c r="QO14" s="81"/>
      <c r="QP14" s="81"/>
      <c r="QQ14" s="81"/>
      <c r="QR14" s="81"/>
      <c r="QS14" s="81"/>
      <c r="QT14" s="81"/>
      <c r="QU14" s="81"/>
      <c r="QV14" s="81"/>
      <c r="QW14" s="81"/>
      <c r="QX14" s="81"/>
      <c r="QY14" s="81"/>
      <c r="QZ14" s="81"/>
      <c r="RA14" s="81"/>
      <c r="RB14" s="81"/>
      <c r="RC14" s="81"/>
      <c r="RD14" s="81"/>
      <c r="RE14" s="81"/>
      <c r="RF14" s="81"/>
      <c r="RG14" s="81"/>
      <c r="RH14" s="81"/>
      <c r="RI14" s="81"/>
      <c r="RJ14" s="81"/>
      <c r="RK14" s="81"/>
      <c r="RL14" s="81"/>
      <c r="RM14" s="81"/>
      <c r="RN14" s="81"/>
      <c r="RO14" s="81"/>
      <c r="RP14" s="81"/>
      <c r="RQ14" s="81"/>
      <c r="RR14" s="81"/>
      <c r="RS14" s="81"/>
      <c r="RT14" s="81"/>
      <c r="RU14" s="81"/>
      <c r="RV14" s="81"/>
      <c r="RW14" s="81"/>
      <c r="RX14" s="81"/>
      <c r="RY14" s="81"/>
      <c r="RZ14" s="81"/>
      <c r="SA14" s="81"/>
      <c r="SB14" s="81"/>
      <c r="SC14" s="81"/>
      <c r="SD14" s="81"/>
      <c r="SE14" s="81"/>
      <c r="SF14" s="81"/>
      <c r="SG14" s="81"/>
      <c r="SH14" s="81"/>
      <c r="SI14" s="81"/>
      <c r="SJ14" s="81"/>
      <c r="SK14" s="81"/>
      <c r="SL14" s="81"/>
      <c r="SM14" s="81"/>
      <c r="SN14" s="81"/>
      <c r="SO14" s="81"/>
      <c r="SP14" s="81"/>
      <c r="SQ14" s="81"/>
      <c r="SR14" s="81"/>
      <c r="SS14" s="81"/>
      <c r="ST14" s="81"/>
      <c r="SU14" s="81"/>
      <c r="SV14" s="81"/>
      <c r="SW14" s="81"/>
      <c r="SX14" s="81"/>
      <c r="SY14" s="81"/>
      <c r="SZ14" s="81"/>
      <c r="TA14" s="81"/>
      <c r="TB14" s="81"/>
      <c r="TC14" s="81"/>
      <c r="TD14" s="81"/>
      <c r="TE14" s="81"/>
      <c r="TF14" s="81"/>
      <c r="TG14" s="81"/>
      <c r="TH14" s="81"/>
      <c r="TI14" s="81"/>
      <c r="TJ14" s="81"/>
      <c r="TK14" s="81"/>
      <c r="TL14" s="81"/>
      <c r="TM14" s="81"/>
      <c r="TN14" s="81"/>
      <c r="TO14" s="81"/>
      <c r="TP14" s="81"/>
      <c r="TQ14" s="81"/>
      <c r="TR14" s="81"/>
      <c r="TS14" s="81"/>
      <c r="TT14" s="81"/>
      <c r="TU14" s="81"/>
      <c r="TV14" s="81"/>
      <c r="TW14" s="81"/>
      <c r="TX14" s="81"/>
      <c r="TY14" s="81"/>
      <c r="TZ14" s="81"/>
      <c r="UA14" s="81"/>
      <c r="UB14" s="81"/>
      <c r="UC14" s="81"/>
      <c r="UD14" s="81"/>
      <c r="UE14" s="81"/>
      <c r="UF14" s="81"/>
      <c r="UG14" s="81"/>
      <c r="UH14" s="81"/>
      <c r="UI14" s="81"/>
      <c r="UJ14" s="81"/>
      <c r="UK14" s="81"/>
      <c r="UL14" s="81"/>
      <c r="UM14" s="81"/>
      <c r="UN14" s="81"/>
      <c r="UO14" s="81"/>
      <c r="UP14" s="81"/>
      <c r="UQ14" s="81"/>
      <c r="UR14" s="81"/>
      <c r="US14" s="81"/>
      <c r="UT14" s="81"/>
      <c r="UU14" s="81"/>
      <c r="UV14" s="81"/>
      <c r="UW14" s="81"/>
      <c r="UX14" s="81"/>
      <c r="UY14" s="81"/>
      <c r="UZ14" s="81"/>
      <c r="VA14" s="81"/>
      <c r="VB14" s="81"/>
      <c r="VC14" s="81"/>
      <c r="VD14" s="81"/>
      <c r="VE14" s="81"/>
      <c r="VF14" s="81"/>
      <c r="VG14" s="81"/>
      <c r="VH14" s="81"/>
      <c r="VI14" s="81"/>
      <c r="VJ14" s="81"/>
      <c r="VK14" s="81"/>
      <c r="VL14" s="81"/>
      <c r="VM14" s="81"/>
      <c r="VN14" s="81"/>
      <c r="VO14" s="81"/>
      <c r="VP14" s="81"/>
      <c r="VQ14" s="81"/>
      <c r="VR14" s="81"/>
      <c r="VS14" s="81"/>
      <c r="VT14" s="81"/>
      <c r="VU14" s="81"/>
      <c r="VV14" s="81"/>
      <c r="VW14" s="81"/>
      <c r="VX14" s="81"/>
      <c r="VY14" s="81"/>
      <c r="VZ14" s="81"/>
      <c r="WA14" s="81"/>
      <c r="WB14" s="81"/>
      <c r="WC14" s="81"/>
      <c r="WD14" s="81"/>
      <c r="WE14" s="81"/>
      <c r="WF14" s="81"/>
      <c r="WG14" s="81"/>
      <c r="WH14" s="81"/>
      <c r="WI14" s="81"/>
      <c r="WJ14" s="81"/>
      <c r="WK14" s="81"/>
      <c r="WL14" s="81"/>
      <c r="WM14" s="81"/>
      <c r="WN14" s="81"/>
      <c r="WO14" s="81"/>
      <c r="WP14" s="81"/>
      <c r="WQ14" s="81"/>
      <c r="WR14" s="81"/>
      <c r="WS14" s="81"/>
      <c r="WT14" s="81"/>
      <c r="WU14" s="81"/>
      <c r="WV14" s="81"/>
      <c r="WW14" s="81"/>
      <c r="WX14" s="81"/>
      <c r="WY14" s="81"/>
      <c r="WZ14" s="81"/>
      <c r="XA14" s="81"/>
      <c r="XB14" s="81"/>
      <c r="XC14" s="81"/>
      <c r="XD14" s="81"/>
      <c r="XE14" s="81"/>
      <c r="XF14" s="81"/>
      <c r="XG14" s="81"/>
      <c r="XH14" s="81"/>
      <c r="XI14" s="81"/>
      <c r="XJ14" s="81"/>
      <c r="XK14" s="81"/>
      <c r="XL14" s="81"/>
      <c r="XM14" s="81"/>
      <c r="XN14" s="81"/>
      <c r="XO14" s="81"/>
      <c r="XP14" s="81"/>
      <c r="XQ14" s="81"/>
      <c r="XR14" s="81"/>
      <c r="XS14" s="81"/>
      <c r="XT14" s="81"/>
      <c r="XU14" s="81"/>
      <c r="XV14" s="81"/>
      <c r="XW14" s="81"/>
      <c r="XX14" s="81"/>
      <c r="XY14" s="81"/>
      <c r="XZ14" s="81"/>
      <c r="YA14" s="81"/>
      <c r="YB14" s="81"/>
      <c r="YC14" s="81"/>
      <c r="YD14" s="81"/>
      <c r="YE14" s="81"/>
      <c r="YF14" s="81"/>
      <c r="YG14" s="81"/>
      <c r="YH14" s="81"/>
      <c r="YI14" s="81"/>
      <c r="YJ14" s="81"/>
      <c r="YK14" s="81"/>
      <c r="YL14" s="81"/>
      <c r="YM14" s="81"/>
      <c r="YN14" s="81"/>
      <c r="YO14" s="81"/>
      <c r="YP14" s="81"/>
      <c r="YQ14" s="81"/>
      <c r="YR14" s="81"/>
      <c r="YS14" s="81"/>
      <c r="YT14" s="81"/>
      <c r="YU14" s="81"/>
      <c r="YV14" s="81"/>
      <c r="YW14" s="81"/>
      <c r="YX14" s="81"/>
      <c r="YY14" s="81"/>
      <c r="YZ14" s="81"/>
      <c r="ZA14" s="81"/>
      <c r="ZB14" s="81"/>
      <c r="ZC14" s="81"/>
      <c r="ZD14" s="81"/>
      <c r="ZE14" s="81"/>
      <c r="ZF14" s="81"/>
      <c r="ZG14" s="81"/>
      <c r="ZH14" s="81"/>
      <c r="ZI14" s="81"/>
      <c r="ZJ14" s="81"/>
      <c r="ZK14" s="81"/>
      <c r="ZL14" s="81"/>
      <c r="ZM14" s="81"/>
      <c r="ZN14" s="81"/>
      <c r="ZO14" s="81"/>
      <c r="ZP14" s="81"/>
      <c r="ZQ14" s="81"/>
      <c r="ZR14" s="81"/>
      <c r="ZS14" s="81"/>
      <c r="ZT14" s="81"/>
      <c r="ZU14" s="81"/>
      <c r="ZV14" s="81"/>
      <c r="ZW14" s="81"/>
      <c r="ZX14" s="81"/>
      <c r="ZY14" s="81"/>
      <c r="ZZ14" s="81"/>
      <c r="AAA14" s="81"/>
      <c r="AAB14" s="81"/>
      <c r="AAC14" s="81"/>
      <c r="AAD14" s="81"/>
      <c r="AAE14" s="81"/>
      <c r="AAF14" s="81"/>
      <c r="AAG14" s="81"/>
      <c r="AAH14" s="81"/>
      <c r="AAI14" s="81"/>
      <c r="AAJ14" s="81"/>
      <c r="AAK14" s="81"/>
      <c r="AAL14" s="81"/>
      <c r="AAM14" s="81"/>
      <c r="AAN14" s="81"/>
      <c r="AAO14" s="81"/>
      <c r="AAP14" s="81"/>
      <c r="AAQ14" s="81"/>
      <c r="AAR14" s="81"/>
      <c r="AAS14" s="81"/>
      <c r="AAT14" s="81"/>
      <c r="AAU14" s="81"/>
      <c r="AAV14" s="81"/>
      <c r="AAW14" s="81"/>
      <c r="AAX14" s="81"/>
      <c r="AAY14" s="81"/>
      <c r="AAZ14" s="81"/>
      <c r="ABA14" s="81"/>
      <c r="ABB14" s="81"/>
      <c r="ABC14" s="81"/>
      <c r="ABD14" s="81"/>
      <c r="ABE14" s="81"/>
      <c r="ABF14" s="81"/>
      <c r="ABG14" s="81"/>
      <c r="ABH14" s="81"/>
      <c r="ABI14" s="81"/>
      <c r="ABJ14" s="81"/>
      <c r="ABK14" s="81"/>
      <c r="ABL14" s="81"/>
      <c r="ABM14" s="81"/>
      <c r="ABN14" s="81"/>
      <c r="ABO14" s="81"/>
      <c r="ABP14" s="81"/>
      <c r="ABQ14" s="81"/>
      <c r="ABR14" s="81"/>
      <c r="ABS14" s="81"/>
      <c r="ABT14" s="81"/>
      <c r="ABU14" s="81"/>
      <c r="ABV14" s="81"/>
      <c r="ABW14" s="81"/>
      <c r="ABX14" s="81"/>
      <c r="ABY14" s="81"/>
      <c r="ABZ14" s="81"/>
      <c r="ACA14" s="81"/>
      <c r="ACB14" s="81"/>
      <c r="ACC14" s="81"/>
      <c r="ACD14" s="81"/>
      <c r="ACE14" s="81"/>
      <c r="ACF14" s="81"/>
      <c r="ACG14" s="81"/>
      <c r="ACH14" s="81"/>
      <c r="ACI14" s="81"/>
      <c r="ACJ14" s="81"/>
      <c r="ACK14" s="81"/>
      <c r="ACL14" s="81"/>
      <c r="ACM14" s="81"/>
      <c r="ACN14" s="81"/>
      <c r="ACO14" s="81"/>
      <c r="ACP14" s="81"/>
      <c r="ACQ14" s="81"/>
      <c r="ACR14" s="81"/>
      <c r="ACS14" s="81"/>
      <c r="ACT14" s="81"/>
      <c r="ACU14" s="81"/>
      <c r="ACV14" s="81"/>
      <c r="ACW14" s="81"/>
      <c r="ACX14" s="81"/>
      <c r="ACY14" s="81"/>
      <c r="ACZ14" s="81"/>
      <c r="ADA14" s="81"/>
      <c r="ADB14" s="81"/>
      <c r="ADC14" s="81"/>
      <c r="ADD14" s="81"/>
      <c r="ADE14" s="81"/>
      <c r="ADF14" s="81"/>
      <c r="ADG14" s="81"/>
      <c r="ADH14" s="81"/>
      <c r="ADI14" s="81"/>
      <c r="ADJ14" s="81"/>
      <c r="ADK14" s="81"/>
      <c r="ADL14" s="81"/>
      <c r="ADM14" s="81"/>
      <c r="ADN14" s="81"/>
      <c r="ADO14" s="81"/>
      <c r="ADP14" s="81"/>
      <c r="ADQ14" s="81"/>
      <c r="ADR14" s="81"/>
      <c r="ADS14" s="81"/>
      <c r="ADT14" s="81"/>
      <c r="ADU14" s="81"/>
      <c r="ADV14" s="81"/>
      <c r="ADW14" s="81"/>
      <c r="ADX14" s="81"/>
      <c r="ADY14" s="81"/>
      <c r="ADZ14" s="81"/>
      <c r="AEA14" s="81"/>
      <c r="AEB14" s="81"/>
      <c r="AEC14" s="81"/>
      <c r="AED14" s="81"/>
      <c r="AEE14" s="81"/>
      <c r="AEF14" s="81"/>
      <c r="AEG14" s="81"/>
      <c r="AEH14" s="81"/>
      <c r="AEI14" s="81"/>
      <c r="AEJ14" s="81"/>
      <c r="AEK14" s="81"/>
      <c r="AEL14" s="81"/>
      <c r="AEM14" s="81"/>
      <c r="AEN14" s="81"/>
      <c r="AEO14" s="81"/>
      <c r="AEP14" s="81"/>
      <c r="AEQ14" s="81"/>
      <c r="AER14" s="81"/>
      <c r="AES14" s="81"/>
      <c r="AET14" s="81"/>
      <c r="AEU14" s="81"/>
      <c r="AEV14" s="81"/>
      <c r="AEW14" s="81"/>
      <c r="AEX14" s="81"/>
      <c r="AEY14" s="81"/>
      <c r="AEZ14" s="81"/>
      <c r="AFA14" s="81"/>
      <c r="AFB14" s="81"/>
      <c r="AFC14" s="81"/>
      <c r="AFD14" s="81"/>
      <c r="AFE14" s="81"/>
      <c r="AFF14" s="81"/>
      <c r="AFG14" s="81"/>
      <c r="AFH14" s="81"/>
      <c r="AFI14" s="81"/>
      <c r="AFJ14" s="81"/>
      <c r="AFK14" s="81"/>
      <c r="AFL14" s="81"/>
      <c r="AFM14" s="81"/>
      <c r="AFN14" s="81"/>
      <c r="AFO14" s="81"/>
      <c r="AFP14" s="81"/>
      <c r="AFQ14" s="81"/>
      <c r="AFR14" s="81"/>
      <c r="AFS14" s="81"/>
      <c r="AFT14" s="81"/>
      <c r="AFU14" s="81"/>
      <c r="AFV14" s="81"/>
      <c r="AFW14" s="81"/>
      <c r="AFX14" s="81"/>
      <c r="AFY14" s="81"/>
      <c r="AFZ14" s="81"/>
      <c r="AGA14" s="81"/>
      <c r="AGB14" s="81"/>
      <c r="AGC14" s="81"/>
      <c r="AGD14" s="81"/>
      <c r="AGE14" s="81"/>
      <c r="AGF14" s="81"/>
      <c r="AGG14" s="81"/>
      <c r="AGH14" s="81"/>
      <c r="AGI14" s="81"/>
      <c r="AGJ14" s="81"/>
      <c r="AGK14" s="81"/>
      <c r="AGL14" s="81"/>
      <c r="AGM14" s="81"/>
      <c r="AGN14" s="81"/>
      <c r="AGO14" s="81"/>
      <c r="AGP14" s="81"/>
      <c r="AGQ14" s="81"/>
      <c r="AGR14" s="81"/>
      <c r="AGS14" s="81"/>
      <c r="AGT14" s="81"/>
      <c r="AGU14" s="81"/>
      <c r="AGV14" s="81"/>
      <c r="AGW14" s="81"/>
      <c r="AGX14" s="81"/>
      <c r="AGY14" s="81"/>
      <c r="AGZ14" s="81"/>
      <c r="AHA14" s="81"/>
      <c r="AHB14" s="81"/>
      <c r="AHC14" s="81"/>
      <c r="AHD14" s="81"/>
      <c r="AHE14" s="81"/>
      <c r="AHF14" s="81"/>
      <c r="AHG14" s="81"/>
      <c r="AHH14" s="81"/>
      <c r="AHI14" s="81"/>
      <c r="AHJ14" s="81"/>
      <c r="AHK14" s="81"/>
      <c r="AHL14" s="81"/>
      <c r="AHM14" s="81"/>
      <c r="AHN14" s="81"/>
      <c r="AHO14" s="81"/>
      <c r="AHP14" s="81"/>
      <c r="AHQ14" s="81"/>
      <c r="AHR14" s="81"/>
      <c r="AHS14" s="81"/>
      <c r="AHT14" s="81"/>
      <c r="AHU14" s="81"/>
      <c r="AHV14" s="81"/>
      <c r="AHW14" s="81"/>
      <c r="AHX14" s="81"/>
      <c r="AHY14" s="81"/>
      <c r="AHZ14" s="81"/>
      <c r="AIA14" s="81"/>
      <c r="AIB14" s="81"/>
      <c r="AIC14" s="81"/>
      <c r="AID14" s="81"/>
      <c r="AIE14" s="81"/>
      <c r="AIF14" s="81"/>
      <c r="AIG14" s="81"/>
      <c r="AIH14" s="81"/>
      <c r="AII14" s="81"/>
      <c r="AIJ14" s="81"/>
      <c r="AIK14" s="81"/>
      <c r="AIL14" s="81"/>
      <c r="AIM14" s="81"/>
      <c r="AIN14" s="81"/>
      <c r="AIO14" s="81"/>
      <c r="AIP14" s="81"/>
      <c r="AIQ14" s="81"/>
      <c r="AIR14" s="81"/>
      <c r="AIS14" s="81"/>
      <c r="AIT14" s="81"/>
      <c r="AIU14" s="81"/>
      <c r="AIV14" s="81"/>
      <c r="AIW14" s="81"/>
      <c r="AIX14" s="81"/>
      <c r="AIY14" s="81"/>
      <c r="AIZ14" s="81"/>
      <c r="AJA14" s="81"/>
      <c r="AJB14" s="81"/>
      <c r="AJC14" s="81"/>
      <c r="AJD14" s="81"/>
      <c r="AJE14" s="81"/>
      <c r="AJF14" s="81"/>
      <c r="AJG14" s="81"/>
      <c r="AJH14" s="81"/>
      <c r="AJI14" s="81"/>
      <c r="AJJ14" s="81"/>
      <c r="AJK14" s="81"/>
      <c r="AJL14" s="81"/>
      <c r="AJM14" s="81"/>
      <c r="AJN14" s="81"/>
      <c r="AJO14" s="81"/>
      <c r="AJP14" s="81"/>
      <c r="AJQ14" s="81"/>
      <c r="AJR14" s="81"/>
      <c r="AJS14" s="81"/>
      <c r="AJT14" s="81"/>
      <c r="AJU14" s="81"/>
      <c r="AJV14" s="81"/>
      <c r="AJW14" s="81"/>
      <c r="AJX14" s="81"/>
      <c r="AJY14" s="81"/>
      <c r="AJZ14" s="81"/>
      <c r="AKA14" s="81"/>
      <c r="AKB14" s="81"/>
      <c r="AKC14" s="81"/>
      <c r="AKD14" s="81"/>
      <c r="AKE14" s="81"/>
      <c r="AKF14" s="81"/>
      <c r="AKG14" s="81"/>
      <c r="AKH14" s="81"/>
      <c r="AKI14" s="81"/>
      <c r="AKJ14" s="81"/>
      <c r="AKK14" s="81"/>
      <c r="AKL14" s="81"/>
      <c r="AKM14" s="81"/>
      <c r="AKN14" s="81"/>
      <c r="AKO14" s="81"/>
      <c r="AKP14" s="81"/>
      <c r="AKQ14" s="81"/>
      <c r="AKR14" s="81"/>
      <c r="AKS14" s="81"/>
      <c r="AKT14" s="81"/>
      <c r="AKU14" s="81"/>
      <c r="AKV14" s="81"/>
      <c r="AKW14" s="81"/>
      <c r="AKX14" s="81"/>
      <c r="AKY14" s="81"/>
      <c r="AKZ14" s="81"/>
      <c r="ALA14" s="81"/>
      <c r="ALB14" s="81"/>
      <c r="ALC14" s="81"/>
      <c r="ALD14" s="81"/>
      <c r="ALE14" s="81"/>
      <c r="ALF14" s="81"/>
      <c r="ALG14" s="81"/>
      <c r="ALH14" s="81"/>
      <c r="ALI14" s="81"/>
      <c r="ALJ14" s="81"/>
      <c r="ALK14" s="81"/>
      <c r="ALL14" s="81"/>
      <c r="ALM14" s="81"/>
      <c r="ALN14" s="81"/>
      <c r="ALO14" s="81"/>
      <c r="ALP14" s="81"/>
      <c r="ALQ14" s="81"/>
      <c r="ALR14" s="81"/>
      <c r="ALS14" s="81"/>
      <c r="ALT14" s="81"/>
      <c r="ALU14" s="81"/>
      <c r="ALV14" s="81"/>
      <c r="ALW14" s="81"/>
      <c r="ALX14" s="81"/>
      <c r="ALY14" s="81"/>
      <c r="ALZ14" s="81"/>
      <c r="AMA14" s="81"/>
      <c r="AMB14" s="81"/>
      <c r="AMC14" s="81"/>
      <c r="AMD14" s="81"/>
      <c r="AME14" s="81"/>
      <c r="AMF14" s="81"/>
      <c r="AMG14" s="81"/>
      <c r="AMH14" s="81"/>
      <c r="AMI14" s="81"/>
      <c r="AMJ14" s="81"/>
      <c r="AMK14" s="81"/>
      <c r="AML14" s="81"/>
      <c r="AMM14" s="81"/>
      <c r="AMN14" s="81"/>
      <c r="AMO14" s="81"/>
      <c r="AMP14" s="81"/>
      <c r="AMQ14" s="81"/>
      <c r="AMR14" s="81"/>
      <c r="AMS14" s="81"/>
      <c r="AMT14" s="81"/>
      <c r="AMU14" s="81"/>
      <c r="AMV14" s="81"/>
      <c r="AMW14" s="81"/>
      <c r="AMX14" s="81"/>
      <c r="AMY14" s="81"/>
      <c r="AMZ14" s="81"/>
      <c r="ANA14" s="81"/>
      <c r="ANB14" s="81"/>
      <c r="ANC14" s="81"/>
      <c r="AND14" s="81"/>
      <c r="ANE14" s="81"/>
      <c r="ANF14" s="81"/>
      <c r="ANG14" s="81"/>
      <c r="ANH14" s="81"/>
      <c r="ANI14" s="81"/>
      <c r="ANJ14" s="81"/>
      <c r="ANK14" s="81"/>
      <c r="ANL14" s="81"/>
      <c r="ANM14" s="81"/>
      <c r="ANN14" s="81"/>
      <c r="ANO14" s="81"/>
      <c r="ANP14" s="81"/>
      <c r="ANQ14" s="81"/>
      <c r="ANR14" s="81"/>
      <c r="ANS14" s="81"/>
      <c r="ANT14" s="81"/>
      <c r="ANU14" s="81"/>
      <c r="ANV14" s="81"/>
      <c r="ANW14" s="81"/>
      <c r="ANX14" s="81"/>
      <c r="ANY14" s="81"/>
      <c r="ANZ14" s="81"/>
      <c r="AOA14" s="81"/>
      <c r="AOB14" s="81"/>
      <c r="AOC14" s="81"/>
      <c r="AOD14" s="81"/>
      <c r="AOE14" s="81"/>
      <c r="AOF14" s="81"/>
      <c r="AOG14" s="81"/>
      <c r="AOH14" s="81"/>
      <c r="AOI14" s="81"/>
      <c r="AOJ14" s="81"/>
      <c r="AOK14" s="81"/>
      <c r="AOL14" s="81"/>
      <c r="AOM14" s="81"/>
      <c r="AON14" s="81"/>
      <c r="AOO14" s="81"/>
      <c r="AOP14" s="81"/>
      <c r="AOQ14" s="81"/>
      <c r="AOR14" s="81"/>
      <c r="AOS14" s="81"/>
      <c r="AOT14" s="81"/>
      <c r="AOU14" s="81"/>
      <c r="AOV14" s="81"/>
      <c r="AOW14" s="81"/>
      <c r="AOX14" s="81"/>
      <c r="AOY14" s="81"/>
      <c r="AOZ14" s="81"/>
      <c r="APA14" s="81"/>
      <c r="APB14" s="81"/>
      <c r="APC14" s="81"/>
      <c r="APD14" s="81"/>
      <c r="APE14" s="81"/>
      <c r="APF14" s="81"/>
      <c r="APG14" s="81"/>
      <c r="APH14" s="81"/>
      <c r="API14" s="81"/>
      <c r="APJ14" s="81"/>
      <c r="APK14" s="81"/>
      <c r="APL14" s="81"/>
      <c r="APM14" s="81"/>
      <c r="APN14" s="81"/>
      <c r="APO14" s="81"/>
      <c r="APP14" s="81"/>
      <c r="APQ14" s="81"/>
      <c r="APR14" s="81"/>
      <c r="APS14" s="81"/>
      <c r="APT14" s="81"/>
      <c r="APU14" s="81"/>
      <c r="APV14" s="81"/>
      <c r="APW14" s="81"/>
      <c r="APX14" s="81"/>
      <c r="APY14" s="81"/>
      <c r="APZ14" s="81"/>
      <c r="AQA14" s="81"/>
      <c r="AQB14" s="81"/>
      <c r="AQC14" s="81"/>
      <c r="AQD14" s="81"/>
      <c r="AQE14" s="81"/>
      <c r="AQF14" s="81"/>
      <c r="AQG14" s="81"/>
      <c r="AQH14" s="81"/>
      <c r="AQI14" s="81"/>
      <c r="AQJ14" s="81"/>
      <c r="AQK14" s="81"/>
      <c r="AQL14" s="81"/>
      <c r="AQM14" s="81"/>
      <c r="AQN14" s="81"/>
      <c r="AQO14" s="81"/>
      <c r="AQP14" s="81"/>
      <c r="AQQ14" s="81"/>
      <c r="AQR14" s="81"/>
      <c r="AQS14" s="81"/>
      <c r="AQT14" s="81"/>
      <c r="AQU14" s="81"/>
      <c r="AQV14" s="81"/>
      <c r="AQW14" s="81"/>
      <c r="AQX14" s="81"/>
      <c r="AQY14" s="81"/>
      <c r="AQZ14" s="81"/>
      <c r="ARA14" s="81"/>
      <c r="ARB14" s="81"/>
      <c r="ARC14" s="81"/>
      <c r="ARD14" s="81"/>
      <c r="ARE14" s="81"/>
      <c r="ARF14" s="81"/>
      <c r="ARG14" s="81"/>
      <c r="ARH14" s="81"/>
      <c r="ARI14" s="81"/>
      <c r="ARJ14" s="81"/>
      <c r="ARK14" s="81"/>
      <c r="ARL14" s="81"/>
      <c r="ARM14" s="81"/>
      <c r="ARN14" s="81"/>
      <c r="ARO14" s="81"/>
      <c r="ARP14" s="81"/>
      <c r="ARQ14" s="81"/>
      <c r="ARR14" s="81"/>
      <c r="ARS14" s="81"/>
      <c r="ART14" s="81"/>
      <c r="ARU14" s="81"/>
      <c r="ARV14" s="81"/>
      <c r="ARW14" s="81"/>
      <c r="ARX14" s="81"/>
      <c r="ARY14" s="81"/>
      <c r="ARZ14" s="81"/>
      <c r="ASA14" s="81"/>
      <c r="ASB14" s="81"/>
      <c r="ASC14" s="81"/>
      <c r="ASD14" s="81"/>
      <c r="ASE14" s="81"/>
      <c r="ASF14" s="81"/>
      <c r="ASG14" s="81"/>
      <c r="ASH14" s="81"/>
      <c r="ASI14" s="81"/>
      <c r="ASJ14" s="81"/>
      <c r="ASK14" s="81"/>
      <c r="ASL14" s="81"/>
      <c r="ASM14" s="81"/>
      <c r="ASN14" s="81"/>
      <c r="ASO14" s="81"/>
      <c r="ASP14" s="81"/>
      <c r="ASQ14" s="81"/>
      <c r="ASR14" s="81"/>
      <c r="ASS14" s="81"/>
      <c r="AST14" s="81"/>
      <c r="ASU14" s="81"/>
      <c r="ASV14" s="81"/>
      <c r="ASW14" s="81"/>
      <c r="ASX14" s="81"/>
      <c r="ASY14" s="81"/>
      <c r="ASZ14" s="81"/>
      <c r="ATA14" s="81"/>
      <c r="ATB14" s="81"/>
      <c r="ATC14" s="81"/>
      <c r="ATD14" s="81"/>
      <c r="ATE14" s="81"/>
      <c r="ATF14" s="81"/>
      <c r="ATG14" s="81"/>
      <c r="ATH14" s="81"/>
      <c r="ATI14" s="81"/>
      <c r="ATJ14" s="81"/>
      <c r="ATK14" s="81"/>
      <c r="ATL14" s="81"/>
      <c r="ATM14" s="81"/>
      <c r="ATN14" s="81"/>
      <c r="ATO14" s="81"/>
      <c r="ATP14" s="81"/>
      <c r="ATQ14" s="81"/>
      <c r="ATR14" s="81"/>
      <c r="ATS14" s="81"/>
      <c r="ATT14" s="81"/>
      <c r="ATU14" s="81"/>
      <c r="ATV14" s="81"/>
      <c r="ATW14" s="81"/>
      <c r="ATX14" s="81"/>
      <c r="ATY14" s="81"/>
      <c r="ATZ14" s="81"/>
      <c r="AUA14" s="81"/>
      <c r="AUB14" s="81"/>
      <c r="AUC14" s="81"/>
      <c r="AUD14" s="81"/>
      <c r="AUE14" s="81"/>
      <c r="AUF14" s="81"/>
      <c r="AUG14" s="81"/>
      <c r="AUH14" s="81"/>
      <c r="AUI14" s="81"/>
      <c r="AUJ14" s="81"/>
      <c r="AUK14" s="81"/>
      <c r="AUL14" s="81"/>
      <c r="AUM14" s="81"/>
      <c r="AUN14" s="81"/>
      <c r="AUO14" s="81"/>
      <c r="AUP14" s="81"/>
      <c r="AUQ14" s="81"/>
      <c r="AUR14" s="81"/>
      <c r="AUS14" s="81"/>
      <c r="AUT14" s="81"/>
      <c r="AUU14" s="81"/>
      <c r="AUV14" s="81"/>
      <c r="AUW14" s="81"/>
      <c r="AUX14" s="81"/>
      <c r="AUY14" s="81"/>
      <c r="AUZ14" s="81"/>
      <c r="AVA14" s="81"/>
      <c r="AVB14" s="81"/>
      <c r="AVC14" s="81"/>
      <c r="AVD14" s="81"/>
      <c r="AVE14" s="81"/>
      <c r="AVF14" s="81"/>
      <c r="AVG14" s="81"/>
      <c r="AVH14" s="81"/>
      <c r="AVI14" s="81"/>
      <c r="AVJ14" s="81"/>
      <c r="AVK14" s="81"/>
      <c r="AVL14" s="81"/>
      <c r="AVM14" s="81"/>
      <c r="AVN14" s="81"/>
      <c r="AVO14" s="81"/>
      <c r="AVP14" s="81"/>
      <c r="AVQ14" s="81"/>
      <c r="AVR14" s="81"/>
      <c r="AVS14" s="81"/>
      <c r="AVT14" s="81"/>
      <c r="AVU14" s="81"/>
      <c r="AVV14" s="81"/>
      <c r="AVW14" s="81"/>
      <c r="AVX14" s="81"/>
      <c r="AVY14" s="81"/>
      <c r="AVZ14" s="81"/>
      <c r="AWA14" s="81"/>
      <c r="AWB14" s="81"/>
      <c r="AWC14" s="81"/>
      <c r="AWD14" s="81"/>
      <c r="AWE14" s="81"/>
      <c r="AWF14" s="81"/>
      <c r="AWG14" s="81"/>
      <c r="AWH14" s="81"/>
      <c r="AWI14" s="81"/>
      <c r="AWJ14" s="81"/>
      <c r="AWK14" s="81"/>
      <c r="AWL14" s="81"/>
      <c r="AWM14" s="81"/>
      <c r="AWN14" s="81"/>
      <c r="AWO14" s="81"/>
      <c r="AWP14" s="81"/>
      <c r="AWQ14" s="81"/>
      <c r="AWR14" s="81"/>
      <c r="AWS14" s="81"/>
      <c r="AWT14" s="81"/>
      <c r="AWU14" s="81"/>
      <c r="AWV14" s="81"/>
      <c r="AWW14" s="81"/>
      <c r="AWX14" s="81"/>
      <c r="AWY14" s="81"/>
      <c r="AWZ14" s="81"/>
      <c r="AXA14" s="81"/>
      <c r="AXB14" s="81"/>
      <c r="AXC14" s="81"/>
      <c r="AXD14" s="81"/>
      <c r="AXE14" s="81"/>
      <c r="AXF14" s="81"/>
      <c r="AXG14" s="81"/>
      <c r="AXH14" s="81"/>
      <c r="AXI14" s="81"/>
      <c r="AXJ14" s="81"/>
      <c r="AXK14" s="81"/>
      <c r="AXL14" s="81"/>
      <c r="AXM14" s="81"/>
      <c r="AXN14" s="81"/>
      <c r="AXO14" s="81"/>
      <c r="AXP14" s="81"/>
      <c r="AXQ14" s="81"/>
      <c r="AXR14" s="81"/>
      <c r="AXS14" s="81"/>
      <c r="AXT14" s="81"/>
      <c r="AXU14" s="81"/>
      <c r="AXV14" s="81"/>
      <c r="AXW14" s="81"/>
      <c r="AXX14" s="81"/>
      <c r="AXY14" s="81"/>
      <c r="AXZ14" s="81"/>
      <c r="AYA14" s="81"/>
      <c r="AYB14" s="81"/>
      <c r="AYC14" s="81"/>
      <c r="AYD14" s="81"/>
      <c r="AYE14" s="81"/>
      <c r="AYF14" s="81"/>
      <c r="AYG14" s="81"/>
      <c r="AYH14" s="81"/>
      <c r="AYI14" s="81"/>
      <c r="AYJ14" s="81"/>
      <c r="AYK14" s="81"/>
      <c r="AYL14" s="81"/>
      <c r="AYM14" s="81"/>
      <c r="AYN14" s="81"/>
      <c r="AYO14" s="81"/>
      <c r="AYP14" s="81"/>
      <c r="AYQ14" s="81"/>
      <c r="AYR14" s="81"/>
      <c r="AYS14" s="81"/>
      <c r="AYT14" s="81"/>
      <c r="AYU14" s="81"/>
      <c r="AYV14" s="81"/>
      <c r="AYW14" s="81"/>
      <c r="AYX14" s="81"/>
      <c r="AYY14" s="81"/>
      <c r="AYZ14" s="81"/>
      <c r="AZA14" s="81"/>
      <c r="AZB14" s="81"/>
      <c r="AZC14" s="81"/>
      <c r="AZD14" s="81"/>
      <c r="AZE14" s="81"/>
      <c r="AZF14" s="81"/>
      <c r="AZG14" s="81"/>
      <c r="AZH14" s="81"/>
      <c r="AZI14" s="81"/>
      <c r="AZJ14" s="81"/>
      <c r="AZK14" s="81"/>
      <c r="AZL14" s="81"/>
      <c r="AZM14" s="81"/>
      <c r="AZN14" s="81"/>
      <c r="AZO14" s="81"/>
      <c r="AZP14" s="81"/>
      <c r="AZQ14" s="81"/>
      <c r="AZR14" s="81"/>
      <c r="AZS14" s="81"/>
      <c r="AZT14" s="81"/>
      <c r="AZU14" s="81"/>
      <c r="AZV14" s="81"/>
      <c r="AZW14" s="81"/>
      <c r="AZX14" s="81"/>
      <c r="AZY14" s="81"/>
      <c r="AZZ14" s="81"/>
      <c r="BAA14" s="81"/>
      <c r="BAB14" s="81"/>
      <c r="BAC14" s="81"/>
      <c r="BAD14" s="81"/>
      <c r="BAE14" s="81"/>
      <c r="BAF14" s="81"/>
      <c r="BAG14" s="81"/>
      <c r="BAH14" s="81"/>
      <c r="BAI14" s="81"/>
      <c r="BAJ14" s="81"/>
      <c r="BAK14" s="81"/>
      <c r="BAL14" s="81"/>
      <c r="BAM14" s="81"/>
      <c r="BAN14" s="81"/>
      <c r="BAO14" s="81"/>
      <c r="BAP14" s="81"/>
      <c r="BAQ14" s="81"/>
      <c r="BAR14" s="81"/>
      <c r="BAS14" s="81"/>
      <c r="BAT14" s="81"/>
      <c r="BAU14" s="81"/>
      <c r="BAV14" s="81"/>
      <c r="BAW14" s="81"/>
      <c r="BAX14" s="81"/>
      <c r="BAY14" s="81"/>
      <c r="BAZ14" s="81"/>
      <c r="BBA14" s="81"/>
      <c r="BBB14" s="81"/>
      <c r="BBC14" s="81"/>
      <c r="BBD14" s="81"/>
      <c r="BBE14" s="81"/>
      <c r="BBF14" s="81"/>
      <c r="BBG14" s="81"/>
      <c r="BBH14" s="81"/>
      <c r="BBI14" s="81"/>
      <c r="BBJ14" s="81"/>
      <c r="BBK14" s="81"/>
      <c r="BBL14" s="81"/>
      <c r="BBM14" s="81"/>
      <c r="BBN14" s="81"/>
      <c r="BBO14" s="81"/>
      <c r="BBP14" s="81"/>
      <c r="BBQ14" s="81"/>
      <c r="BBR14" s="81"/>
      <c r="BBS14" s="81"/>
      <c r="BBT14" s="81"/>
      <c r="BBU14" s="81"/>
      <c r="BBV14" s="81"/>
      <c r="BBW14" s="81"/>
      <c r="BBX14" s="81"/>
      <c r="BBY14" s="81"/>
      <c r="BBZ14" s="81"/>
      <c r="BCA14" s="81"/>
      <c r="BCB14" s="81"/>
      <c r="BCC14" s="81"/>
      <c r="BCD14" s="81"/>
      <c r="BCE14" s="81"/>
      <c r="BCF14" s="81"/>
      <c r="BCG14" s="81"/>
      <c r="BCH14" s="81"/>
      <c r="BCI14" s="81"/>
      <c r="BCJ14" s="81"/>
      <c r="BCK14" s="81"/>
      <c r="BCL14" s="81"/>
      <c r="BCM14" s="81"/>
      <c r="BCN14" s="81"/>
      <c r="BCO14" s="81"/>
      <c r="BCP14" s="81"/>
      <c r="BCQ14" s="81"/>
      <c r="BCR14" s="81"/>
      <c r="BCS14" s="81"/>
      <c r="BCT14" s="81"/>
      <c r="BCU14" s="81"/>
      <c r="BCV14" s="81"/>
      <c r="BCW14" s="81"/>
      <c r="BCX14" s="81"/>
      <c r="BCY14" s="81"/>
      <c r="BCZ14" s="81"/>
      <c r="BDA14" s="81"/>
      <c r="BDB14" s="81"/>
      <c r="BDC14" s="81"/>
      <c r="BDD14" s="81"/>
      <c r="BDE14" s="81"/>
      <c r="BDF14" s="81"/>
      <c r="BDG14" s="81"/>
      <c r="BDH14" s="81"/>
      <c r="BDI14" s="81"/>
      <c r="BDJ14" s="81"/>
      <c r="BDK14" s="81"/>
      <c r="BDL14" s="81"/>
      <c r="BDM14" s="81"/>
      <c r="BDN14" s="81"/>
      <c r="BDO14" s="81"/>
      <c r="BDP14" s="81"/>
      <c r="BDQ14" s="81"/>
      <c r="BDR14" s="81"/>
      <c r="BDS14" s="81"/>
      <c r="BDT14" s="81"/>
      <c r="BDU14" s="81"/>
      <c r="BDV14" s="81"/>
      <c r="BDW14" s="81"/>
      <c r="BDX14" s="81"/>
      <c r="BDY14" s="81"/>
      <c r="BDZ14" s="81"/>
      <c r="BEA14" s="81"/>
      <c r="BEB14" s="81"/>
      <c r="BEC14" s="81"/>
      <c r="BED14" s="81"/>
      <c r="BEE14" s="81"/>
      <c r="BEF14" s="81"/>
      <c r="BEG14" s="81"/>
      <c r="BEH14" s="81"/>
      <c r="BEI14" s="81"/>
      <c r="BEJ14" s="81"/>
      <c r="BEK14" s="81"/>
      <c r="BEL14" s="81"/>
      <c r="BEM14" s="81"/>
      <c r="BEN14" s="81"/>
      <c r="BEO14" s="81"/>
      <c r="BEP14" s="81"/>
      <c r="BEQ14" s="81"/>
      <c r="BER14" s="81"/>
      <c r="BES14" s="81"/>
      <c r="BET14" s="81"/>
      <c r="BEU14" s="81"/>
      <c r="BEV14" s="81"/>
      <c r="BEW14" s="81"/>
      <c r="BEX14" s="81"/>
      <c r="BEY14" s="81"/>
      <c r="BEZ14" s="81"/>
      <c r="BFA14" s="81"/>
      <c r="BFB14" s="81"/>
      <c r="BFC14" s="81"/>
      <c r="BFD14" s="81"/>
      <c r="BFE14" s="81"/>
      <c r="BFF14" s="81"/>
      <c r="BFG14" s="81"/>
      <c r="BFH14" s="81"/>
      <c r="BFI14" s="81"/>
      <c r="BFJ14" s="81"/>
      <c r="BFK14" s="81"/>
      <c r="BFL14" s="81"/>
      <c r="BFM14" s="81"/>
      <c r="BFN14" s="81"/>
      <c r="BFO14" s="81"/>
      <c r="BFP14" s="81"/>
      <c r="BFQ14" s="81"/>
      <c r="BFR14" s="81"/>
      <c r="BFS14" s="81"/>
      <c r="BFT14" s="81"/>
      <c r="BFU14" s="81"/>
      <c r="BFV14" s="81"/>
      <c r="BFW14" s="81"/>
      <c r="BFX14" s="81"/>
      <c r="BFY14" s="81"/>
      <c r="BFZ14" s="81"/>
      <c r="BGA14" s="81"/>
      <c r="BGB14" s="81"/>
      <c r="BGC14" s="81"/>
      <c r="BGD14" s="81"/>
      <c r="BGE14" s="81"/>
      <c r="BGF14" s="81"/>
      <c r="BGG14" s="81"/>
      <c r="BGH14" s="81"/>
      <c r="BGI14" s="81"/>
      <c r="BGJ14" s="81"/>
      <c r="BGK14" s="81"/>
      <c r="BGL14" s="81"/>
      <c r="BGM14" s="81"/>
      <c r="BGN14" s="81"/>
      <c r="BGO14" s="81"/>
      <c r="BGP14" s="81"/>
      <c r="BGQ14" s="81"/>
      <c r="BGR14" s="81"/>
      <c r="BGS14" s="81"/>
      <c r="BGT14" s="81"/>
      <c r="BGU14" s="81"/>
      <c r="BGV14" s="81"/>
      <c r="BGW14" s="81"/>
      <c r="BGX14" s="81"/>
      <c r="BGY14" s="81"/>
      <c r="BGZ14" s="81"/>
      <c r="BHA14" s="81"/>
      <c r="BHB14" s="81"/>
      <c r="BHC14" s="81"/>
      <c r="BHD14" s="81"/>
      <c r="BHE14" s="81"/>
      <c r="BHF14" s="81"/>
      <c r="BHG14" s="81"/>
      <c r="BHH14" s="81"/>
      <c r="BHI14" s="81"/>
      <c r="BHJ14" s="81"/>
      <c r="BHK14" s="81"/>
      <c r="BHL14" s="81"/>
      <c r="BHM14" s="81"/>
      <c r="BHN14" s="81"/>
      <c r="BHO14" s="81"/>
      <c r="BHP14" s="81"/>
      <c r="BHQ14" s="81"/>
      <c r="BHR14" s="81"/>
      <c r="BHS14" s="81"/>
      <c r="BHT14" s="81"/>
      <c r="BHU14" s="81"/>
      <c r="BHV14" s="81"/>
      <c r="BHW14" s="81"/>
      <c r="BHX14" s="81"/>
      <c r="BHY14" s="81"/>
      <c r="BHZ14" s="81"/>
      <c r="BIA14" s="81"/>
      <c r="BIB14" s="81"/>
      <c r="BIC14" s="81"/>
      <c r="BID14" s="81"/>
      <c r="BIE14" s="81"/>
      <c r="BIF14" s="81"/>
      <c r="BIG14" s="81"/>
      <c r="BIH14" s="81"/>
      <c r="BII14" s="81"/>
      <c r="BIJ14" s="81"/>
      <c r="BIK14" s="81"/>
      <c r="BIL14" s="81"/>
      <c r="BIM14" s="81"/>
      <c r="BIN14" s="81"/>
      <c r="BIO14" s="81"/>
      <c r="BIP14" s="81"/>
      <c r="BIQ14" s="81"/>
      <c r="BIR14" s="81"/>
      <c r="BIS14" s="81"/>
      <c r="BIT14" s="81"/>
      <c r="BIU14" s="81"/>
      <c r="BIV14" s="81"/>
      <c r="BIW14" s="81"/>
      <c r="BIX14" s="81"/>
      <c r="BIY14" s="81"/>
      <c r="BIZ14" s="81"/>
      <c r="BJA14" s="81"/>
      <c r="BJB14" s="81"/>
      <c r="BJC14" s="81"/>
      <c r="BJD14" s="81"/>
      <c r="BJE14" s="81"/>
      <c r="BJF14" s="81"/>
      <c r="BJG14" s="81"/>
      <c r="BJH14" s="81"/>
      <c r="BJI14" s="81"/>
      <c r="BJJ14" s="81"/>
      <c r="BJK14" s="81"/>
      <c r="BJL14" s="81"/>
      <c r="BJM14" s="81"/>
      <c r="BJN14" s="81"/>
      <c r="BJO14" s="81"/>
      <c r="BJP14" s="81"/>
      <c r="BJQ14" s="81"/>
      <c r="BJR14" s="81"/>
      <c r="BJS14" s="81"/>
      <c r="BJT14" s="81"/>
      <c r="BJU14" s="81"/>
      <c r="BJV14" s="81"/>
      <c r="BJW14" s="81"/>
      <c r="BJX14" s="81"/>
      <c r="BJY14" s="81"/>
      <c r="BJZ14" s="81"/>
      <c r="BKA14" s="81"/>
      <c r="BKB14" s="81"/>
      <c r="BKC14" s="81"/>
      <c r="BKD14" s="81"/>
      <c r="BKE14" s="81"/>
      <c r="BKF14" s="81"/>
      <c r="BKG14" s="81"/>
      <c r="BKH14" s="81"/>
      <c r="BKI14" s="81"/>
      <c r="BKJ14" s="81"/>
      <c r="BKK14" s="81"/>
      <c r="BKL14" s="81"/>
      <c r="BKM14" s="81"/>
      <c r="BKN14" s="81"/>
      <c r="BKO14" s="81"/>
      <c r="BKP14" s="81"/>
      <c r="BKQ14" s="81"/>
      <c r="BKR14" s="81"/>
      <c r="BKS14" s="81"/>
      <c r="BKT14" s="81"/>
      <c r="BKU14" s="81"/>
      <c r="BKV14" s="81"/>
      <c r="BKW14" s="81"/>
      <c r="BKX14" s="81"/>
      <c r="BKY14" s="81"/>
      <c r="BKZ14" s="81"/>
      <c r="BLA14" s="81"/>
      <c r="BLB14" s="81"/>
      <c r="BLC14" s="81"/>
      <c r="BLD14" s="81"/>
      <c r="BLE14" s="81"/>
      <c r="BLF14" s="81"/>
      <c r="BLG14" s="81"/>
      <c r="BLH14" s="81"/>
      <c r="BLI14" s="81"/>
      <c r="BLJ14" s="81"/>
      <c r="BLK14" s="81"/>
      <c r="BLL14" s="81"/>
      <c r="BLM14" s="81"/>
      <c r="BLN14" s="81"/>
      <c r="BLO14" s="81"/>
      <c r="BLP14" s="81"/>
      <c r="BLQ14" s="81"/>
      <c r="BLR14" s="81"/>
      <c r="BLS14" s="81"/>
      <c r="BLT14" s="81"/>
      <c r="BLU14" s="81"/>
      <c r="BLV14" s="81"/>
      <c r="BLW14" s="81"/>
      <c r="BLX14" s="81"/>
      <c r="BLY14" s="81"/>
      <c r="BLZ14" s="81"/>
      <c r="BMA14" s="81"/>
      <c r="BMB14" s="81"/>
      <c r="BMC14" s="81"/>
      <c r="BMD14" s="81"/>
      <c r="BME14" s="81"/>
      <c r="BMF14" s="81"/>
      <c r="BMG14" s="81"/>
      <c r="BMH14" s="81"/>
      <c r="BMI14" s="81"/>
      <c r="BMJ14" s="81"/>
      <c r="BMK14" s="81"/>
      <c r="BML14" s="81"/>
      <c r="BMM14" s="81"/>
      <c r="BMN14" s="81"/>
      <c r="BMO14" s="81"/>
      <c r="BMP14" s="81"/>
      <c r="BMQ14" s="81"/>
      <c r="BMR14" s="81"/>
      <c r="BMS14" s="81"/>
      <c r="BMT14" s="81"/>
      <c r="BMU14" s="81"/>
      <c r="BMV14" s="81"/>
      <c r="BMW14" s="81"/>
      <c r="BMX14" s="81"/>
      <c r="BMY14" s="81"/>
      <c r="BMZ14" s="81"/>
      <c r="BNA14" s="81"/>
      <c r="BNB14" s="81"/>
      <c r="BNC14" s="81"/>
      <c r="BND14" s="81"/>
      <c r="BNE14" s="81"/>
      <c r="BNF14" s="81"/>
      <c r="BNG14" s="81"/>
      <c r="BNH14" s="81"/>
      <c r="BNI14" s="81"/>
      <c r="BNJ14" s="81"/>
      <c r="BNK14" s="81"/>
      <c r="BNL14" s="81"/>
      <c r="BNM14" s="81"/>
      <c r="BNN14" s="81"/>
      <c r="BNO14" s="81"/>
      <c r="BNP14" s="81"/>
      <c r="BNQ14" s="81"/>
      <c r="BNR14" s="81"/>
      <c r="BNS14" s="81"/>
      <c r="BNT14" s="81"/>
      <c r="BNU14" s="81"/>
      <c r="BNV14" s="81"/>
      <c r="BNW14" s="81"/>
      <c r="BNX14" s="81"/>
      <c r="BNY14" s="81"/>
      <c r="BNZ14" s="81"/>
      <c r="BOA14" s="81"/>
      <c r="BOB14" s="81"/>
      <c r="BOC14" s="81"/>
      <c r="BOD14" s="81"/>
      <c r="BOE14" s="81"/>
      <c r="BOF14" s="81"/>
      <c r="BOG14" s="81"/>
      <c r="BOH14" s="81"/>
      <c r="BOI14" s="81"/>
      <c r="BOJ14" s="81"/>
      <c r="BOK14" s="81"/>
      <c r="BOL14" s="81"/>
      <c r="BOM14" s="81"/>
      <c r="BON14" s="81"/>
      <c r="BOO14" s="81"/>
      <c r="BOP14" s="81"/>
      <c r="BOQ14" s="81"/>
      <c r="BOR14" s="81"/>
      <c r="BOS14" s="81"/>
      <c r="BOT14" s="81"/>
      <c r="BOU14" s="81"/>
      <c r="BOV14" s="81"/>
      <c r="BOW14" s="81"/>
      <c r="BOX14" s="81"/>
      <c r="BOY14" s="81"/>
      <c r="BOZ14" s="81"/>
      <c r="BPA14" s="81"/>
      <c r="BPB14" s="81"/>
      <c r="BPC14" s="81"/>
      <c r="BPD14" s="81"/>
      <c r="BPE14" s="81"/>
      <c r="BPF14" s="81"/>
      <c r="BPG14" s="81"/>
      <c r="BPH14" s="81"/>
      <c r="BPI14" s="81"/>
      <c r="BPJ14" s="81"/>
      <c r="BPK14" s="81"/>
      <c r="BPL14" s="81"/>
      <c r="BPM14" s="81"/>
      <c r="BPN14" s="81"/>
      <c r="BPO14" s="81"/>
      <c r="BPP14" s="81"/>
      <c r="BPQ14" s="81"/>
      <c r="BPR14" s="81"/>
      <c r="BPS14" s="81"/>
      <c r="BPT14" s="81"/>
      <c r="BPU14" s="81"/>
      <c r="BPV14" s="81"/>
      <c r="BPW14" s="81"/>
      <c r="BPX14" s="81"/>
      <c r="BPY14" s="81"/>
      <c r="BPZ14" s="81"/>
      <c r="BQA14" s="81"/>
      <c r="BQB14" s="81"/>
      <c r="BQC14" s="81"/>
      <c r="BQD14" s="81"/>
      <c r="BQE14" s="81"/>
      <c r="BQF14" s="81"/>
      <c r="BQG14" s="81"/>
      <c r="BQH14" s="81"/>
      <c r="BQI14" s="81"/>
      <c r="BQJ14" s="81"/>
      <c r="BQK14" s="81"/>
      <c r="BQL14" s="81"/>
      <c r="BQM14" s="81"/>
      <c r="BQN14" s="81"/>
      <c r="BQO14" s="81"/>
      <c r="BQP14" s="81"/>
      <c r="BQQ14" s="81"/>
      <c r="BQR14" s="81"/>
      <c r="BQS14" s="81"/>
      <c r="BQT14" s="81"/>
      <c r="BQU14" s="81"/>
      <c r="BQV14" s="81"/>
      <c r="BQW14" s="81"/>
      <c r="BQX14" s="81"/>
      <c r="BQY14" s="81"/>
      <c r="BQZ14" s="81"/>
      <c r="BRA14" s="81"/>
      <c r="BRB14" s="81"/>
      <c r="BRC14" s="81"/>
      <c r="BRD14" s="81"/>
      <c r="BRE14" s="81"/>
      <c r="BRF14" s="81"/>
      <c r="BRG14" s="81"/>
      <c r="BRH14" s="81"/>
      <c r="BRI14" s="81"/>
      <c r="BRJ14" s="81"/>
      <c r="BRK14" s="81"/>
      <c r="BRL14" s="81"/>
      <c r="BRM14" s="81"/>
      <c r="BRN14" s="81"/>
      <c r="BRO14" s="81"/>
      <c r="BRP14" s="81"/>
      <c r="BRQ14" s="81"/>
      <c r="BRR14" s="81"/>
      <c r="BRS14" s="81"/>
      <c r="BRT14" s="81"/>
      <c r="BRU14" s="81"/>
      <c r="BRV14" s="81"/>
      <c r="BRW14" s="81"/>
      <c r="BRX14" s="81"/>
      <c r="BRY14" s="81"/>
      <c r="BRZ14" s="81"/>
      <c r="BSA14" s="81"/>
      <c r="BSB14" s="81"/>
      <c r="BSC14" s="81"/>
      <c r="BSD14" s="81"/>
      <c r="BSE14" s="81"/>
      <c r="BSF14" s="81"/>
      <c r="BSG14" s="81"/>
      <c r="BSH14" s="81"/>
      <c r="BSI14" s="81"/>
      <c r="BSJ14" s="81"/>
      <c r="BSK14" s="81"/>
      <c r="BSL14" s="81"/>
      <c r="BSM14" s="81"/>
      <c r="BSN14" s="81"/>
      <c r="BSO14" s="81"/>
      <c r="BSP14" s="81"/>
      <c r="BSQ14" s="81"/>
      <c r="BSR14" s="81"/>
      <c r="BSS14" s="81"/>
      <c r="BST14" s="81"/>
      <c r="BSU14" s="81"/>
      <c r="BSV14" s="81"/>
      <c r="BSW14" s="81"/>
      <c r="BSX14" s="81"/>
      <c r="BSY14" s="81"/>
      <c r="BSZ14" s="81"/>
      <c r="BTA14" s="81"/>
      <c r="BTB14" s="81"/>
      <c r="BTC14" s="81"/>
      <c r="BTD14" s="81"/>
      <c r="BTE14" s="81"/>
      <c r="BTF14" s="81"/>
      <c r="BTG14" s="81"/>
      <c r="BTH14" s="81"/>
      <c r="BTI14" s="81"/>
      <c r="BTJ14" s="81"/>
      <c r="BTK14" s="81"/>
      <c r="BTL14" s="81"/>
      <c r="BTM14" s="81"/>
      <c r="BTN14" s="81"/>
      <c r="BTO14" s="81"/>
      <c r="BTP14" s="81"/>
      <c r="BTQ14" s="81"/>
      <c r="BTR14" s="81"/>
      <c r="BTS14" s="81"/>
      <c r="BTT14" s="81"/>
      <c r="BTU14" s="81"/>
      <c r="BTV14" s="81"/>
      <c r="BTW14" s="81"/>
      <c r="BTX14" s="81"/>
      <c r="BTY14" s="81"/>
      <c r="BTZ14" s="81"/>
      <c r="BUA14" s="81"/>
      <c r="BUB14" s="81"/>
      <c r="BUC14" s="81"/>
      <c r="BUD14" s="81"/>
      <c r="BUE14" s="81"/>
      <c r="BUF14" s="81"/>
      <c r="BUG14" s="81"/>
      <c r="BUH14" s="81"/>
      <c r="BUI14" s="81"/>
      <c r="BUJ14" s="81"/>
      <c r="BUK14" s="81"/>
      <c r="BUL14" s="81"/>
      <c r="BUM14" s="81"/>
      <c r="BUN14" s="81"/>
      <c r="BUO14" s="81"/>
      <c r="BUP14" s="81"/>
      <c r="BUQ14" s="81"/>
      <c r="BUR14" s="81"/>
      <c r="BUS14" s="81"/>
      <c r="BUT14" s="81"/>
      <c r="BUU14" s="81"/>
      <c r="BUV14" s="81"/>
      <c r="BUW14" s="81"/>
      <c r="BUX14" s="81"/>
      <c r="BUY14" s="81"/>
      <c r="BUZ14" s="81"/>
      <c r="BVA14" s="81"/>
      <c r="BVB14" s="81"/>
      <c r="BVC14" s="81"/>
      <c r="BVD14" s="81"/>
      <c r="BVE14" s="81"/>
      <c r="BVF14" s="81"/>
      <c r="BVG14" s="81"/>
      <c r="BVH14" s="81"/>
      <c r="BVI14" s="81"/>
      <c r="BVJ14" s="81"/>
      <c r="BVK14" s="81"/>
      <c r="BVL14" s="81"/>
      <c r="BVM14" s="81"/>
      <c r="BVN14" s="81"/>
      <c r="BVO14" s="81"/>
      <c r="BVP14" s="81"/>
      <c r="BVQ14" s="81"/>
      <c r="BVR14" s="81"/>
      <c r="BVS14" s="81"/>
      <c r="BVT14" s="81"/>
      <c r="BVU14" s="81"/>
      <c r="BVV14" s="81"/>
      <c r="BVW14" s="81"/>
      <c r="BVX14" s="81"/>
      <c r="BVY14" s="81"/>
      <c r="BVZ14" s="81"/>
      <c r="BWA14" s="81"/>
      <c r="BWB14" s="81"/>
      <c r="BWC14" s="81"/>
      <c r="BWD14" s="81"/>
      <c r="BWE14" s="81"/>
      <c r="BWF14" s="81"/>
      <c r="BWG14" s="81"/>
      <c r="BWH14" s="81"/>
      <c r="BWI14" s="81"/>
      <c r="BWJ14" s="81"/>
      <c r="BWK14" s="81"/>
      <c r="BWL14" s="81"/>
      <c r="BWM14" s="81"/>
      <c r="BWN14" s="81"/>
      <c r="BWO14" s="81"/>
      <c r="BWP14" s="81"/>
      <c r="BWQ14" s="81"/>
      <c r="BWR14" s="81"/>
      <c r="BWS14" s="81"/>
      <c r="BWT14" s="81"/>
      <c r="BWU14" s="81"/>
      <c r="BWV14" s="81"/>
      <c r="BWW14" s="81"/>
      <c r="BWX14" s="81"/>
      <c r="BWY14" s="81"/>
      <c r="BWZ14" s="81"/>
      <c r="BXA14" s="81"/>
      <c r="BXB14" s="81"/>
      <c r="BXC14" s="81"/>
      <c r="BXD14" s="81"/>
      <c r="BXE14" s="81"/>
      <c r="BXF14" s="81"/>
      <c r="BXG14" s="81"/>
      <c r="BXH14" s="81"/>
      <c r="BXI14" s="81"/>
      <c r="BXJ14" s="81"/>
      <c r="BXK14" s="81"/>
      <c r="BXL14" s="81"/>
      <c r="BXM14" s="81"/>
      <c r="BXN14" s="81"/>
      <c r="BXO14" s="81"/>
      <c r="BXP14" s="81"/>
      <c r="BXQ14" s="81"/>
      <c r="BXR14" s="81"/>
      <c r="BXS14" s="81"/>
      <c r="BXT14" s="81"/>
      <c r="BXU14" s="81"/>
      <c r="BXV14" s="81"/>
      <c r="BXW14" s="81"/>
      <c r="BXX14" s="81"/>
      <c r="BXY14" s="81"/>
      <c r="BXZ14" s="81"/>
      <c r="BYA14" s="81"/>
      <c r="BYB14" s="81"/>
      <c r="BYC14" s="81"/>
      <c r="BYD14" s="81"/>
      <c r="BYE14" s="81"/>
      <c r="BYF14" s="81"/>
      <c r="BYG14" s="81"/>
      <c r="BYH14" s="81"/>
      <c r="BYI14" s="81"/>
      <c r="BYJ14" s="81"/>
      <c r="BYK14" s="81"/>
      <c r="BYL14" s="81"/>
      <c r="BYM14" s="81"/>
      <c r="BYN14" s="81"/>
      <c r="BYO14" s="81"/>
      <c r="BYP14" s="81"/>
      <c r="BYQ14" s="81"/>
      <c r="BYR14" s="81"/>
      <c r="BYS14" s="81"/>
      <c r="BYT14" s="81"/>
      <c r="BYU14" s="81"/>
      <c r="BYV14" s="81"/>
      <c r="BYW14" s="81"/>
      <c r="BYX14" s="81"/>
      <c r="BYY14" s="81"/>
      <c r="BYZ14" s="81"/>
      <c r="BZA14" s="81"/>
      <c r="BZB14" s="81"/>
      <c r="BZC14" s="81"/>
      <c r="BZD14" s="81"/>
      <c r="BZE14" s="81"/>
      <c r="BZF14" s="81"/>
      <c r="BZG14" s="81"/>
      <c r="BZH14" s="81"/>
      <c r="BZI14" s="81"/>
      <c r="BZJ14" s="81"/>
      <c r="BZK14" s="81"/>
      <c r="BZL14" s="81"/>
      <c r="BZM14" s="81"/>
      <c r="BZN14" s="81"/>
      <c r="BZO14" s="81"/>
      <c r="BZP14" s="81"/>
      <c r="BZQ14" s="81"/>
      <c r="BZR14" s="81"/>
      <c r="BZS14" s="81"/>
      <c r="BZT14" s="81"/>
      <c r="BZU14" s="81"/>
      <c r="BZV14" s="81"/>
      <c r="BZW14" s="81"/>
      <c r="BZX14" s="81"/>
      <c r="BZY14" s="81"/>
      <c r="BZZ14" s="81"/>
      <c r="CAA14" s="81"/>
      <c r="CAB14" s="81"/>
      <c r="CAC14" s="81"/>
      <c r="CAD14" s="81"/>
      <c r="CAE14" s="81"/>
      <c r="CAF14" s="81"/>
      <c r="CAG14" s="81"/>
      <c r="CAH14" s="81"/>
      <c r="CAI14" s="81"/>
      <c r="CAJ14" s="81"/>
      <c r="CAK14" s="81"/>
      <c r="CAL14" s="81"/>
      <c r="CAM14" s="81"/>
      <c r="CAN14" s="81"/>
      <c r="CAO14" s="81"/>
      <c r="CAP14" s="81"/>
      <c r="CAQ14" s="81"/>
      <c r="CAR14" s="81"/>
      <c r="CAS14" s="81"/>
      <c r="CAT14" s="81"/>
      <c r="CAU14" s="81"/>
      <c r="CAV14" s="81"/>
      <c r="CAW14" s="81"/>
      <c r="CAX14" s="81"/>
      <c r="CAY14" s="81"/>
      <c r="CAZ14" s="81"/>
      <c r="CBA14" s="81"/>
      <c r="CBB14" s="81"/>
      <c r="CBC14" s="81"/>
      <c r="CBD14" s="81"/>
      <c r="CBE14" s="81"/>
      <c r="CBF14" s="81"/>
      <c r="CBG14" s="81"/>
      <c r="CBH14" s="81"/>
      <c r="CBI14" s="81"/>
      <c r="CBJ14" s="81"/>
      <c r="CBK14" s="81"/>
      <c r="CBL14" s="81"/>
      <c r="CBM14" s="81"/>
      <c r="CBN14" s="81"/>
      <c r="CBO14" s="81"/>
      <c r="CBP14" s="81"/>
      <c r="CBQ14" s="81"/>
      <c r="CBR14" s="81"/>
      <c r="CBS14" s="81"/>
      <c r="CBT14" s="81"/>
      <c r="CBU14" s="81"/>
      <c r="CBV14" s="81"/>
      <c r="CBW14" s="81"/>
      <c r="CBX14" s="81"/>
      <c r="CBY14" s="81"/>
      <c r="CBZ14" s="81"/>
      <c r="CCA14" s="81"/>
      <c r="CCB14" s="81"/>
      <c r="CCC14" s="81"/>
      <c r="CCD14" s="81"/>
      <c r="CCE14" s="81"/>
      <c r="CCF14" s="81"/>
      <c r="CCG14" s="81"/>
      <c r="CCH14" s="81"/>
      <c r="CCI14" s="81"/>
      <c r="CCJ14" s="81"/>
      <c r="CCK14" s="81"/>
      <c r="CCL14" s="81"/>
      <c r="CCM14" s="81"/>
      <c r="CCN14" s="81"/>
      <c r="CCO14" s="81"/>
      <c r="CCP14" s="81"/>
      <c r="CCQ14" s="81"/>
      <c r="CCR14" s="81"/>
      <c r="CCS14" s="81"/>
      <c r="CCT14" s="81"/>
      <c r="CCU14" s="81"/>
      <c r="CCV14" s="81"/>
      <c r="CCW14" s="81"/>
      <c r="CCX14" s="81"/>
      <c r="CCY14" s="81"/>
      <c r="CCZ14" s="81"/>
      <c r="CDA14" s="81"/>
      <c r="CDB14" s="81"/>
      <c r="CDC14" s="81"/>
      <c r="CDD14" s="81"/>
      <c r="CDE14" s="81"/>
      <c r="CDF14" s="81"/>
      <c r="CDG14" s="81"/>
      <c r="CDH14" s="81"/>
      <c r="CDI14" s="81"/>
      <c r="CDJ14" s="81"/>
      <c r="CDK14" s="81"/>
      <c r="CDL14" s="81"/>
      <c r="CDM14" s="81"/>
      <c r="CDN14" s="81"/>
      <c r="CDO14" s="81"/>
      <c r="CDP14" s="81"/>
      <c r="CDQ14" s="81"/>
      <c r="CDR14" s="81"/>
      <c r="CDS14" s="81"/>
      <c r="CDT14" s="81"/>
      <c r="CDU14" s="81"/>
      <c r="CDV14" s="81"/>
      <c r="CDW14" s="81"/>
      <c r="CDX14" s="81"/>
      <c r="CDY14" s="81"/>
      <c r="CDZ14" s="81"/>
      <c r="CEA14" s="81"/>
      <c r="CEB14" s="81"/>
      <c r="CEC14" s="81"/>
      <c r="CED14" s="81"/>
      <c r="CEE14" s="81"/>
      <c r="CEF14" s="81"/>
      <c r="CEG14" s="81"/>
      <c r="CEH14" s="81"/>
      <c r="CEI14" s="81"/>
      <c r="CEJ14" s="81"/>
      <c r="CEK14" s="81"/>
      <c r="CEL14" s="81"/>
      <c r="CEM14" s="81"/>
      <c r="CEN14" s="81"/>
      <c r="CEO14" s="81"/>
      <c r="CEP14" s="81"/>
      <c r="CEQ14" s="81"/>
      <c r="CER14" s="81"/>
      <c r="CES14" s="81"/>
      <c r="CET14" s="81"/>
      <c r="CEU14" s="81"/>
      <c r="CEV14" s="81"/>
      <c r="CEW14" s="81"/>
      <c r="CEX14" s="81"/>
      <c r="CEY14" s="81"/>
      <c r="CEZ14" s="81"/>
      <c r="CFA14" s="81"/>
      <c r="CFB14" s="81"/>
      <c r="CFC14" s="81"/>
      <c r="CFD14" s="81"/>
      <c r="CFE14" s="81"/>
      <c r="CFF14" s="81"/>
      <c r="CFG14" s="81"/>
      <c r="CFH14" s="81"/>
      <c r="CFI14" s="81"/>
      <c r="CFJ14" s="81"/>
      <c r="CFK14" s="81"/>
      <c r="CFL14" s="81"/>
      <c r="CFM14" s="81"/>
      <c r="CFN14" s="81"/>
      <c r="CFO14" s="81"/>
      <c r="CFP14" s="81"/>
      <c r="CFQ14" s="81"/>
      <c r="CFR14" s="81"/>
      <c r="CFS14" s="81"/>
      <c r="CFT14" s="81"/>
      <c r="CFU14" s="81"/>
      <c r="CFV14" s="81"/>
      <c r="CFW14" s="81"/>
      <c r="CFX14" s="81"/>
      <c r="CFY14" s="81"/>
      <c r="CFZ14" s="81"/>
      <c r="CGA14" s="81"/>
      <c r="CGB14" s="81"/>
      <c r="CGC14" s="81"/>
      <c r="CGD14" s="81"/>
      <c r="CGE14" s="81"/>
      <c r="CGF14" s="81"/>
      <c r="CGG14" s="81"/>
      <c r="CGH14" s="81"/>
      <c r="CGI14" s="81"/>
      <c r="CGJ14" s="81"/>
      <c r="CGK14" s="81"/>
      <c r="CGL14" s="81"/>
      <c r="CGM14" s="81"/>
      <c r="CGN14" s="81"/>
      <c r="CGO14" s="81"/>
      <c r="CGP14" s="81"/>
      <c r="CGQ14" s="81"/>
      <c r="CGR14" s="81"/>
      <c r="CGS14" s="81"/>
      <c r="CGT14" s="81"/>
      <c r="CGU14" s="81"/>
      <c r="CGV14" s="81"/>
      <c r="CGW14" s="81"/>
      <c r="CGX14" s="81"/>
      <c r="CGY14" s="81"/>
      <c r="CGZ14" s="81"/>
      <c r="CHA14" s="81"/>
      <c r="CHB14" s="81"/>
      <c r="CHC14" s="81"/>
      <c r="CHD14" s="81"/>
      <c r="CHE14" s="81"/>
      <c r="CHF14" s="81"/>
      <c r="CHG14" s="81"/>
      <c r="CHH14" s="81"/>
      <c r="CHI14" s="81"/>
      <c r="CHJ14" s="81"/>
      <c r="CHK14" s="81"/>
      <c r="CHL14" s="81"/>
      <c r="CHM14" s="81"/>
      <c r="CHN14" s="81"/>
      <c r="CHO14" s="81"/>
      <c r="CHP14" s="81"/>
      <c r="CHQ14" s="81"/>
      <c r="CHR14" s="81"/>
      <c r="CHS14" s="81"/>
      <c r="CHT14" s="81"/>
      <c r="CHU14" s="81"/>
      <c r="CHV14" s="81"/>
      <c r="CHW14" s="81"/>
      <c r="CHX14" s="81"/>
      <c r="CHY14" s="81"/>
      <c r="CHZ14" s="81"/>
      <c r="CIA14" s="81"/>
      <c r="CIB14" s="81"/>
      <c r="CIC14" s="81"/>
      <c r="CID14" s="81"/>
      <c r="CIE14" s="81"/>
      <c r="CIF14" s="81"/>
      <c r="CIG14" s="81"/>
      <c r="CIH14" s="81"/>
      <c r="CII14" s="81"/>
      <c r="CIJ14" s="81"/>
      <c r="CIK14" s="81"/>
      <c r="CIL14" s="81"/>
      <c r="CIM14" s="81"/>
      <c r="CIN14" s="81"/>
      <c r="CIO14" s="81"/>
      <c r="CIP14" s="81"/>
      <c r="CIQ14" s="81"/>
      <c r="CIR14" s="81"/>
      <c r="CIS14" s="81"/>
      <c r="CIT14" s="81"/>
      <c r="CIU14" s="81"/>
      <c r="CIV14" s="81"/>
      <c r="CIW14" s="81"/>
      <c r="CIX14" s="81"/>
      <c r="CIY14" s="81"/>
      <c r="CIZ14" s="81"/>
      <c r="CJA14" s="81"/>
      <c r="CJB14" s="81"/>
      <c r="CJC14" s="81"/>
      <c r="CJD14" s="81"/>
      <c r="CJE14" s="81"/>
      <c r="CJF14" s="81"/>
      <c r="CJG14" s="81"/>
      <c r="CJH14" s="81"/>
      <c r="CJI14" s="81"/>
      <c r="CJJ14" s="81"/>
      <c r="CJK14" s="81"/>
      <c r="CJL14" s="81"/>
      <c r="CJM14" s="81"/>
      <c r="CJN14" s="81"/>
      <c r="CJO14" s="81"/>
      <c r="CJP14" s="81"/>
      <c r="CJQ14" s="81"/>
      <c r="CJR14" s="81"/>
      <c r="CJS14" s="81"/>
      <c r="CJT14" s="81"/>
      <c r="CJU14" s="81"/>
      <c r="CJV14" s="81"/>
      <c r="CJW14" s="81"/>
      <c r="CJX14" s="81"/>
      <c r="CJY14" s="81"/>
      <c r="CJZ14" s="81"/>
      <c r="CKA14" s="81"/>
      <c r="CKB14" s="81"/>
      <c r="CKC14" s="81"/>
      <c r="CKD14" s="81"/>
      <c r="CKE14" s="81"/>
      <c r="CKF14" s="81"/>
      <c r="CKG14" s="81"/>
      <c r="CKH14" s="81"/>
      <c r="CKI14" s="81"/>
      <c r="CKJ14" s="81"/>
      <c r="CKK14" s="81"/>
      <c r="CKL14" s="81"/>
      <c r="CKM14" s="81"/>
      <c r="CKN14" s="81"/>
      <c r="CKO14" s="81"/>
      <c r="CKP14" s="81"/>
      <c r="CKQ14" s="81"/>
      <c r="CKR14" s="81"/>
      <c r="CKS14" s="81"/>
      <c r="CKT14" s="81"/>
      <c r="CKU14" s="81"/>
      <c r="CKV14" s="81"/>
      <c r="CKW14" s="81"/>
      <c r="CKX14" s="81"/>
      <c r="CKY14" s="81"/>
      <c r="CKZ14" s="81"/>
      <c r="CLA14" s="81"/>
      <c r="CLB14" s="81"/>
      <c r="CLC14" s="81"/>
      <c r="CLD14" s="81"/>
      <c r="CLE14" s="81"/>
      <c r="CLF14" s="81"/>
      <c r="CLG14" s="81"/>
      <c r="CLH14" s="81"/>
      <c r="CLI14" s="81"/>
      <c r="CLJ14" s="81"/>
      <c r="CLK14" s="81"/>
      <c r="CLL14" s="81"/>
      <c r="CLM14" s="81"/>
      <c r="CLN14" s="81"/>
      <c r="CLO14" s="81"/>
      <c r="CLP14" s="81"/>
      <c r="CLQ14" s="81"/>
      <c r="CLR14" s="81"/>
      <c r="CLS14" s="81"/>
      <c r="CLT14" s="81"/>
      <c r="CLU14" s="81"/>
      <c r="CLV14" s="81"/>
      <c r="CLW14" s="81"/>
      <c r="CLX14" s="81"/>
      <c r="CLY14" s="81"/>
      <c r="CLZ14" s="81"/>
      <c r="CMA14" s="81"/>
      <c r="CMB14" s="81"/>
      <c r="CMC14" s="81"/>
      <c r="CMD14" s="81"/>
      <c r="CME14" s="81"/>
      <c r="CMF14" s="81"/>
      <c r="CMG14" s="81"/>
      <c r="CMH14" s="81"/>
      <c r="CMI14" s="81"/>
      <c r="CMJ14" s="81"/>
      <c r="CMK14" s="81"/>
      <c r="CML14" s="81"/>
      <c r="CMM14" s="81"/>
      <c r="CMN14" s="81"/>
      <c r="CMO14" s="81"/>
      <c r="CMP14" s="81"/>
      <c r="CMQ14" s="81"/>
      <c r="CMR14" s="81"/>
      <c r="CMS14" s="81"/>
      <c r="CMT14" s="81"/>
      <c r="CMU14" s="81"/>
      <c r="CMV14" s="81"/>
      <c r="CMW14" s="81"/>
      <c r="CMX14" s="81"/>
      <c r="CMY14" s="81"/>
      <c r="CMZ14" s="81"/>
      <c r="CNA14" s="81"/>
      <c r="CNB14" s="81"/>
      <c r="CNC14" s="81"/>
      <c r="CND14" s="81"/>
      <c r="CNE14" s="81"/>
      <c r="CNF14" s="81"/>
      <c r="CNG14" s="81"/>
      <c r="CNH14" s="81"/>
      <c r="CNI14" s="81"/>
      <c r="CNJ14" s="81"/>
      <c r="CNK14" s="81"/>
      <c r="CNL14" s="81"/>
      <c r="CNM14" s="81"/>
      <c r="CNN14" s="81"/>
      <c r="CNO14" s="81"/>
      <c r="CNP14" s="81"/>
      <c r="CNQ14" s="81"/>
      <c r="CNR14" s="81"/>
      <c r="CNS14" s="81"/>
      <c r="CNT14" s="81"/>
      <c r="CNU14" s="81"/>
      <c r="CNV14" s="81"/>
      <c r="CNW14" s="81"/>
      <c r="CNX14" s="81"/>
      <c r="CNY14" s="81"/>
      <c r="CNZ14" s="81"/>
      <c r="COA14" s="81"/>
      <c r="COB14" s="81"/>
      <c r="COC14" s="81"/>
      <c r="COD14" s="81"/>
      <c r="COE14" s="81"/>
      <c r="COF14" s="81"/>
      <c r="COG14" s="81"/>
      <c r="COH14" s="81"/>
      <c r="COI14" s="81"/>
      <c r="COJ14" s="81"/>
      <c r="COK14" s="81"/>
      <c r="COL14" s="81"/>
      <c r="COM14" s="81"/>
      <c r="CON14" s="81"/>
      <c r="COO14" s="81"/>
      <c r="COP14" s="81"/>
      <c r="COQ14" s="81"/>
      <c r="COR14" s="81"/>
      <c r="COS14" s="81"/>
      <c r="COT14" s="81"/>
      <c r="COU14" s="81"/>
      <c r="COV14" s="81"/>
      <c r="COW14" s="81"/>
      <c r="COX14" s="81"/>
      <c r="COY14" s="81"/>
      <c r="COZ14" s="81"/>
      <c r="CPA14" s="81"/>
      <c r="CPB14" s="81"/>
      <c r="CPC14" s="81"/>
      <c r="CPD14" s="81"/>
      <c r="CPE14" s="81"/>
      <c r="CPF14" s="81"/>
      <c r="CPG14" s="81"/>
      <c r="CPH14" s="81"/>
      <c r="CPI14" s="81"/>
      <c r="CPJ14" s="81"/>
      <c r="CPK14" s="81"/>
      <c r="CPL14" s="81"/>
      <c r="CPM14" s="81"/>
      <c r="CPN14" s="81"/>
      <c r="CPO14" s="81"/>
      <c r="CPP14" s="81"/>
      <c r="CPQ14" s="81"/>
      <c r="CPR14" s="81"/>
      <c r="CPS14" s="81"/>
      <c r="CPT14" s="81"/>
      <c r="CPU14" s="81"/>
      <c r="CPV14" s="81"/>
      <c r="CPW14" s="81"/>
      <c r="CPX14" s="81"/>
      <c r="CPY14" s="81"/>
      <c r="CPZ14" s="81"/>
      <c r="CQA14" s="81"/>
      <c r="CQB14" s="81"/>
      <c r="CQC14" s="81"/>
      <c r="CQD14" s="81"/>
      <c r="CQE14" s="81"/>
      <c r="CQF14" s="81"/>
      <c r="CQG14" s="81"/>
      <c r="CQH14" s="81"/>
      <c r="CQI14" s="81"/>
      <c r="CQJ14" s="81"/>
      <c r="CQK14" s="81"/>
      <c r="CQL14" s="81"/>
      <c r="CQM14" s="81"/>
      <c r="CQN14" s="81"/>
      <c r="CQO14" s="81"/>
      <c r="CQP14" s="81"/>
      <c r="CQQ14" s="81"/>
      <c r="CQR14" s="81"/>
      <c r="CQS14" s="81"/>
      <c r="CQT14" s="81"/>
      <c r="CQU14" s="81"/>
      <c r="CQV14" s="81"/>
      <c r="CQW14" s="81"/>
      <c r="CQX14" s="81"/>
      <c r="CQY14" s="81"/>
      <c r="CQZ14" s="81"/>
      <c r="CRA14" s="81"/>
      <c r="CRB14" s="81"/>
      <c r="CRC14" s="81"/>
      <c r="CRD14" s="81"/>
      <c r="CRE14" s="81"/>
      <c r="CRF14" s="81"/>
      <c r="CRG14" s="81"/>
      <c r="CRH14" s="81"/>
      <c r="CRI14" s="81"/>
      <c r="CRJ14" s="81"/>
      <c r="CRK14" s="81"/>
      <c r="CRL14" s="81"/>
      <c r="CRM14" s="81"/>
      <c r="CRN14" s="81"/>
      <c r="CRO14" s="81"/>
      <c r="CRP14" s="81"/>
      <c r="CRQ14" s="81"/>
      <c r="CRR14" s="81"/>
      <c r="CRS14" s="81"/>
      <c r="CRT14" s="81"/>
      <c r="CRU14" s="81"/>
      <c r="CRV14" s="81"/>
      <c r="CRW14" s="81"/>
      <c r="CRX14" s="81"/>
      <c r="CRY14" s="81"/>
      <c r="CRZ14" s="81"/>
      <c r="CSA14" s="81"/>
      <c r="CSB14" s="81"/>
      <c r="CSC14" s="81"/>
      <c r="CSD14" s="81"/>
      <c r="CSE14" s="81"/>
      <c r="CSF14" s="81"/>
      <c r="CSG14" s="81"/>
      <c r="CSH14" s="81"/>
      <c r="CSI14" s="81"/>
      <c r="CSJ14" s="81"/>
      <c r="CSK14" s="81"/>
      <c r="CSL14" s="81"/>
      <c r="CSM14" s="81"/>
      <c r="CSN14" s="81"/>
      <c r="CSO14" s="81"/>
      <c r="CSP14" s="81"/>
      <c r="CSQ14" s="81"/>
      <c r="CSR14" s="81"/>
      <c r="CSS14" s="81"/>
      <c r="CST14" s="81"/>
      <c r="CSU14" s="81"/>
      <c r="CSV14" s="81"/>
      <c r="CSW14" s="81"/>
      <c r="CSX14" s="81"/>
      <c r="CSY14" s="81"/>
      <c r="CSZ14" s="81"/>
      <c r="CTA14" s="81"/>
      <c r="CTB14" s="81"/>
      <c r="CTC14" s="81"/>
      <c r="CTD14" s="81"/>
      <c r="CTE14" s="81"/>
      <c r="CTF14" s="81"/>
      <c r="CTG14" s="81"/>
      <c r="CTH14" s="81"/>
      <c r="CTI14" s="81"/>
      <c r="CTJ14" s="81"/>
      <c r="CTK14" s="81"/>
      <c r="CTL14" s="81"/>
      <c r="CTM14" s="81"/>
      <c r="CTN14" s="81"/>
      <c r="CTO14" s="81"/>
      <c r="CTP14" s="81"/>
      <c r="CTQ14" s="81"/>
      <c r="CTR14" s="81"/>
      <c r="CTS14" s="81"/>
      <c r="CTT14" s="81"/>
      <c r="CTU14" s="81"/>
      <c r="CTV14" s="81"/>
      <c r="CTW14" s="81"/>
      <c r="CTX14" s="81"/>
      <c r="CTY14" s="81"/>
      <c r="CTZ14" s="81"/>
      <c r="CUA14" s="81"/>
      <c r="CUB14" s="81"/>
      <c r="CUC14" s="81"/>
      <c r="CUD14" s="81"/>
      <c r="CUE14" s="81"/>
      <c r="CUF14" s="81"/>
      <c r="CUG14" s="81"/>
      <c r="CUH14" s="81"/>
      <c r="CUI14" s="81"/>
      <c r="CUJ14" s="81"/>
      <c r="CUK14" s="81"/>
      <c r="CUL14" s="81"/>
      <c r="CUM14" s="81"/>
      <c r="CUN14" s="81"/>
      <c r="CUO14" s="81"/>
      <c r="CUP14" s="81"/>
      <c r="CUQ14" s="81"/>
      <c r="CUR14" s="81"/>
      <c r="CUS14" s="81"/>
      <c r="CUT14" s="81"/>
      <c r="CUU14" s="81"/>
      <c r="CUV14" s="81"/>
      <c r="CUW14" s="81"/>
      <c r="CUX14" s="81"/>
      <c r="CUY14" s="81"/>
      <c r="CUZ14" s="81"/>
      <c r="CVA14" s="81"/>
      <c r="CVB14" s="81"/>
      <c r="CVC14" s="81"/>
      <c r="CVD14" s="81"/>
      <c r="CVE14" s="81"/>
      <c r="CVF14" s="81"/>
      <c r="CVG14" s="81"/>
      <c r="CVH14" s="81"/>
      <c r="CVI14" s="81"/>
      <c r="CVJ14" s="81"/>
      <c r="CVK14" s="81"/>
      <c r="CVL14" s="81"/>
      <c r="CVM14" s="81"/>
      <c r="CVN14" s="81"/>
      <c r="CVO14" s="81"/>
      <c r="CVP14" s="81"/>
      <c r="CVQ14" s="81"/>
      <c r="CVR14" s="81"/>
      <c r="CVS14" s="81"/>
      <c r="CVT14" s="81"/>
      <c r="CVU14" s="81"/>
      <c r="CVV14" s="81"/>
      <c r="CVW14" s="81"/>
      <c r="CVX14" s="81"/>
      <c r="CVY14" s="81"/>
      <c r="CVZ14" s="81"/>
      <c r="CWA14" s="81"/>
      <c r="CWB14" s="81"/>
      <c r="CWC14" s="81"/>
      <c r="CWD14" s="81"/>
      <c r="CWE14" s="81"/>
      <c r="CWF14" s="81"/>
      <c r="CWG14" s="81"/>
      <c r="CWH14" s="81"/>
      <c r="CWI14" s="81"/>
      <c r="CWJ14" s="81"/>
      <c r="CWK14" s="81"/>
      <c r="CWL14" s="81"/>
      <c r="CWM14" s="81"/>
      <c r="CWN14" s="81"/>
      <c r="CWO14" s="81"/>
      <c r="CWP14" s="81"/>
      <c r="CWQ14" s="81"/>
      <c r="CWR14" s="81"/>
      <c r="CWS14" s="81"/>
      <c r="CWT14" s="81"/>
      <c r="CWU14" s="81"/>
      <c r="CWV14" s="81"/>
      <c r="CWW14" s="81"/>
      <c r="CWX14" s="81"/>
      <c r="CWY14" s="81"/>
      <c r="CWZ14" s="81"/>
      <c r="CXA14" s="81"/>
      <c r="CXB14" s="81"/>
      <c r="CXC14" s="81"/>
      <c r="CXD14" s="81"/>
      <c r="CXE14" s="81"/>
      <c r="CXF14" s="81"/>
      <c r="CXG14" s="81"/>
      <c r="CXH14" s="81"/>
      <c r="CXI14" s="81"/>
      <c r="CXJ14" s="81"/>
      <c r="CXK14" s="81"/>
      <c r="CXL14" s="81"/>
      <c r="CXM14" s="81"/>
      <c r="CXN14" s="81"/>
      <c r="CXO14" s="81"/>
      <c r="CXP14" s="81"/>
      <c r="CXQ14" s="81"/>
      <c r="CXR14" s="81"/>
      <c r="CXS14" s="81"/>
      <c r="CXT14" s="81"/>
      <c r="CXU14" s="81"/>
      <c r="CXV14" s="81"/>
      <c r="CXW14" s="81"/>
      <c r="CXX14" s="81"/>
      <c r="CXY14" s="81"/>
      <c r="CXZ14" s="81"/>
      <c r="CYA14" s="81"/>
      <c r="CYB14" s="81"/>
      <c r="CYC14" s="81"/>
      <c r="CYD14" s="81"/>
      <c r="CYE14" s="81"/>
      <c r="CYF14" s="81"/>
      <c r="CYG14" s="81"/>
      <c r="CYH14" s="81"/>
      <c r="CYI14" s="81"/>
      <c r="CYJ14" s="81"/>
      <c r="CYK14" s="81"/>
      <c r="CYL14" s="81"/>
      <c r="CYM14" s="81"/>
      <c r="CYN14" s="81"/>
      <c r="CYO14" s="81"/>
      <c r="CYP14" s="81"/>
      <c r="CYQ14" s="81"/>
      <c r="CYR14" s="81"/>
      <c r="CYS14" s="81"/>
      <c r="CYT14" s="81"/>
      <c r="CYU14" s="81"/>
      <c r="CYV14" s="81"/>
      <c r="CYW14" s="81"/>
      <c r="CYX14" s="81"/>
      <c r="CYY14" s="81"/>
      <c r="CYZ14" s="81"/>
      <c r="CZA14" s="81"/>
      <c r="CZB14" s="81"/>
      <c r="CZC14" s="81"/>
      <c r="CZD14" s="81"/>
      <c r="CZE14" s="81"/>
      <c r="CZF14" s="81"/>
      <c r="CZG14" s="81"/>
      <c r="CZH14" s="81"/>
      <c r="CZI14" s="81"/>
      <c r="CZJ14" s="81"/>
      <c r="CZK14" s="81"/>
      <c r="CZL14" s="81"/>
      <c r="CZM14" s="81"/>
      <c r="CZN14" s="81"/>
      <c r="CZO14" s="81"/>
      <c r="CZP14" s="81"/>
      <c r="CZQ14" s="81"/>
      <c r="CZR14" s="81"/>
      <c r="CZS14" s="81"/>
      <c r="CZT14" s="81"/>
      <c r="CZU14" s="81"/>
      <c r="CZV14" s="81"/>
      <c r="CZW14" s="81"/>
      <c r="CZX14" s="81"/>
      <c r="CZY14" s="81"/>
      <c r="CZZ14" s="81"/>
      <c r="DAA14" s="81"/>
      <c r="DAB14" s="81"/>
      <c r="DAC14" s="81"/>
      <c r="DAD14" s="81"/>
      <c r="DAE14" s="81"/>
      <c r="DAF14" s="81"/>
      <c r="DAG14" s="81"/>
      <c r="DAH14" s="81"/>
      <c r="DAI14" s="81"/>
      <c r="DAJ14" s="81"/>
      <c r="DAK14" s="81"/>
      <c r="DAL14" s="81"/>
      <c r="DAM14" s="81"/>
      <c r="DAN14" s="81"/>
      <c r="DAO14" s="81"/>
      <c r="DAP14" s="81"/>
      <c r="DAQ14" s="81"/>
      <c r="DAR14" s="81"/>
      <c r="DAS14" s="81"/>
      <c r="DAT14" s="81"/>
      <c r="DAU14" s="81"/>
      <c r="DAV14" s="81"/>
      <c r="DAW14" s="81"/>
      <c r="DAX14" s="81"/>
      <c r="DAY14" s="81"/>
      <c r="DAZ14" s="81"/>
      <c r="DBA14" s="81"/>
      <c r="DBB14" s="81"/>
      <c r="DBC14" s="81"/>
      <c r="DBD14" s="81"/>
      <c r="DBE14" s="81"/>
      <c r="DBF14" s="81"/>
      <c r="DBG14" s="81"/>
      <c r="DBH14" s="81"/>
      <c r="DBI14" s="81"/>
      <c r="DBJ14" s="81"/>
      <c r="DBK14" s="81"/>
      <c r="DBL14" s="81"/>
      <c r="DBM14" s="81"/>
      <c r="DBN14" s="81"/>
      <c r="DBO14" s="81"/>
      <c r="DBP14" s="81"/>
      <c r="DBQ14" s="81"/>
      <c r="DBR14" s="81"/>
      <c r="DBS14" s="81"/>
      <c r="DBT14" s="81"/>
      <c r="DBU14" s="81"/>
      <c r="DBV14" s="81"/>
      <c r="DBW14" s="81"/>
      <c r="DBX14" s="81"/>
      <c r="DBY14" s="81"/>
      <c r="DBZ14" s="81"/>
      <c r="DCA14" s="81"/>
      <c r="DCB14" s="81"/>
      <c r="DCC14" s="81"/>
      <c r="DCD14" s="81"/>
      <c r="DCE14" s="81"/>
      <c r="DCF14" s="81"/>
      <c r="DCG14" s="81"/>
      <c r="DCH14" s="81"/>
      <c r="DCI14" s="81"/>
      <c r="DCJ14" s="81"/>
      <c r="DCK14" s="81"/>
      <c r="DCL14" s="81"/>
      <c r="DCM14" s="81"/>
      <c r="DCN14" s="81"/>
      <c r="DCO14" s="81"/>
      <c r="DCP14" s="81"/>
      <c r="DCQ14" s="81"/>
      <c r="DCR14" s="81"/>
      <c r="DCS14" s="81"/>
      <c r="DCT14" s="81"/>
      <c r="DCU14" s="81"/>
      <c r="DCV14" s="81"/>
      <c r="DCW14" s="81"/>
      <c r="DCX14" s="81"/>
      <c r="DCY14" s="81"/>
      <c r="DCZ14" s="81"/>
      <c r="DDA14" s="81"/>
      <c r="DDB14" s="81"/>
      <c r="DDC14" s="81"/>
      <c r="DDD14" s="81"/>
      <c r="DDE14" s="81"/>
      <c r="DDF14" s="81"/>
      <c r="DDG14" s="81"/>
      <c r="DDH14" s="81"/>
      <c r="DDI14" s="81"/>
      <c r="DDJ14" s="81"/>
      <c r="DDK14" s="81"/>
      <c r="DDL14" s="81"/>
      <c r="DDM14" s="81"/>
      <c r="DDN14" s="81"/>
      <c r="DDO14" s="81"/>
      <c r="DDP14" s="81"/>
      <c r="DDQ14" s="81"/>
      <c r="DDR14" s="81"/>
      <c r="DDS14" s="81"/>
      <c r="DDT14" s="81"/>
      <c r="DDU14" s="81"/>
      <c r="DDV14" s="81"/>
      <c r="DDW14" s="81"/>
      <c r="DDX14" s="81"/>
      <c r="DDY14" s="81"/>
      <c r="DDZ14" s="81"/>
      <c r="DEA14" s="81"/>
      <c r="DEB14" s="81"/>
      <c r="DEC14" s="81"/>
      <c r="DED14" s="81"/>
      <c r="DEE14" s="81"/>
      <c r="DEF14" s="81"/>
      <c r="DEG14" s="81"/>
      <c r="DEH14" s="81"/>
      <c r="DEI14" s="81"/>
      <c r="DEJ14" s="81"/>
      <c r="DEK14" s="81"/>
      <c r="DEL14" s="81"/>
      <c r="DEM14" s="81"/>
      <c r="DEN14" s="81"/>
      <c r="DEO14" s="81"/>
      <c r="DEP14" s="81"/>
      <c r="DEQ14" s="81"/>
      <c r="DER14" s="81"/>
      <c r="DES14" s="81"/>
      <c r="DET14" s="81"/>
      <c r="DEU14" s="81"/>
      <c r="DEV14" s="81"/>
      <c r="DEW14" s="81"/>
      <c r="DEX14" s="81"/>
      <c r="DEY14" s="81"/>
      <c r="DEZ14" s="81"/>
      <c r="DFA14" s="81"/>
      <c r="DFB14" s="81"/>
      <c r="DFC14" s="81"/>
      <c r="DFD14" s="81"/>
      <c r="DFE14" s="81"/>
      <c r="DFF14" s="81"/>
      <c r="DFG14" s="81"/>
      <c r="DFH14" s="81"/>
      <c r="DFI14" s="81"/>
      <c r="DFJ14" s="81"/>
      <c r="DFK14" s="81"/>
      <c r="DFL14" s="81"/>
      <c r="DFM14" s="81"/>
      <c r="DFN14" s="81"/>
      <c r="DFO14" s="81"/>
      <c r="DFP14" s="81"/>
      <c r="DFQ14" s="81"/>
      <c r="DFR14" s="81"/>
      <c r="DFS14" s="81"/>
      <c r="DFT14" s="81"/>
      <c r="DFU14" s="81"/>
      <c r="DFV14" s="81"/>
      <c r="DFW14" s="81"/>
      <c r="DFX14" s="81"/>
      <c r="DFY14" s="81"/>
      <c r="DFZ14" s="81"/>
      <c r="DGA14" s="81"/>
      <c r="DGB14" s="81"/>
      <c r="DGC14" s="81"/>
      <c r="DGD14" s="81"/>
      <c r="DGE14" s="81"/>
      <c r="DGF14" s="81"/>
      <c r="DGG14" s="81"/>
      <c r="DGH14" s="81"/>
      <c r="DGI14" s="81"/>
      <c r="DGJ14" s="81"/>
      <c r="DGK14" s="81"/>
      <c r="DGL14" s="81"/>
      <c r="DGM14" s="81"/>
      <c r="DGN14" s="81"/>
      <c r="DGO14" s="81"/>
      <c r="DGP14" s="81"/>
      <c r="DGQ14" s="81"/>
      <c r="DGR14" s="81"/>
      <c r="DGS14" s="81"/>
      <c r="DGT14" s="81"/>
      <c r="DGU14" s="81"/>
      <c r="DGV14" s="81"/>
      <c r="DGW14" s="81"/>
      <c r="DGX14" s="81"/>
      <c r="DGY14" s="81"/>
      <c r="DGZ14" s="81"/>
      <c r="DHA14" s="81"/>
      <c r="DHB14" s="81"/>
      <c r="DHC14" s="81"/>
      <c r="DHD14" s="81"/>
      <c r="DHE14" s="81"/>
      <c r="DHF14" s="81"/>
      <c r="DHG14" s="81"/>
      <c r="DHH14" s="81"/>
      <c r="DHI14" s="81"/>
      <c r="DHJ14" s="81"/>
      <c r="DHK14" s="81"/>
      <c r="DHL14" s="81"/>
      <c r="DHM14" s="81"/>
      <c r="DHN14" s="81"/>
      <c r="DHO14" s="81"/>
      <c r="DHP14" s="81"/>
      <c r="DHQ14" s="81"/>
      <c r="DHR14" s="81"/>
      <c r="DHS14" s="81"/>
      <c r="DHT14" s="81"/>
      <c r="DHU14" s="81"/>
      <c r="DHV14" s="81"/>
      <c r="DHW14" s="81"/>
      <c r="DHX14" s="81"/>
      <c r="DHY14" s="81"/>
      <c r="DHZ14" s="81"/>
      <c r="DIA14" s="81"/>
      <c r="DIB14" s="81"/>
      <c r="DIC14" s="81"/>
      <c r="DID14" s="81"/>
      <c r="DIE14" s="81"/>
      <c r="DIF14" s="81"/>
      <c r="DIG14" s="81"/>
      <c r="DIH14" s="81"/>
      <c r="DII14" s="81"/>
      <c r="DIJ14" s="81"/>
      <c r="DIK14" s="81"/>
      <c r="DIL14" s="81"/>
      <c r="DIM14" s="81"/>
      <c r="DIN14" s="81"/>
      <c r="DIO14" s="81"/>
      <c r="DIP14" s="81"/>
      <c r="DIQ14" s="81"/>
      <c r="DIR14" s="81"/>
      <c r="DIS14" s="81"/>
      <c r="DIT14" s="81"/>
      <c r="DIU14" s="81"/>
      <c r="DIV14" s="81"/>
      <c r="DIW14" s="81"/>
      <c r="DIX14" s="81"/>
      <c r="DIY14" s="81"/>
      <c r="DIZ14" s="81"/>
      <c r="DJA14" s="81"/>
      <c r="DJB14" s="81"/>
      <c r="DJC14" s="81"/>
      <c r="DJD14" s="81"/>
      <c r="DJE14" s="81"/>
      <c r="DJF14" s="81"/>
      <c r="DJG14" s="81"/>
      <c r="DJH14" s="81"/>
      <c r="DJI14" s="81"/>
      <c r="DJJ14" s="81"/>
      <c r="DJK14" s="81"/>
      <c r="DJL14" s="81"/>
      <c r="DJM14" s="81"/>
      <c r="DJN14" s="81"/>
      <c r="DJO14" s="81"/>
      <c r="DJP14" s="81"/>
      <c r="DJQ14" s="81"/>
      <c r="DJR14" s="81"/>
      <c r="DJS14" s="81"/>
      <c r="DJT14" s="81"/>
      <c r="DJU14" s="81"/>
      <c r="DJV14" s="81"/>
      <c r="DJW14" s="81"/>
      <c r="DJX14" s="81"/>
      <c r="DJY14" s="81"/>
      <c r="DJZ14" s="81"/>
      <c r="DKA14" s="81"/>
      <c r="DKB14" s="81"/>
      <c r="DKC14" s="81"/>
      <c r="DKD14" s="81"/>
      <c r="DKE14" s="81"/>
      <c r="DKF14" s="81"/>
      <c r="DKG14" s="81"/>
      <c r="DKH14" s="81"/>
      <c r="DKI14" s="81"/>
      <c r="DKJ14" s="81"/>
      <c r="DKK14" s="81"/>
      <c r="DKL14" s="81"/>
      <c r="DKM14" s="81"/>
      <c r="DKN14" s="81"/>
      <c r="DKO14" s="81"/>
      <c r="DKP14" s="81"/>
      <c r="DKQ14" s="81"/>
      <c r="DKR14" s="81"/>
      <c r="DKS14" s="81"/>
      <c r="DKT14" s="81"/>
      <c r="DKU14" s="81"/>
      <c r="DKV14" s="81"/>
      <c r="DKW14" s="81"/>
      <c r="DKX14" s="81"/>
      <c r="DKY14" s="81"/>
      <c r="DKZ14" s="81"/>
      <c r="DLA14" s="81"/>
      <c r="DLB14" s="81"/>
      <c r="DLC14" s="81"/>
      <c r="DLD14" s="81"/>
      <c r="DLE14" s="81"/>
      <c r="DLF14" s="81"/>
      <c r="DLG14" s="81"/>
      <c r="DLH14" s="81"/>
      <c r="DLI14" s="81"/>
      <c r="DLJ14" s="81"/>
      <c r="DLK14" s="81"/>
      <c r="DLL14" s="81"/>
      <c r="DLM14" s="81"/>
      <c r="DLN14" s="81"/>
      <c r="DLO14" s="81"/>
      <c r="DLP14" s="81"/>
      <c r="DLQ14" s="81"/>
      <c r="DLR14" s="81"/>
      <c r="DLS14" s="81"/>
      <c r="DLT14" s="81"/>
      <c r="DLU14" s="81"/>
      <c r="DLV14" s="81"/>
      <c r="DLW14" s="81"/>
      <c r="DLX14" s="81"/>
      <c r="DLY14" s="81"/>
      <c r="DLZ14" s="81"/>
      <c r="DMA14" s="81"/>
      <c r="DMB14" s="81"/>
      <c r="DMC14" s="81"/>
      <c r="DMD14" s="81"/>
      <c r="DME14" s="81"/>
      <c r="DMF14" s="81"/>
      <c r="DMG14" s="81"/>
      <c r="DMH14" s="81"/>
      <c r="DMI14" s="81"/>
      <c r="DMJ14" s="81"/>
      <c r="DMK14" s="81"/>
      <c r="DML14" s="81"/>
      <c r="DMM14" s="81"/>
      <c r="DMN14" s="81"/>
      <c r="DMO14" s="81"/>
      <c r="DMP14" s="81"/>
      <c r="DMQ14" s="81"/>
      <c r="DMR14" s="81"/>
      <c r="DMS14" s="81"/>
      <c r="DMT14" s="81"/>
      <c r="DMU14" s="81"/>
      <c r="DMV14" s="81"/>
      <c r="DMW14" s="81"/>
      <c r="DMX14" s="81"/>
      <c r="DMY14" s="81"/>
      <c r="DMZ14" s="81"/>
      <c r="DNA14" s="81"/>
      <c r="DNB14" s="81"/>
      <c r="DNC14" s="81"/>
      <c r="DND14" s="81"/>
      <c r="DNE14" s="81"/>
      <c r="DNF14" s="81"/>
      <c r="DNG14" s="81"/>
      <c r="DNH14" s="81"/>
      <c r="DNI14" s="81"/>
      <c r="DNJ14" s="81"/>
      <c r="DNK14" s="81"/>
      <c r="DNL14" s="81"/>
      <c r="DNM14" s="81"/>
      <c r="DNN14" s="81"/>
      <c r="DNO14" s="81"/>
      <c r="DNP14" s="81"/>
      <c r="DNQ14" s="81"/>
      <c r="DNR14" s="81"/>
      <c r="DNS14" s="81"/>
      <c r="DNT14" s="81"/>
      <c r="DNU14" s="81"/>
      <c r="DNV14" s="81"/>
      <c r="DNW14" s="81"/>
      <c r="DNX14" s="81"/>
      <c r="DNY14" s="81"/>
      <c r="DNZ14" s="81"/>
      <c r="DOA14" s="81"/>
      <c r="DOB14" s="81"/>
      <c r="DOC14" s="81"/>
      <c r="DOD14" s="81"/>
      <c r="DOE14" s="81"/>
      <c r="DOF14" s="81"/>
      <c r="DOG14" s="81"/>
      <c r="DOH14" s="81"/>
      <c r="DOI14" s="81"/>
      <c r="DOJ14" s="81"/>
      <c r="DOK14" s="81"/>
      <c r="DOL14" s="81"/>
      <c r="DOM14" s="81"/>
      <c r="DON14" s="81"/>
      <c r="DOO14" s="81"/>
      <c r="DOP14" s="81"/>
      <c r="DOQ14" s="81"/>
      <c r="DOR14" s="81"/>
      <c r="DOS14" s="81"/>
      <c r="DOT14" s="81"/>
      <c r="DOU14" s="81"/>
      <c r="DOV14" s="81"/>
      <c r="DOW14" s="81"/>
      <c r="DOX14" s="81"/>
      <c r="DOY14" s="81"/>
      <c r="DOZ14" s="81"/>
      <c r="DPA14" s="81"/>
      <c r="DPB14" s="81"/>
      <c r="DPC14" s="81"/>
      <c r="DPD14" s="81"/>
      <c r="DPE14" s="81"/>
      <c r="DPF14" s="81"/>
      <c r="DPG14" s="81"/>
      <c r="DPH14" s="81"/>
      <c r="DPI14" s="81"/>
      <c r="DPJ14" s="81"/>
      <c r="DPK14" s="81"/>
      <c r="DPL14" s="81"/>
      <c r="DPM14" s="81"/>
      <c r="DPN14" s="81"/>
      <c r="DPO14" s="81"/>
      <c r="DPP14" s="81"/>
      <c r="DPQ14" s="81"/>
      <c r="DPR14" s="81"/>
      <c r="DPS14" s="81"/>
      <c r="DPT14" s="81"/>
      <c r="DPU14" s="81"/>
      <c r="DPV14" s="81"/>
      <c r="DPW14" s="81"/>
      <c r="DPX14" s="81"/>
      <c r="DPY14" s="81"/>
      <c r="DPZ14" s="81"/>
      <c r="DQA14" s="81"/>
      <c r="DQB14" s="81"/>
      <c r="DQC14" s="81"/>
      <c r="DQD14" s="81"/>
      <c r="DQE14" s="81"/>
      <c r="DQF14" s="81"/>
      <c r="DQG14" s="81"/>
      <c r="DQH14" s="81"/>
      <c r="DQI14" s="81"/>
      <c r="DQJ14" s="81"/>
      <c r="DQK14" s="81"/>
      <c r="DQL14" s="81"/>
      <c r="DQM14" s="81"/>
      <c r="DQN14" s="81"/>
      <c r="DQO14" s="81"/>
      <c r="DQP14" s="81"/>
      <c r="DQQ14" s="81"/>
      <c r="DQR14" s="81"/>
      <c r="DQS14" s="81"/>
      <c r="DQT14" s="81"/>
      <c r="DQU14" s="81"/>
      <c r="DQV14" s="81"/>
      <c r="DQW14" s="81"/>
      <c r="DQX14" s="81"/>
      <c r="DQY14" s="81"/>
      <c r="DQZ14" s="81"/>
      <c r="DRA14" s="81"/>
      <c r="DRB14" s="81"/>
      <c r="DRC14" s="81"/>
      <c r="DRD14" s="81"/>
      <c r="DRE14" s="81"/>
      <c r="DRF14" s="81"/>
      <c r="DRG14" s="81"/>
      <c r="DRH14" s="81"/>
      <c r="DRI14" s="81"/>
      <c r="DRJ14" s="81"/>
      <c r="DRK14" s="81"/>
      <c r="DRL14" s="81"/>
      <c r="DRM14" s="81"/>
      <c r="DRN14" s="81"/>
      <c r="DRO14" s="81"/>
      <c r="DRP14" s="81"/>
      <c r="DRQ14" s="81"/>
      <c r="DRR14" s="81"/>
      <c r="DRS14" s="81"/>
      <c r="DRT14" s="81"/>
      <c r="DRU14" s="81"/>
      <c r="DRV14" s="81"/>
      <c r="DRW14" s="81"/>
      <c r="DRX14" s="81"/>
      <c r="DRY14" s="81"/>
      <c r="DRZ14" s="81"/>
      <c r="DSA14" s="81"/>
      <c r="DSB14" s="81"/>
      <c r="DSC14" s="81"/>
      <c r="DSD14" s="81"/>
      <c r="DSE14" s="81"/>
      <c r="DSF14" s="81"/>
      <c r="DSG14" s="81"/>
      <c r="DSH14" s="81"/>
      <c r="DSI14" s="81"/>
      <c r="DSJ14" s="81"/>
      <c r="DSK14" s="81"/>
      <c r="DSL14" s="81"/>
      <c r="DSM14" s="81"/>
      <c r="DSN14" s="81"/>
      <c r="DSO14" s="81"/>
      <c r="DSP14" s="81"/>
      <c r="DSQ14" s="81"/>
      <c r="DSR14" s="81"/>
      <c r="DSS14" s="81"/>
      <c r="DST14" s="81"/>
      <c r="DSU14" s="81"/>
      <c r="DSV14" s="81"/>
      <c r="DSW14" s="81"/>
      <c r="DSX14" s="81"/>
      <c r="DSY14" s="81"/>
      <c r="DSZ14" s="81"/>
      <c r="DTA14" s="81"/>
      <c r="DTB14" s="81"/>
      <c r="DTC14" s="81"/>
      <c r="DTD14" s="81"/>
      <c r="DTE14" s="81"/>
      <c r="DTF14" s="81"/>
      <c r="DTG14" s="81"/>
      <c r="DTH14" s="81"/>
      <c r="DTI14" s="81"/>
      <c r="DTJ14" s="81"/>
      <c r="DTK14" s="81"/>
      <c r="DTL14" s="81"/>
      <c r="DTM14" s="81"/>
      <c r="DTN14" s="81"/>
      <c r="DTO14" s="81"/>
      <c r="DTP14" s="81"/>
      <c r="DTQ14" s="81"/>
      <c r="DTR14" s="81"/>
      <c r="DTS14" s="81"/>
      <c r="DTT14" s="81"/>
      <c r="DTU14" s="81"/>
      <c r="DTV14" s="81"/>
      <c r="DTW14" s="81"/>
      <c r="DTX14" s="81"/>
      <c r="DTY14" s="81"/>
      <c r="DTZ14" s="81"/>
      <c r="DUA14" s="81"/>
      <c r="DUB14" s="81"/>
      <c r="DUC14" s="81"/>
      <c r="DUD14" s="81"/>
      <c r="DUE14" s="81"/>
      <c r="DUF14" s="81"/>
      <c r="DUG14" s="81"/>
      <c r="DUH14" s="81"/>
      <c r="DUI14" s="81"/>
      <c r="DUJ14" s="81"/>
      <c r="DUK14" s="81"/>
      <c r="DUL14" s="81"/>
      <c r="DUM14" s="81"/>
      <c r="DUN14" s="81"/>
      <c r="DUO14" s="81"/>
      <c r="DUP14" s="81"/>
      <c r="DUQ14" s="81"/>
      <c r="DUR14" s="81"/>
      <c r="DUS14" s="81"/>
      <c r="DUT14" s="81"/>
      <c r="DUU14" s="81"/>
      <c r="DUV14" s="81"/>
      <c r="DUW14" s="81"/>
      <c r="DUX14" s="81"/>
      <c r="DUY14" s="81"/>
      <c r="DUZ14" s="81"/>
      <c r="DVA14" s="81"/>
      <c r="DVB14" s="81"/>
      <c r="DVC14" s="81"/>
      <c r="DVD14" s="81"/>
      <c r="DVE14" s="81"/>
      <c r="DVF14" s="81"/>
      <c r="DVG14" s="81"/>
      <c r="DVH14" s="81"/>
      <c r="DVI14" s="81"/>
      <c r="DVJ14" s="81"/>
      <c r="DVK14" s="81"/>
      <c r="DVL14" s="81"/>
      <c r="DVM14" s="81"/>
      <c r="DVN14" s="81"/>
      <c r="DVO14" s="81"/>
      <c r="DVP14" s="81"/>
      <c r="DVQ14" s="81"/>
      <c r="DVR14" s="81"/>
      <c r="DVS14" s="81"/>
      <c r="DVT14" s="81"/>
      <c r="DVU14" s="81"/>
      <c r="DVV14" s="81"/>
      <c r="DVW14" s="81"/>
      <c r="DVX14" s="81"/>
      <c r="DVY14" s="81"/>
      <c r="DVZ14" s="81"/>
      <c r="DWA14" s="81"/>
      <c r="DWB14" s="81"/>
      <c r="DWC14" s="81"/>
      <c r="DWD14" s="81"/>
      <c r="DWE14" s="81"/>
      <c r="DWF14" s="81"/>
      <c r="DWG14" s="81"/>
      <c r="DWH14" s="81"/>
      <c r="DWI14" s="81"/>
      <c r="DWJ14" s="81"/>
      <c r="DWK14" s="81"/>
      <c r="DWL14" s="81"/>
      <c r="DWM14" s="81"/>
      <c r="DWN14" s="81"/>
      <c r="DWO14" s="81"/>
      <c r="DWP14" s="81"/>
      <c r="DWQ14" s="81"/>
      <c r="DWR14" s="81"/>
      <c r="DWS14" s="81"/>
      <c r="DWT14" s="81"/>
      <c r="DWU14" s="81"/>
      <c r="DWV14" s="81"/>
      <c r="DWW14" s="81"/>
      <c r="DWX14" s="81"/>
      <c r="DWY14" s="81"/>
      <c r="DWZ14" s="81"/>
      <c r="DXA14" s="81"/>
      <c r="DXB14" s="81"/>
      <c r="DXC14" s="81"/>
      <c r="DXD14" s="81"/>
      <c r="DXE14" s="81"/>
      <c r="DXF14" s="81"/>
      <c r="DXG14" s="81"/>
      <c r="DXH14" s="81"/>
      <c r="DXI14" s="81"/>
      <c r="DXJ14" s="81"/>
      <c r="DXK14" s="81"/>
      <c r="DXL14" s="81"/>
      <c r="DXM14" s="81"/>
      <c r="DXN14" s="81"/>
      <c r="DXO14" s="81"/>
      <c r="DXP14" s="81"/>
      <c r="DXQ14" s="81"/>
      <c r="DXR14" s="81"/>
      <c r="DXS14" s="81"/>
      <c r="DXT14" s="81"/>
      <c r="DXU14" s="81"/>
      <c r="DXV14" s="81"/>
      <c r="DXW14" s="81"/>
      <c r="DXX14" s="81"/>
      <c r="DXY14" s="81"/>
      <c r="DXZ14" s="81"/>
      <c r="DYA14" s="81"/>
      <c r="DYB14" s="81"/>
      <c r="DYC14" s="81"/>
      <c r="DYD14" s="81"/>
      <c r="DYE14" s="81"/>
      <c r="DYF14" s="81"/>
      <c r="DYG14" s="81"/>
      <c r="DYH14" s="81"/>
      <c r="DYI14" s="81"/>
      <c r="DYJ14" s="81"/>
      <c r="DYK14" s="81"/>
      <c r="DYL14" s="81"/>
      <c r="DYM14" s="81"/>
      <c r="DYN14" s="81"/>
      <c r="DYO14" s="81"/>
      <c r="DYP14" s="81"/>
      <c r="DYQ14" s="81"/>
      <c r="DYR14" s="81"/>
      <c r="DYS14" s="81"/>
      <c r="DYT14" s="81"/>
      <c r="DYU14" s="81"/>
      <c r="DYV14" s="81"/>
      <c r="DYW14" s="81"/>
      <c r="DYX14" s="81"/>
      <c r="DYY14" s="81"/>
      <c r="DYZ14" s="81"/>
      <c r="DZA14" s="81"/>
      <c r="DZB14" s="81"/>
      <c r="DZC14" s="81"/>
      <c r="DZD14" s="81"/>
      <c r="DZE14" s="81"/>
      <c r="DZF14" s="81"/>
      <c r="DZG14" s="81"/>
      <c r="DZH14" s="81"/>
      <c r="DZI14" s="81"/>
      <c r="DZJ14" s="81"/>
      <c r="DZK14" s="81"/>
      <c r="DZL14" s="81"/>
      <c r="DZM14" s="81"/>
      <c r="DZN14" s="81"/>
      <c r="DZO14" s="81"/>
      <c r="DZP14" s="81"/>
      <c r="DZQ14" s="81"/>
      <c r="DZR14" s="81"/>
      <c r="DZS14" s="81"/>
      <c r="DZT14" s="81"/>
      <c r="DZU14" s="81"/>
      <c r="DZV14" s="81"/>
      <c r="DZW14" s="81"/>
      <c r="DZX14" s="81"/>
      <c r="DZY14" s="81"/>
      <c r="DZZ14" s="81"/>
      <c r="EAA14" s="81"/>
      <c r="EAB14" s="81"/>
      <c r="EAC14" s="81"/>
      <c r="EAD14" s="81"/>
      <c r="EAE14" s="81"/>
      <c r="EAF14" s="81"/>
      <c r="EAG14" s="81"/>
      <c r="EAH14" s="81"/>
      <c r="EAI14" s="81"/>
      <c r="EAJ14" s="81"/>
      <c r="EAK14" s="81"/>
      <c r="EAL14" s="81"/>
      <c r="EAM14" s="81"/>
      <c r="EAN14" s="81"/>
      <c r="EAO14" s="81"/>
      <c r="EAP14" s="81"/>
      <c r="EAQ14" s="81"/>
      <c r="EAR14" s="81"/>
      <c r="EAS14" s="81"/>
      <c r="EAT14" s="81"/>
      <c r="EAU14" s="81"/>
      <c r="EAV14" s="81"/>
      <c r="EAW14" s="81"/>
      <c r="EAX14" s="81"/>
      <c r="EAY14" s="81"/>
      <c r="EAZ14" s="81"/>
      <c r="EBA14" s="81"/>
      <c r="EBB14" s="81"/>
      <c r="EBC14" s="81"/>
      <c r="EBD14" s="81"/>
      <c r="EBE14" s="81"/>
      <c r="EBF14" s="81"/>
      <c r="EBG14" s="81"/>
      <c r="EBH14" s="81"/>
      <c r="EBI14" s="81"/>
      <c r="EBJ14" s="81"/>
      <c r="EBK14" s="81"/>
      <c r="EBL14" s="81"/>
      <c r="EBM14" s="81"/>
      <c r="EBN14" s="81"/>
      <c r="EBO14" s="81"/>
      <c r="EBP14" s="81"/>
      <c r="EBQ14" s="81"/>
      <c r="EBR14" s="81"/>
      <c r="EBS14" s="81"/>
      <c r="EBT14" s="81"/>
      <c r="EBU14" s="81"/>
      <c r="EBV14" s="81"/>
      <c r="EBW14" s="81"/>
      <c r="EBX14" s="81"/>
      <c r="EBY14" s="81"/>
      <c r="EBZ14" s="81"/>
      <c r="ECA14" s="81"/>
      <c r="ECB14" s="81"/>
      <c r="ECC14" s="81"/>
      <c r="ECD14" s="81"/>
      <c r="ECE14" s="81"/>
      <c r="ECF14" s="81"/>
      <c r="ECG14" s="81"/>
      <c r="ECH14" s="81"/>
      <c r="ECI14" s="81"/>
      <c r="ECJ14" s="81"/>
      <c r="ECK14" s="81"/>
      <c r="ECL14" s="81"/>
      <c r="ECM14" s="81"/>
      <c r="ECN14" s="81"/>
      <c r="ECO14" s="81"/>
      <c r="ECP14" s="81"/>
      <c r="ECQ14" s="81"/>
      <c r="ECR14" s="81"/>
      <c r="ECS14" s="81"/>
      <c r="ECT14" s="81"/>
      <c r="ECU14" s="81"/>
      <c r="ECV14" s="81"/>
      <c r="ECW14" s="81"/>
      <c r="ECX14" s="81"/>
      <c r="ECY14" s="81"/>
      <c r="ECZ14" s="81"/>
      <c r="EDA14" s="81"/>
      <c r="EDB14" s="81"/>
      <c r="EDC14" s="81"/>
      <c r="EDD14" s="81"/>
      <c r="EDE14" s="81"/>
      <c r="EDF14" s="81"/>
      <c r="EDG14" s="81"/>
      <c r="EDH14" s="81"/>
      <c r="EDI14" s="81"/>
      <c r="EDJ14" s="81"/>
      <c r="EDK14" s="81"/>
      <c r="EDL14" s="81"/>
      <c r="EDM14" s="81"/>
      <c r="EDN14" s="81"/>
      <c r="EDO14" s="81"/>
      <c r="EDP14" s="81"/>
      <c r="EDQ14" s="81"/>
      <c r="EDR14" s="81"/>
      <c r="EDS14" s="81"/>
      <c r="EDT14" s="81"/>
      <c r="EDU14" s="81"/>
      <c r="EDV14" s="81"/>
      <c r="EDW14" s="81"/>
      <c r="EDX14" s="81"/>
      <c r="EDY14" s="81"/>
      <c r="EDZ14" s="81"/>
      <c r="EEA14" s="81"/>
      <c r="EEB14" s="81"/>
      <c r="EEC14" s="81"/>
      <c r="EED14" s="81"/>
      <c r="EEE14" s="81"/>
      <c r="EEF14" s="81"/>
      <c r="EEG14" s="81"/>
      <c r="EEH14" s="81"/>
      <c r="EEI14" s="81"/>
      <c r="EEJ14" s="81"/>
      <c r="EEK14" s="81"/>
      <c r="EEL14" s="81"/>
      <c r="EEM14" s="81"/>
      <c r="EEN14" s="81"/>
      <c r="EEO14" s="81"/>
      <c r="EEP14" s="81"/>
      <c r="EEQ14" s="81"/>
      <c r="EER14" s="81"/>
      <c r="EES14" s="81"/>
      <c r="EET14" s="81"/>
      <c r="EEU14" s="81"/>
      <c r="EEV14" s="81"/>
      <c r="EEW14" s="81"/>
      <c r="EEX14" s="81"/>
      <c r="EEY14" s="81"/>
      <c r="EEZ14" s="81"/>
      <c r="EFA14" s="81"/>
      <c r="EFB14" s="81"/>
      <c r="EFC14" s="81"/>
      <c r="EFD14" s="81"/>
      <c r="EFE14" s="81"/>
      <c r="EFF14" s="81"/>
      <c r="EFG14" s="81"/>
      <c r="EFH14" s="81"/>
      <c r="EFI14" s="81"/>
      <c r="EFJ14" s="81"/>
      <c r="EFK14" s="81"/>
      <c r="EFL14" s="81"/>
      <c r="EFM14" s="81"/>
      <c r="EFN14" s="81"/>
      <c r="EFO14" s="81"/>
      <c r="EFP14" s="81"/>
      <c r="EFQ14" s="81"/>
      <c r="EFR14" s="81"/>
      <c r="EFS14" s="81"/>
      <c r="EFT14" s="81"/>
      <c r="EFU14" s="81"/>
      <c r="EFV14" s="81"/>
      <c r="EFW14" s="81"/>
      <c r="EFX14" s="81"/>
      <c r="EFY14" s="81"/>
      <c r="EFZ14" s="81"/>
      <c r="EGA14" s="81"/>
      <c r="EGB14" s="81"/>
      <c r="EGC14" s="81"/>
      <c r="EGD14" s="81"/>
      <c r="EGE14" s="81"/>
      <c r="EGF14" s="81"/>
      <c r="EGG14" s="81"/>
      <c r="EGH14" s="81"/>
      <c r="EGI14" s="81"/>
      <c r="EGJ14" s="81"/>
      <c r="EGK14" s="81"/>
      <c r="EGL14" s="81"/>
      <c r="EGM14" s="81"/>
      <c r="EGN14" s="81"/>
      <c r="EGO14" s="81"/>
      <c r="EGP14" s="81"/>
      <c r="EGQ14" s="81"/>
      <c r="EGR14" s="81"/>
      <c r="EGS14" s="81"/>
      <c r="EGT14" s="81"/>
      <c r="EGU14" s="81"/>
      <c r="EGV14" s="81"/>
      <c r="EGW14" s="81"/>
      <c r="EGX14" s="81"/>
      <c r="EGY14" s="81"/>
      <c r="EGZ14" s="81"/>
      <c r="EHA14" s="81"/>
      <c r="EHB14" s="81"/>
      <c r="EHC14" s="81"/>
      <c r="EHD14" s="81"/>
      <c r="EHE14" s="81"/>
      <c r="EHF14" s="81"/>
      <c r="EHG14" s="81"/>
      <c r="EHH14" s="81"/>
      <c r="EHI14" s="81"/>
      <c r="EHJ14" s="81"/>
      <c r="EHK14" s="81"/>
      <c r="EHL14" s="81"/>
      <c r="EHM14" s="81"/>
      <c r="EHN14" s="81"/>
      <c r="EHO14" s="81"/>
      <c r="EHP14" s="81"/>
      <c r="EHQ14" s="81"/>
      <c r="EHR14" s="81"/>
      <c r="EHS14" s="81"/>
      <c r="EHT14" s="81"/>
      <c r="EHU14" s="81"/>
      <c r="EHV14" s="81"/>
      <c r="EHW14" s="81"/>
      <c r="EHX14" s="81"/>
      <c r="EHY14" s="81"/>
      <c r="EHZ14" s="81"/>
      <c r="EIA14" s="81"/>
      <c r="EIB14" s="81"/>
      <c r="EIC14" s="81"/>
      <c r="EID14" s="81"/>
      <c r="EIE14" s="81"/>
      <c r="EIF14" s="81"/>
      <c r="EIG14" s="81"/>
      <c r="EIH14" s="81"/>
      <c r="EII14" s="81"/>
      <c r="EIJ14" s="81"/>
      <c r="EIK14" s="81"/>
      <c r="EIL14" s="81"/>
      <c r="EIM14" s="81"/>
      <c r="EIN14" s="81"/>
      <c r="EIO14" s="81"/>
      <c r="EIP14" s="81"/>
      <c r="EIQ14" s="81"/>
      <c r="EIR14" s="81"/>
      <c r="EIS14" s="81"/>
      <c r="EIT14" s="81"/>
      <c r="EIU14" s="81"/>
      <c r="EIV14" s="81"/>
      <c r="EIW14" s="81"/>
      <c r="EIX14" s="81"/>
      <c r="EIY14" s="81"/>
      <c r="EIZ14" s="81"/>
      <c r="EJA14" s="81"/>
      <c r="EJB14" s="81"/>
      <c r="EJC14" s="81"/>
      <c r="EJD14" s="81"/>
      <c r="EJE14" s="81"/>
      <c r="EJF14" s="81"/>
      <c r="EJG14" s="81"/>
      <c r="EJH14" s="81"/>
      <c r="EJI14" s="81"/>
      <c r="EJJ14" s="81"/>
      <c r="EJK14" s="81"/>
      <c r="EJL14" s="81"/>
      <c r="EJM14" s="81"/>
      <c r="EJN14" s="81"/>
      <c r="EJO14" s="81"/>
      <c r="EJP14" s="81"/>
      <c r="EJQ14" s="81"/>
      <c r="EJR14" s="81"/>
      <c r="EJS14" s="81"/>
      <c r="EJT14" s="81"/>
      <c r="EJU14" s="81"/>
      <c r="EJV14" s="81"/>
      <c r="EJW14" s="81"/>
      <c r="EJX14" s="81"/>
      <c r="EJY14" s="81"/>
      <c r="EJZ14" s="81"/>
      <c r="EKA14" s="81"/>
      <c r="EKB14" s="81"/>
      <c r="EKC14" s="81"/>
      <c r="EKD14" s="81"/>
      <c r="EKE14" s="81"/>
      <c r="EKF14" s="81"/>
      <c r="EKG14" s="81"/>
      <c r="EKH14" s="81"/>
      <c r="EKI14" s="81"/>
      <c r="EKJ14" s="81"/>
      <c r="EKK14" s="81"/>
      <c r="EKL14" s="81"/>
      <c r="EKM14" s="81"/>
      <c r="EKN14" s="81"/>
      <c r="EKO14" s="81"/>
      <c r="EKP14" s="81"/>
      <c r="EKQ14" s="81"/>
      <c r="EKR14" s="81"/>
      <c r="EKS14" s="81"/>
      <c r="EKT14" s="81"/>
      <c r="EKU14" s="81"/>
      <c r="EKV14" s="81"/>
      <c r="EKW14" s="81"/>
      <c r="EKX14" s="81"/>
      <c r="EKY14" s="81"/>
      <c r="EKZ14" s="81"/>
      <c r="ELA14" s="81"/>
      <c r="ELB14" s="81"/>
      <c r="ELC14" s="81"/>
      <c r="ELD14" s="81"/>
      <c r="ELE14" s="81"/>
      <c r="ELF14" s="81"/>
      <c r="ELG14" s="81"/>
      <c r="ELH14" s="81"/>
      <c r="ELI14" s="81"/>
      <c r="ELJ14" s="81"/>
      <c r="ELK14" s="81"/>
      <c r="ELL14" s="81"/>
      <c r="ELM14" s="81"/>
      <c r="ELN14" s="81"/>
      <c r="ELO14" s="81"/>
      <c r="ELP14" s="81"/>
      <c r="ELQ14" s="81"/>
      <c r="ELR14" s="81"/>
      <c r="ELS14" s="81"/>
      <c r="ELT14" s="81"/>
      <c r="ELU14" s="81"/>
      <c r="ELV14" s="81"/>
      <c r="ELW14" s="81"/>
      <c r="ELX14" s="81"/>
      <c r="ELY14" s="81"/>
      <c r="ELZ14" s="81"/>
      <c r="EMA14" s="81"/>
      <c r="EMB14" s="81"/>
      <c r="EMC14" s="81"/>
      <c r="EMD14" s="81"/>
      <c r="EME14" s="81"/>
      <c r="EMF14" s="81"/>
      <c r="EMG14" s="81"/>
      <c r="EMH14" s="81"/>
      <c r="EMI14" s="81"/>
      <c r="EMJ14" s="81"/>
      <c r="EMK14" s="81"/>
      <c r="EML14" s="81"/>
      <c r="EMM14" s="81"/>
      <c r="EMN14" s="81"/>
      <c r="EMO14" s="81"/>
      <c r="EMP14" s="81"/>
      <c r="EMQ14" s="81"/>
      <c r="EMR14" s="81"/>
      <c r="EMS14" s="81"/>
      <c r="EMT14" s="81"/>
      <c r="EMU14" s="81"/>
      <c r="EMV14" s="81"/>
      <c r="EMW14" s="81"/>
      <c r="EMX14" s="81"/>
      <c r="EMY14" s="81"/>
      <c r="EMZ14" s="81"/>
      <c r="ENA14" s="81"/>
      <c r="ENB14" s="81"/>
      <c r="ENC14" s="81"/>
      <c r="END14" s="81"/>
      <c r="ENE14" s="81"/>
      <c r="ENF14" s="81"/>
      <c r="ENG14" s="81"/>
      <c r="ENH14" s="81"/>
      <c r="ENI14" s="81"/>
      <c r="ENJ14" s="81"/>
      <c r="ENK14" s="81"/>
      <c r="ENL14" s="81"/>
      <c r="ENM14" s="81"/>
      <c r="ENN14" s="81"/>
      <c r="ENO14" s="81"/>
      <c r="ENP14" s="81"/>
      <c r="ENQ14" s="81"/>
      <c r="ENR14" s="81"/>
      <c r="ENS14" s="81"/>
      <c r="ENT14" s="81"/>
      <c r="ENU14" s="81"/>
      <c r="ENV14" s="81"/>
      <c r="ENW14" s="81"/>
      <c r="ENX14" s="81"/>
      <c r="ENY14" s="81"/>
      <c r="ENZ14" s="81"/>
      <c r="EOA14" s="81"/>
      <c r="EOB14" s="81"/>
      <c r="EOC14" s="81"/>
      <c r="EOD14" s="81"/>
      <c r="EOE14" s="81"/>
      <c r="EOF14" s="81"/>
      <c r="EOG14" s="81"/>
      <c r="EOH14" s="81"/>
      <c r="EOI14" s="81"/>
      <c r="EOJ14" s="81"/>
      <c r="EOK14" s="81"/>
      <c r="EOL14" s="81"/>
      <c r="EOM14" s="81"/>
      <c r="EON14" s="81"/>
      <c r="EOO14" s="81"/>
      <c r="EOP14" s="81"/>
      <c r="EOQ14" s="81"/>
      <c r="EOR14" s="81"/>
      <c r="EOS14" s="81"/>
      <c r="EOT14" s="81"/>
      <c r="EOU14" s="81"/>
      <c r="EOV14" s="81"/>
      <c r="EOW14" s="81"/>
      <c r="EOX14" s="81"/>
      <c r="EOY14" s="81"/>
      <c r="EOZ14" s="81"/>
      <c r="EPA14" s="81"/>
      <c r="EPB14" s="81"/>
      <c r="EPC14" s="81"/>
      <c r="EPD14" s="81"/>
      <c r="EPE14" s="81"/>
      <c r="EPF14" s="81"/>
      <c r="EPG14" s="81"/>
      <c r="EPH14" s="81"/>
      <c r="EPI14" s="81"/>
      <c r="EPJ14" s="81"/>
      <c r="EPK14" s="81"/>
      <c r="EPL14" s="81"/>
      <c r="EPM14" s="81"/>
      <c r="EPN14" s="81"/>
      <c r="EPO14" s="81"/>
      <c r="EPP14" s="81"/>
      <c r="EPQ14" s="81"/>
      <c r="EPR14" s="81"/>
      <c r="EPS14" s="81"/>
      <c r="EPT14" s="81"/>
      <c r="EPU14" s="81"/>
      <c r="EPV14" s="81"/>
      <c r="EPW14" s="81"/>
      <c r="EPX14" s="81"/>
      <c r="EPY14" s="81"/>
      <c r="EPZ14" s="81"/>
      <c r="EQA14" s="81"/>
      <c r="EQB14" s="81"/>
      <c r="EQC14" s="81"/>
      <c r="EQD14" s="81"/>
      <c r="EQE14" s="81"/>
      <c r="EQF14" s="81"/>
      <c r="EQG14" s="81"/>
      <c r="EQH14" s="81"/>
      <c r="EQI14" s="81"/>
      <c r="EQJ14" s="81"/>
      <c r="EQK14" s="81"/>
      <c r="EQL14" s="81"/>
      <c r="EQM14" s="81"/>
      <c r="EQN14" s="81"/>
      <c r="EQO14" s="81"/>
      <c r="EQP14" s="81"/>
      <c r="EQQ14" s="81"/>
      <c r="EQR14" s="81"/>
      <c r="EQS14" s="81"/>
      <c r="EQT14" s="81"/>
      <c r="EQU14" s="81"/>
      <c r="EQV14" s="81"/>
      <c r="EQW14" s="81"/>
      <c r="EQX14" s="81"/>
      <c r="EQY14" s="81"/>
      <c r="EQZ14" s="81"/>
      <c r="ERA14" s="81"/>
      <c r="ERB14" s="81"/>
      <c r="ERC14" s="81"/>
      <c r="ERD14" s="81"/>
      <c r="ERE14" s="81"/>
      <c r="ERF14" s="81"/>
      <c r="ERG14" s="81"/>
      <c r="ERH14" s="81"/>
      <c r="ERI14" s="81"/>
      <c r="ERJ14" s="81"/>
      <c r="ERK14" s="81"/>
      <c r="ERL14" s="81"/>
      <c r="ERM14" s="81"/>
      <c r="ERN14" s="81"/>
      <c r="ERO14" s="81"/>
      <c r="ERP14" s="81"/>
      <c r="ERQ14" s="81"/>
      <c r="ERR14" s="81"/>
      <c r="ERS14" s="81"/>
      <c r="ERT14" s="81"/>
      <c r="ERU14" s="81"/>
      <c r="ERV14" s="81"/>
      <c r="ERW14" s="81"/>
      <c r="ERX14" s="81"/>
      <c r="ERY14" s="81"/>
      <c r="ERZ14" s="81"/>
      <c r="ESA14" s="81"/>
      <c r="ESB14" s="81"/>
      <c r="ESC14" s="81"/>
      <c r="ESD14" s="81"/>
      <c r="ESE14" s="81"/>
      <c r="ESF14" s="81"/>
      <c r="ESG14" s="81"/>
      <c r="ESH14" s="81"/>
      <c r="ESI14" s="81"/>
      <c r="ESJ14" s="81"/>
      <c r="ESK14" s="81"/>
      <c r="ESL14" s="81"/>
      <c r="ESM14" s="81"/>
      <c r="ESN14" s="81"/>
      <c r="ESO14" s="81"/>
      <c r="ESP14" s="81"/>
      <c r="ESQ14" s="81"/>
      <c r="ESR14" s="81"/>
      <c r="ESS14" s="81"/>
      <c r="EST14" s="81"/>
      <c r="ESU14" s="81"/>
      <c r="ESV14" s="81"/>
      <c r="ESW14" s="81"/>
      <c r="ESX14" s="81"/>
      <c r="ESY14" s="81"/>
      <c r="ESZ14" s="81"/>
      <c r="ETA14" s="81"/>
      <c r="ETB14" s="81"/>
      <c r="ETC14" s="81"/>
      <c r="ETD14" s="81"/>
      <c r="ETE14" s="81"/>
      <c r="ETF14" s="81"/>
      <c r="ETG14" s="81"/>
      <c r="ETH14" s="81"/>
      <c r="ETI14" s="81"/>
      <c r="ETJ14" s="81"/>
      <c r="ETK14" s="81"/>
      <c r="ETL14" s="81"/>
      <c r="ETM14" s="81"/>
      <c r="ETN14" s="81"/>
      <c r="ETO14" s="81"/>
      <c r="ETP14" s="81"/>
      <c r="ETQ14" s="81"/>
      <c r="ETR14" s="81"/>
      <c r="ETS14" s="81"/>
      <c r="ETT14" s="81"/>
      <c r="ETU14" s="81"/>
      <c r="ETV14" s="81"/>
      <c r="ETW14" s="81"/>
      <c r="ETX14" s="81"/>
      <c r="ETY14" s="81"/>
      <c r="ETZ14" s="81"/>
      <c r="EUA14" s="81"/>
      <c r="EUB14" s="81"/>
      <c r="EUC14" s="81"/>
      <c r="EUD14" s="81"/>
      <c r="EUE14" s="81"/>
      <c r="EUF14" s="81"/>
      <c r="EUG14" s="81"/>
      <c r="EUH14" s="81"/>
      <c r="EUI14" s="81"/>
      <c r="EUJ14" s="81"/>
      <c r="EUK14" s="81"/>
      <c r="EUL14" s="81"/>
      <c r="EUM14" s="81"/>
      <c r="EUN14" s="81"/>
      <c r="EUO14" s="81"/>
      <c r="EUP14" s="81"/>
      <c r="EUQ14" s="81"/>
      <c r="EUR14" s="81"/>
      <c r="EUS14" s="81"/>
      <c r="EUT14" s="81"/>
      <c r="EUU14" s="81"/>
      <c r="EUV14" s="81"/>
      <c r="EUW14" s="81"/>
      <c r="EUX14" s="81"/>
      <c r="EUY14" s="81"/>
      <c r="EUZ14" s="81"/>
      <c r="EVA14" s="81"/>
      <c r="EVB14" s="81"/>
      <c r="EVC14" s="81"/>
      <c r="EVD14" s="81"/>
      <c r="EVE14" s="81"/>
      <c r="EVF14" s="81"/>
      <c r="EVG14" s="81"/>
      <c r="EVH14" s="81"/>
      <c r="EVI14" s="81"/>
      <c r="EVJ14" s="81"/>
      <c r="EVK14" s="81"/>
      <c r="EVL14" s="81"/>
      <c r="EVM14" s="81"/>
      <c r="EVN14" s="81"/>
      <c r="EVO14" s="81"/>
      <c r="EVP14" s="81"/>
      <c r="EVQ14" s="81"/>
      <c r="EVR14" s="81"/>
      <c r="EVS14" s="81"/>
      <c r="EVT14" s="81"/>
      <c r="EVU14" s="81"/>
      <c r="EVV14" s="81"/>
      <c r="EVW14" s="81"/>
      <c r="EVX14" s="81"/>
      <c r="EVY14" s="81"/>
      <c r="EVZ14" s="81"/>
      <c r="EWA14" s="81"/>
      <c r="EWB14" s="81"/>
      <c r="EWC14" s="81"/>
      <c r="EWD14" s="81"/>
      <c r="EWE14" s="81"/>
      <c r="EWF14" s="81"/>
      <c r="EWG14" s="81"/>
      <c r="EWH14" s="81"/>
      <c r="EWI14" s="81"/>
      <c r="EWJ14" s="81"/>
      <c r="EWK14" s="81"/>
      <c r="EWL14" s="81"/>
      <c r="EWM14" s="81"/>
      <c r="EWN14" s="81"/>
      <c r="EWO14" s="81"/>
      <c r="EWP14" s="81"/>
      <c r="EWQ14" s="81"/>
      <c r="EWR14" s="81"/>
      <c r="EWS14" s="81"/>
      <c r="EWT14" s="81"/>
      <c r="EWU14" s="81"/>
      <c r="EWV14" s="81"/>
      <c r="EWW14" s="81"/>
      <c r="EWX14" s="81"/>
      <c r="EWY14" s="81"/>
      <c r="EWZ14" s="81"/>
      <c r="EXA14" s="81"/>
      <c r="EXB14" s="81"/>
      <c r="EXC14" s="81"/>
      <c r="EXD14" s="81"/>
      <c r="EXE14" s="81"/>
      <c r="EXF14" s="81"/>
      <c r="EXG14" s="81"/>
      <c r="EXH14" s="81"/>
      <c r="EXI14" s="81"/>
      <c r="EXJ14" s="81"/>
      <c r="EXK14" s="81"/>
      <c r="EXL14" s="81"/>
      <c r="EXM14" s="81"/>
      <c r="EXN14" s="81"/>
      <c r="EXO14" s="81"/>
      <c r="EXP14" s="81"/>
      <c r="EXQ14" s="81"/>
      <c r="EXR14" s="81"/>
      <c r="EXS14" s="81"/>
      <c r="EXT14" s="81"/>
      <c r="EXU14" s="81"/>
      <c r="EXV14" s="81"/>
      <c r="EXW14" s="81"/>
      <c r="EXX14" s="81"/>
      <c r="EXY14" s="81"/>
      <c r="EXZ14" s="81"/>
      <c r="EYA14" s="81"/>
      <c r="EYB14" s="81"/>
      <c r="EYC14" s="81"/>
      <c r="EYD14" s="81"/>
      <c r="EYE14" s="81"/>
      <c r="EYF14" s="81"/>
      <c r="EYG14" s="81"/>
      <c r="EYH14" s="81"/>
      <c r="EYI14" s="81"/>
      <c r="EYJ14" s="81"/>
      <c r="EYK14" s="81"/>
      <c r="EYL14" s="81"/>
      <c r="EYM14" s="81"/>
      <c r="EYN14" s="81"/>
      <c r="EYO14" s="81"/>
      <c r="EYP14" s="81"/>
      <c r="EYQ14" s="81"/>
      <c r="EYR14" s="81"/>
      <c r="EYS14" s="81"/>
      <c r="EYT14" s="81"/>
      <c r="EYU14" s="81"/>
      <c r="EYV14" s="81"/>
      <c r="EYW14" s="81"/>
      <c r="EYX14" s="81"/>
      <c r="EYY14" s="81"/>
      <c r="EYZ14" s="81"/>
      <c r="EZA14" s="81"/>
      <c r="EZB14" s="81"/>
      <c r="EZC14" s="81"/>
      <c r="EZD14" s="81"/>
      <c r="EZE14" s="81"/>
      <c r="EZF14" s="81"/>
      <c r="EZG14" s="81"/>
      <c r="EZH14" s="81"/>
      <c r="EZI14" s="81"/>
      <c r="EZJ14" s="81"/>
      <c r="EZK14" s="81"/>
      <c r="EZL14" s="81"/>
      <c r="EZM14" s="81"/>
      <c r="EZN14" s="81"/>
      <c r="EZO14" s="81"/>
      <c r="EZP14" s="81"/>
      <c r="EZQ14" s="81"/>
      <c r="EZR14" s="81"/>
      <c r="EZS14" s="81"/>
      <c r="EZT14" s="81"/>
      <c r="EZU14" s="81"/>
      <c r="EZV14" s="81"/>
      <c r="EZW14" s="81"/>
      <c r="EZX14" s="81"/>
      <c r="EZY14" s="81"/>
      <c r="EZZ14" s="81"/>
      <c r="FAA14" s="81"/>
      <c r="FAB14" s="81"/>
      <c r="FAC14" s="81"/>
      <c r="FAD14" s="81"/>
      <c r="FAE14" s="81"/>
      <c r="FAF14" s="81"/>
      <c r="FAG14" s="81"/>
      <c r="FAH14" s="81"/>
      <c r="FAI14" s="81"/>
      <c r="FAJ14" s="81"/>
      <c r="FAK14" s="81"/>
      <c r="FAL14" s="81"/>
      <c r="FAM14" s="81"/>
      <c r="FAN14" s="81"/>
      <c r="FAO14" s="81"/>
      <c r="FAP14" s="81"/>
      <c r="FAQ14" s="81"/>
      <c r="FAR14" s="81"/>
      <c r="FAS14" s="81"/>
      <c r="FAT14" s="81"/>
      <c r="FAU14" s="81"/>
      <c r="FAV14" s="81"/>
      <c r="FAW14" s="81"/>
      <c r="FAX14" s="81"/>
      <c r="FAY14" s="81"/>
      <c r="FAZ14" s="81"/>
      <c r="FBA14" s="81"/>
      <c r="FBB14" s="81"/>
      <c r="FBC14" s="81"/>
      <c r="FBD14" s="81"/>
      <c r="FBE14" s="81"/>
      <c r="FBF14" s="81"/>
      <c r="FBG14" s="81"/>
      <c r="FBH14" s="81"/>
      <c r="FBI14" s="81"/>
      <c r="FBJ14" s="81"/>
      <c r="FBK14" s="81"/>
      <c r="FBL14" s="81"/>
      <c r="FBM14" s="81"/>
      <c r="FBN14" s="81"/>
      <c r="FBO14" s="81"/>
      <c r="FBP14" s="81"/>
      <c r="FBQ14" s="81"/>
      <c r="FBR14" s="81"/>
      <c r="FBS14" s="81"/>
      <c r="FBT14" s="81"/>
      <c r="FBU14" s="81"/>
      <c r="FBV14" s="81"/>
      <c r="FBW14" s="81"/>
      <c r="FBX14" s="81"/>
      <c r="FBY14" s="81"/>
      <c r="FBZ14" s="81"/>
      <c r="FCA14" s="81"/>
      <c r="FCB14" s="81"/>
      <c r="FCC14" s="81"/>
      <c r="FCD14" s="81"/>
      <c r="FCE14" s="81"/>
      <c r="FCF14" s="81"/>
      <c r="FCG14" s="81"/>
      <c r="FCH14" s="81"/>
      <c r="FCI14" s="81"/>
      <c r="FCJ14" s="81"/>
      <c r="FCK14" s="81"/>
      <c r="FCL14" s="81"/>
      <c r="FCM14" s="81"/>
      <c r="FCN14" s="81"/>
      <c r="FCO14" s="81"/>
      <c r="FCP14" s="81"/>
      <c r="FCQ14" s="81"/>
      <c r="FCR14" s="81"/>
      <c r="FCS14" s="81"/>
      <c r="FCT14" s="81"/>
      <c r="FCU14" s="81"/>
      <c r="FCV14" s="81"/>
      <c r="FCW14" s="81"/>
      <c r="FCX14" s="81"/>
      <c r="FCY14" s="81"/>
      <c r="FCZ14" s="81"/>
      <c r="FDA14" s="81"/>
      <c r="FDB14" s="81"/>
      <c r="FDC14" s="81"/>
      <c r="FDD14" s="81"/>
      <c r="FDE14" s="81"/>
      <c r="FDF14" s="81"/>
      <c r="FDG14" s="81"/>
      <c r="FDH14" s="81"/>
      <c r="FDI14" s="81"/>
      <c r="FDJ14" s="81"/>
      <c r="FDK14" s="81"/>
      <c r="FDL14" s="81"/>
      <c r="FDM14" s="81"/>
      <c r="FDN14" s="81"/>
      <c r="FDO14" s="81"/>
      <c r="FDP14" s="81"/>
      <c r="FDQ14" s="81"/>
      <c r="FDR14" s="81"/>
      <c r="FDS14" s="81"/>
      <c r="FDT14" s="81"/>
      <c r="FDU14" s="81"/>
      <c r="FDV14" s="81"/>
      <c r="FDW14" s="81"/>
      <c r="FDX14" s="81"/>
      <c r="FDY14" s="81"/>
      <c r="FDZ14" s="81"/>
      <c r="FEA14" s="81"/>
      <c r="FEB14" s="81"/>
      <c r="FEC14" s="81"/>
      <c r="FED14" s="81"/>
      <c r="FEE14" s="81"/>
      <c r="FEF14" s="81"/>
      <c r="FEG14" s="81"/>
      <c r="FEH14" s="81"/>
      <c r="FEI14" s="81"/>
      <c r="FEJ14" s="81"/>
      <c r="FEK14" s="81"/>
      <c r="FEL14" s="81"/>
      <c r="FEM14" s="81"/>
      <c r="FEN14" s="81"/>
      <c r="FEO14" s="81"/>
      <c r="FEP14" s="81"/>
      <c r="FEQ14" s="81"/>
      <c r="FER14" s="81"/>
      <c r="FES14" s="81"/>
      <c r="FET14" s="81"/>
      <c r="FEU14" s="81"/>
      <c r="FEV14" s="81"/>
      <c r="FEW14" s="81"/>
      <c r="FEX14" s="81"/>
      <c r="FEY14" s="81"/>
      <c r="FEZ14" s="81"/>
      <c r="FFA14" s="81"/>
      <c r="FFB14" s="81"/>
      <c r="FFC14" s="81"/>
      <c r="FFD14" s="81"/>
      <c r="FFE14" s="81"/>
      <c r="FFF14" s="81"/>
      <c r="FFG14" s="81"/>
      <c r="FFH14" s="81"/>
      <c r="FFI14" s="81"/>
      <c r="FFJ14" s="81"/>
      <c r="FFK14" s="81"/>
      <c r="FFL14" s="81"/>
      <c r="FFM14" s="81"/>
      <c r="FFN14" s="81"/>
      <c r="FFO14" s="81"/>
      <c r="FFP14" s="81"/>
      <c r="FFQ14" s="81"/>
      <c r="FFR14" s="81"/>
      <c r="FFS14" s="81"/>
      <c r="FFT14" s="81"/>
      <c r="FFU14" s="81"/>
      <c r="FFV14" s="81"/>
      <c r="FFW14" s="81"/>
      <c r="FFX14" s="81"/>
      <c r="FFY14" s="81"/>
      <c r="FFZ14" s="81"/>
      <c r="FGA14" s="81"/>
      <c r="FGB14" s="81"/>
      <c r="FGC14" s="81"/>
      <c r="FGD14" s="81"/>
      <c r="FGE14" s="81"/>
      <c r="FGF14" s="81"/>
      <c r="FGG14" s="81"/>
      <c r="FGH14" s="81"/>
      <c r="FGI14" s="81"/>
      <c r="FGJ14" s="81"/>
      <c r="FGK14" s="81"/>
      <c r="FGL14" s="81"/>
      <c r="FGM14" s="81"/>
      <c r="FGN14" s="81"/>
      <c r="FGO14" s="81"/>
      <c r="FGP14" s="81"/>
      <c r="FGQ14" s="81"/>
      <c r="FGR14" s="81"/>
      <c r="FGS14" s="81"/>
      <c r="FGT14" s="81"/>
      <c r="FGU14" s="81"/>
      <c r="FGV14" s="81"/>
      <c r="FGW14" s="81"/>
      <c r="FGX14" s="81"/>
      <c r="FGY14" s="81"/>
      <c r="FGZ14" s="81"/>
      <c r="FHA14" s="81"/>
      <c r="FHB14" s="81"/>
      <c r="FHC14" s="81"/>
      <c r="FHD14" s="81"/>
      <c r="FHE14" s="81"/>
      <c r="FHF14" s="81"/>
      <c r="FHG14" s="81"/>
      <c r="FHH14" s="81"/>
      <c r="FHI14" s="81"/>
      <c r="FHJ14" s="81"/>
      <c r="FHK14" s="81"/>
      <c r="FHL14" s="81"/>
      <c r="FHM14" s="81"/>
      <c r="FHN14" s="81"/>
      <c r="FHO14" s="81"/>
      <c r="FHP14" s="81"/>
      <c r="FHQ14" s="81"/>
      <c r="FHR14" s="81"/>
      <c r="FHS14" s="81"/>
      <c r="FHT14" s="81"/>
      <c r="FHU14" s="81"/>
      <c r="FHV14" s="81"/>
      <c r="FHW14" s="81"/>
      <c r="FHX14" s="81"/>
      <c r="FHY14" s="81"/>
      <c r="FHZ14" s="81"/>
      <c r="FIA14" s="81"/>
      <c r="FIB14" s="81"/>
      <c r="FIC14" s="81"/>
      <c r="FID14" s="81"/>
      <c r="FIE14" s="81"/>
      <c r="FIF14" s="81"/>
      <c r="FIG14" s="81"/>
      <c r="FIH14" s="81"/>
      <c r="FII14" s="81"/>
      <c r="FIJ14" s="81"/>
      <c r="FIK14" s="81"/>
      <c r="FIL14" s="81"/>
      <c r="FIM14" s="81"/>
      <c r="FIN14" s="81"/>
      <c r="FIO14" s="81"/>
      <c r="FIP14" s="81"/>
      <c r="FIQ14" s="81"/>
      <c r="FIR14" s="81"/>
      <c r="FIS14" s="81"/>
      <c r="FIT14" s="81"/>
      <c r="FIU14" s="81"/>
      <c r="FIV14" s="81"/>
      <c r="FIW14" s="81"/>
      <c r="FIX14" s="81"/>
      <c r="FIY14" s="81"/>
      <c r="FIZ14" s="81"/>
      <c r="FJA14" s="81"/>
      <c r="FJB14" s="81"/>
      <c r="FJC14" s="81"/>
      <c r="FJD14" s="81"/>
      <c r="FJE14" s="81"/>
      <c r="FJF14" s="81"/>
      <c r="FJG14" s="81"/>
      <c r="FJH14" s="81"/>
      <c r="FJI14" s="81"/>
      <c r="FJJ14" s="81"/>
      <c r="FJK14" s="81"/>
      <c r="FJL14" s="81"/>
      <c r="FJM14" s="81"/>
      <c r="FJN14" s="81"/>
      <c r="FJO14" s="81"/>
      <c r="FJP14" s="81"/>
      <c r="FJQ14" s="81"/>
      <c r="FJR14" s="81"/>
      <c r="FJS14" s="81"/>
      <c r="FJT14" s="81"/>
      <c r="FJU14" s="81"/>
      <c r="FJV14" s="81"/>
      <c r="FJW14" s="81"/>
      <c r="FJX14" s="81"/>
      <c r="FJY14" s="81"/>
      <c r="FJZ14" s="81"/>
      <c r="FKA14" s="81"/>
      <c r="FKB14" s="81"/>
      <c r="FKC14" s="81"/>
      <c r="FKD14" s="81"/>
      <c r="FKE14" s="81"/>
      <c r="FKF14" s="81"/>
      <c r="FKG14" s="81"/>
      <c r="FKH14" s="81"/>
      <c r="FKI14" s="81"/>
      <c r="FKJ14" s="81"/>
      <c r="FKK14" s="81"/>
      <c r="FKL14" s="81"/>
      <c r="FKM14" s="81"/>
      <c r="FKN14" s="81"/>
      <c r="FKO14" s="81"/>
      <c r="FKP14" s="81"/>
      <c r="FKQ14" s="81"/>
      <c r="FKR14" s="81"/>
      <c r="FKS14" s="81"/>
      <c r="FKT14" s="81"/>
      <c r="FKU14" s="81"/>
      <c r="FKV14" s="81"/>
      <c r="FKW14" s="81"/>
      <c r="FKX14" s="81"/>
      <c r="FKY14" s="81"/>
      <c r="FKZ14" s="81"/>
      <c r="FLA14" s="81"/>
      <c r="FLB14" s="81"/>
      <c r="FLC14" s="81"/>
      <c r="FLD14" s="81"/>
      <c r="FLE14" s="81"/>
      <c r="FLF14" s="81"/>
      <c r="FLG14" s="81"/>
      <c r="FLH14" s="81"/>
      <c r="FLI14" s="81"/>
      <c r="FLJ14" s="81"/>
      <c r="FLK14" s="81"/>
      <c r="FLL14" s="81"/>
      <c r="FLM14" s="81"/>
      <c r="FLN14" s="81"/>
      <c r="FLO14" s="81"/>
      <c r="FLP14" s="81"/>
      <c r="FLQ14" s="81"/>
      <c r="FLR14" s="81"/>
      <c r="FLS14" s="81"/>
      <c r="FLT14" s="81"/>
      <c r="FLU14" s="81"/>
      <c r="FLV14" s="81"/>
      <c r="FLW14" s="81"/>
      <c r="FLX14" s="81"/>
      <c r="FLY14" s="81"/>
      <c r="FLZ14" s="81"/>
      <c r="FMA14" s="81"/>
      <c r="FMB14" s="81"/>
      <c r="FMC14" s="81"/>
      <c r="FMD14" s="81"/>
      <c r="FME14" s="81"/>
      <c r="FMF14" s="81"/>
      <c r="FMG14" s="81"/>
      <c r="FMH14" s="81"/>
      <c r="FMI14" s="81"/>
      <c r="FMJ14" s="81"/>
      <c r="FMK14" s="81"/>
      <c r="FML14" s="81"/>
      <c r="FMM14" s="81"/>
      <c r="FMN14" s="81"/>
      <c r="FMO14" s="81"/>
      <c r="FMP14" s="81"/>
      <c r="FMQ14" s="81"/>
      <c r="FMR14" s="81"/>
      <c r="FMS14" s="81"/>
      <c r="FMT14" s="81"/>
      <c r="FMU14" s="81"/>
      <c r="FMV14" s="81"/>
      <c r="FMW14" s="81"/>
      <c r="FMX14" s="81"/>
      <c r="FMY14" s="81"/>
      <c r="FMZ14" s="81"/>
      <c r="FNA14" s="81"/>
      <c r="FNB14" s="81"/>
      <c r="FNC14" s="81"/>
      <c r="FND14" s="81"/>
      <c r="FNE14" s="81"/>
      <c r="FNF14" s="81"/>
      <c r="FNG14" s="81"/>
      <c r="FNH14" s="81"/>
      <c r="FNI14" s="81"/>
      <c r="FNJ14" s="81"/>
      <c r="FNK14" s="81"/>
      <c r="FNL14" s="81"/>
      <c r="FNM14" s="81"/>
      <c r="FNN14" s="81"/>
      <c r="FNO14" s="81"/>
      <c r="FNP14" s="81"/>
      <c r="FNQ14" s="81"/>
      <c r="FNR14" s="81"/>
      <c r="FNS14" s="81"/>
      <c r="FNT14" s="81"/>
      <c r="FNU14" s="81"/>
      <c r="FNV14" s="81"/>
      <c r="FNW14" s="81"/>
      <c r="FNX14" s="81"/>
      <c r="FNY14" s="81"/>
      <c r="FNZ14" s="81"/>
      <c r="FOA14" s="81"/>
      <c r="FOB14" s="81"/>
      <c r="FOC14" s="81"/>
      <c r="FOD14" s="81"/>
      <c r="FOE14" s="81"/>
      <c r="FOF14" s="81"/>
      <c r="FOG14" s="81"/>
      <c r="FOH14" s="81"/>
      <c r="FOI14" s="81"/>
      <c r="FOJ14" s="81"/>
      <c r="FOK14" s="81"/>
      <c r="FOL14" s="81"/>
      <c r="FOM14" s="81"/>
      <c r="FON14" s="81"/>
      <c r="FOO14" s="81"/>
      <c r="FOP14" s="81"/>
      <c r="FOQ14" s="81"/>
      <c r="FOR14" s="81"/>
      <c r="FOS14" s="81"/>
      <c r="FOT14" s="81"/>
      <c r="FOU14" s="81"/>
      <c r="FOV14" s="81"/>
      <c r="FOW14" s="81"/>
      <c r="FOX14" s="81"/>
      <c r="FOY14" s="81"/>
      <c r="FOZ14" s="81"/>
      <c r="FPA14" s="81"/>
      <c r="FPB14" s="81"/>
      <c r="FPC14" s="81"/>
      <c r="FPD14" s="81"/>
      <c r="FPE14" s="81"/>
      <c r="FPF14" s="81"/>
      <c r="FPG14" s="81"/>
      <c r="FPH14" s="81"/>
      <c r="FPI14" s="81"/>
      <c r="FPJ14" s="81"/>
      <c r="FPK14" s="81"/>
      <c r="FPL14" s="81"/>
      <c r="FPM14" s="81"/>
      <c r="FPN14" s="81"/>
      <c r="FPO14" s="81"/>
      <c r="FPP14" s="81"/>
      <c r="FPQ14" s="81"/>
      <c r="FPR14" s="81"/>
      <c r="FPS14" s="81"/>
      <c r="FPT14" s="81"/>
      <c r="FPU14" s="81"/>
      <c r="FPV14" s="81"/>
      <c r="FPW14" s="81"/>
      <c r="FPX14" s="81"/>
      <c r="FPY14" s="81"/>
      <c r="FPZ14" s="81"/>
      <c r="FQA14" s="81"/>
      <c r="FQB14" s="81"/>
      <c r="FQC14" s="81"/>
      <c r="FQD14" s="81"/>
      <c r="FQE14" s="81"/>
      <c r="FQF14" s="81"/>
      <c r="FQG14" s="81"/>
      <c r="FQH14" s="81"/>
      <c r="FQI14" s="81"/>
      <c r="FQJ14" s="81"/>
      <c r="FQK14" s="81"/>
      <c r="FQL14" s="81"/>
      <c r="FQM14" s="81"/>
      <c r="FQN14" s="81"/>
      <c r="FQO14" s="81"/>
      <c r="FQP14" s="81"/>
      <c r="FQQ14" s="81"/>
      <c r="FQR14" s="81"/>
      <c r="FQS14" s="81"/>
      <c r="FQT14" s="81"/>
      <c r="FQU14" s="81"/>
      <c r="FQV14" s="81"/>
      <c r="FQW14" s="81"/>
      <c r="FQX14" s="81"/>
      <c r="FQY14" s="81"/>
      <c r="FQZ14" s="81"/>
      <c r="FRA14" s="81"/>
      <c r="FRB14" s="81"/>
      <c r="FRC14" s="81"/>
      <c r="FRD14" s="81"/>
      <c r="FRE14" s="81"/>
      <c r="FRF14" s="81"/>
      <c r="FRG14" s="81"/>
      <c r="FRH14" s="81"/>
      <c r="FRI14" s="81"/>
      <c r="FRJ14" s="81"/>
      <c r="FRK14" s="81"/>
      <c r="FRL14" s="81"/>
      <c r="FRM14" s="81"/>
      <c r="FRN14" s="81"/>
      <c r="FRO14" s="81"/>
      <c r="FRP14" s="81"/>
      <c r="FRQ14" s="81"/>
      <c r="FRR14" s="81"/>
      <c r="FRS14" s="81"/>
      <c r="FRT14" s="81"/>
      <c r="FRU14" s="81"/>
      <c r="FRV14" s="81"/>
      <c r="FRW14" s="81"/>
      <c r="FRX14" s="81"/>
      <c r="FRY14" s="81"/>
      <c r="FRZ14" s="81"/>
      <c r="FSA14" s="81"/>
      <c r="FSB14" s="81"/>
      <c r="FSC14" s="81"/>
      <c r="FSD14" s="81"/>
      <c r="FSE14" s="81"/>
      <c r="FSF14" s="81"/>
      <c r="FSG14" s="81"/>
      <c r="FSH14" s="81"/>
      <c r="FSI14" s="81"/>
      <c r="FSJ14" s="81"/>
      <c r="FSK14" s="81"/>
      <c r="FSL14" s="81"/>
      <c r="FSM14" s="81"/>
      <c r="FSN14" s="81"/>
      <c r="FSO14" s="81"/>
      <c r="FSP14" s="81"/>
      <c r="FSQ14" s="81"/>
      <c r="FSR14" s="81"/>
      <c r="FSS14" s="81"/>
      <c r="FST14" s="81"/>
      <c r="FSU14" s="81"/>
      <c r="FSV14" s="81"/>
      <c r="FSW14" s="81"/>
      <c r="FSX14" s="81"/>
      <c r="FSY14" s="81"/>
      <c r="FSZ14" s="81"/>
      <c r="FTA14" s="81"/>
      <c r="FTB14" s="81"/>
      <c r="FTC14" s="81"/>
      <c r="FTD14" s="81"/>
      <c r="FTE14" s="81"/>
      <c r="FTF14" s="81"/>
      <c r="FTG14" s="81"/>
      <c r="FTH14" s="81"/>
      <c r="FTI14" s="81"/>
      <c r="FTJ14" s="81"/>
      <c r="FTK14" s="81"/>
      <c r="FTL14" s="81"/>
      <c r="FTM14" s="81"/>
      <c r="FTN14" s="81"/>
      <c r="FTO14" s="81"/>
      <c r="FTP14" s="81"/>
      <c r="FTQ14" s="81"/>
      <c r="FTR14" s="81"/>
      <c r="FTS14" s="81"/>
      <c r="FTT14" s="81"/>
      <c r="FTU14" s="81"/>
      <c r="FTV14" s="81"/>
      <c r="FTW14" s="81"/>
      <c r="FTX14" s="81"/>
      <c r="FTY14" s="81"/>
      <c r="FTZ14" s="81"/>
      <c r="FUA14" s="81"/>
      <c r="FUB14" s="81"/>
      <c r="FUC14" s="81"/>
      <c r="FUD14" s="81"/>
      <c r="FUE14" s="81"/>
      <c r="FUF14" s="81"/>
      <c r="FUG14" s="81"/>
      <c r="FUH14" s="81"/>
      <c r="FUI14" s="81"/>
      <c r="FUJ14" s="81"/>
      <c r="FUK14" s="81"/>
      <c r="FUL14" s="81"/>
      <c r="FUM14" s="81"/>
      <c r="FUN14" s="81"/>
      <c r="FUO14" s="81"/>
      <c r="FUP14" s="81"/>
      <c r="FUQ14" s="81"/>
      <c r="FUR14" s="81"/>
      <c r="FUS14" s="81"/>
      <c r="FUT14" s="81"/>
      <c r="FUU14" s="81"/>
      <c r="FUV14" s="81"/>
      <c r="FUW14" s="81"/>
      <c r="FUX14" s="81"/>
      <c r="FUY14" s="81"/>
      <c r="FUZ14" s="81"/>
      <c r="FVA14" s="81"/>
      <c r="FVB14" s="81"/>
      <c r="FVC14" s="81"/>
      <c r="FVD14" s="81"/>
      <c r="FVE14" s="81"/>
      <c r="FVF14" s="81"/>
      <c r="FVG14" s="81"/>
      <c r="FVH14" s="81"/>
      <c r="FVI14" s="81"/>
      <c r="FVJ14" s="81"/>
      <c r="FVK14" s="81"/>
      <c r="FVL14" s="81"/>
      <c r="FVM14" s="81"/>
      <c r="FVN14" s="81"/>
      <c r="FVO14" s="81"/>
      <c r="FVP14" s="81"/>
      <c r="FVQ14" s="81"/>
      <c r="FVR14" s="81"/>
      <c r="FVS14" s="81"/>
      <c r="FVT14" s="81"/>
      <c r="FVU14" s="81"/>
      <c r="FVV14" s="81"/>
      <c r="FVW14" s="81"/>
      <c r="FVX14" s="81"/>
      <c r="FVY14" s="81"/>
      <c r="FVZ14" s="81"/>
      <c r="FWA14" s="81"/>
      <c r="FWB14" s="81"/>
      <c r="FWC14" s="81"/>
      <c r="FWD14" s="81"/>
      <c r="FWE14" s="81"/>
      <c r="FWF14" s="81"/>
      <c r="FWG14" s="81"/>
      <c r="FWH14" s="81"/>
      <c r="FWI14" s="81"/>
      <c r="FWJ14" s="81"/>
      <c r="FWK14" s="81"/>
      <c r="FWL14" s="81"/>
      <c r="FWM14" s="81"/>
      <c r="FWN14" s="81"/>
      <c r="FWO14" s="81"/>
      <c r="FWP14" s="81"/>
      <c r="FWQ14" s="81"/>
      <c r="FWR14" s="81"/>
      <c r="FWS14" s="81"/>
      <c r="FWT14" s="81"/>
      <c r="FWU14" s="81"/>
      <c r="FWV14" s="81"/>
      <c r="FWW14" s="81"/>
      <c r="FWX14" s="81"/>
      <c r="FWY14" s="81"/>
      <c r="FWZ14" s="81"/>
      <c r="FXA14" s="81"/>
      <c r="FXB14" s="81"/>
      <c r="FXC14" s="81"/>
      <c r="FXD14" s="81"/>
      <c r="FXE14" s="81"/>
      <c r="FXF14" s="81"/>
      <c r="FXG14" s="81"/>
      <c r="FXH14" s="81"/>
      <c r="FXI14" s="81"/>
      <c r="FXJ14" s="81"/>
      <c r="FXK14" s="81"/>
      <c r="FXL14" s="81"/>
      <c r="FXM14" s="81"/>
      <c r="FXN14" s="81"/>
      <c r="FXO14" s="81"/>
      <c r="FXP14" s="81"/>
      <c r="FXQ14" s="81"/>
      <c r="FXR14" s="81"/>
      <c r="FXS14" s="81"/>
      <c r="FXT14" s="81"/>
      <c r="FXU14" s="81"/>
      <c r="FXV14" s="81"/>
      <c r="FXW14" s="81"/>
      <c r="FXX14" s="81"/>
      <c r="FXY14" s="81"/>
      <c r="FXZ14" s="81"/>
      <c r="FYA14" s="81"/>
      <c r="FYB14" s="81"/>
      <c r="FYC14" s="81"/>
      <c r="FYD14" s="81"/>
      <c r="FYE14" s="81"/>
      <c r="FYF14" s="81"/>
      <c r="FYG14" s="81"/>
      <c r="FYH14" s="81"/>
      <c r="FYI14" s="81"/>
      <c r="FYJ14" s="81"/>
      <c r="FYK14" s="81"/>
      <c r="FYL14" s="81"/>
      <c r="FYM14" s="81"/>
      <c r="FYN14" s="81"/>
      <c r="FYO14" s="81"/>
      <c r="FYP14" s="81"/>
      <c r="FYQ14" s="81"/>
      <c r="FYR14" s="81"/>
      <c r="FYS14" s="81"/>
      <c r="FYT14" s="81"/>
      <c r="FYU14" s="81"/>
      <c r="FYV14" s="81"/>
      <c r="FYW14" s="81"/>
      <c r="FYX14" s="81"/>
      <c r="FYY14" s="81"/>
      <c r="FYZ14" s="81"/>
      <c r="FZA14" s="81"/>
      <c r="FZB14" s="81"/>
      <c r="FZC14" s="81"/>
      <c r="FZD14" s="81"/>
      <c r="FZE14" s="81"/>
      <c r="FZF14" s="81"/>
      <c r="FZG14" s="81"/>
      <c r="FZH14" s="81"/>
      <c r="FZI14" s="81"/>
      <c r="FZJ14" s="81"/>
      <c r="FZK14" s="81"/>
      <c r="FZL14" s="81"/>
      <c r="FZM14" s="81"/>
      <c r="FZN14" s="81"/>
      <c r="FZO14" s="81"/>
      <c r="FZP14" s="81"/>
      <c r="FZQ14" s="81"/>
      <c r="FZR14" s="81"/>
      <c r="FZS14" s="81"/>
      <c r="FZT14" s="81"/>
      <c r="FZU14" s="81"/>
      <c r="FZV14" s="81"/>
      <c r="FZW14" s="81"/>
      <c r="FZX14" s="81"/>
      <c r="FZY14" s="81"/>
      <c r="FZZ14" s="81"/>
      <c r="GAA14" s="81"/>
      <c r="GAB14" s="81"/>
      <c r="GAC14" s="81"/>
      <c r="GAD14" s="81"/>
      <c r="GAE14" s="81"/>
      <c r="GAF14" s="81"/>
      <c r="GAG14" s="81"/>
      <c r="GAH14" s="81"/>
      <c r="GAI14" s="81"/>
      <c r="GAJ14" s="81"/>
      <c r="GAK14" s="81"/>
      <c r="GAL14" s="81"/>
      <c r="GAM14" s="81"/>
      <c r="GAN14" s="81"/>
      <c r="GAO14" s="81"/>
      <c r="GAP14" s="81"/>
      <c r="GAQ14" s="81"/>
      <c r="GAR14" s="81"/>
      <c r="GAS14" s="81"/>
      <c r="GAT14" s="81"/>
      <c r="GAU14" s="81"/>
      <c r="GAV14" s="81"/>
      <c r="GAW14" s="81"/>
      <c r="GAX14" s="81"/>
      <c r="GAY14" s="81"/>
      <c r="GAZ14" s="81"/>
      <c r="GBA14" s="81"/>
      <c r="GBB14" s="81"/>
      <c r="GBC14" s="81"/>
      <c r="GBD14" s="81"/>
      <c r="GBE14" s="81"/>
      <c r="GBF14" s="81"/>
      <c r="GBG14" s="81"/>
      <c r="GBH14" s="81"/>
      <c r="GBI14" s="81"/>
      <c r="GBJ14" s="81"/>
      <c r="GBK14" s="81"/>
      <c r="GBL14" s="81"/>
      <c r="GBM14" s="81"/>
      <c r="GBN14" s="81"/>
      <c r="GBO14" s="81"/>
      <c r="GBP14" s="81"/>
      <c r="GBQ14" s="81"/>
      <c r="GBR14" s="81"/>
      <c r="GBS14" s="81"/>
      <c r="GBT14" s="81"/>
      <c r="GBU14" s="81"/>
      <c r="GBV14" s="81"/>
      <c r="GBW14" s="81"/>
      <c r="GBX14" s="81"/>
      <c r="GBY14" s="81"/>
      <c r="GBZ14" s="81"/>
      <c r="GCA14" s="81"/>
      <c r="GCB14" s="81"/>
      <c r="GCC14" s="81"/>
      <c r="GCD14" s="81"/>
      <c r="GCE14" s="81"/>
      <c r="GCF14" s="81"/>
      <c r="GCG14" s="81"/>
      <c r="GCH14" s="81"/>
      <c r="GCI14" s="81"/>
      <c r="GCJ14" s="81"/>
      <c r="GCK14" s="81"/>
      <c r="GCL14" s="81"/>
      <c r="GCM14" s="81"/>
      <c r="GCN14" s="81"/>
      <c r="GCO14" s="81"/>
      <c r="GCP14" s="81"/>
      <c r="GCQ14" s="81"/>
      <c r="GCR14" s="81"/>
      <c r="GCS14" s="81"/>
      <c r="GCT14" s="81"/>
      <c r="GCU14" s="81"/>
      <c r="GCV14" s="81"/>
      <c r="GCW14" s="81"/>
      <c r="GCX14" s="81"/>
      <c r="GCY14" s="81"/>
      <c r="GCZ14" s="81"/>
      <c r="GDA14" s="81"/>
      <c r="GDB14" s="81"/>
      <c r="GDC14" s="81"/>
      <c r="GDD14" s="81"/>
      <c r="GDE14" s="81"/>
      <c r="GDF14" s="81"/>
      <c r="GDG14" s="81"/>
      <c r="GDH14" s="81"/>
      <c r="GDI14" s="81"/>
      <c r="GDJ14" s="81"/>
      <c r="GDK14" s="81"/>
      <c r="GDL14" s="81"/>
      <c r="GDM14" s="81"/>
      <c r="GDN14" s="81"/>
      <c r="GDO14" s="81"/>
      <c r="GDP14" s="81"/>
      <c r="GDQ14" s="81"/>
      <c r="GDR14" s="81"/>
      <c r="GDS14" s="81"/>
      <c r="GDT14" s="81"/>
      <c r="GDU14" s="81"/>
      <c r="GDV14" s="81"/>
      <c r="GDW14" s="81"/>
      <c r="GDX14" s="81"/>
      <c r="GDY14" s="81"/>
      <c r="GDZ14" s="81"/>
      <c r="GEA14" s="81"/>
      <c r="GEB14" s="81"/>
      <c r="GEC14" s="81"/>
      <c r="GED14" s="81"/>
      <c r="GEE14" s="81"/>
      <c r="GEF14" s="81"/>
      <c r="GEG14" s="81"/>
      <c r="GEH14" s="81"/>
      <c r="GEI14" s="81"/>
      <c r="GEJ14" s="81"/>
      <c r="GEK14" s="81"/>
      <c r="GEL14" s="81"/>
      <c r="GEM14" s="81"/>
      <c r="GEN14" s="81"/>
      <c r="GEO14" s="81"/>
      <c r="GEP14" s="81"/>
      <c r="GEQ14" s="81"/>
      <c r="GER14" s="81"/>
      <c r="GES14" s="81"/>
      <c r="GET14" s="81"/>
      <c r="GEU14" s="81"/>
      <c r="GEV14" s="81"/>
      <c r="GEW14" s="81"/>
      <c r="GEX14" s="81"/>
      <c r="GEY14" s="81"/>
      <c r="GEZ14" s="81"/>
      <c r="GFA14" s="81"/>
      <c r="GFB14" s="81"/>
      <c r="GFC14" s="81"/>
      <c r="GFD14" s="81"/>
      <c r="GFE14" s="81"/>
      <c r="GFF14" s="81"/>
      <c r="GFG14" s="81"/>
      <c r="GFH14" s="81"/>
      <c r="GFI14" s="81"/>
      <c r="GFJ14" s="81"/>
      <c r="GFK14" s="81"/>
      <c r="GFL14" s="81"/>
      <c r="GFM14" s="81"/>
      <c r="GFN14" s="81"/>
      <c r="GFO14" s="81"/>
      <c r="GFP14" s="81"/>
      <c r="GFQ14" s="81"/>
      <c r="GFR14" s="81"/>
      <c r="GFS14" s="81"/>
      <c r="GFT14" s="81"/>
      <c r="GFU14" s="81"/>
      <c r="GFV14" s="81"/>
      <c r="GFW14" s="81"/>
      <c r="GFX14" s="81"/>
      <c r="GFY14" s="81"/>
      <c r="GFZ14" s="81"/>
      <c r="GGA14" s="81"/>
      <c r="GGB14" s="81"/>
      <c r="GGC14" s="81"/>
      <c r="GGD14" s="81"/>
      <c r="GGE14" s="81"/>
      <c r="GGF14" s="81"/>
      <c r="GGG14" s="81"/>
      <c r="GGH14" s="81"/>
      <c r="GGI14" s="81"/>
      <c r="GGJ14" s="81"/>
      <c r="GGK14" s="81"/>
      <c r="GGL14" s="81"/>
      <c r="GGM14" s="81"/>
      <c r="GGN14" s="81"/>
      <c r="GGO14" s="81"/>
      <c r="GGP14" s="81"/>
      <c r="GGQ14" s="81"/>
      <c r="GGR14" s="81"/>
      <c r="GGS14" s="81"/>
      <c r="GGT14" s="81"/>
      <c r="GGU14" s="81"/>
      <c r="GGV14" s="81"/>
      <c r="GGW14" s="81"/>
      <c r="GGX14" s="81"/>
      <c r="GGY14" s="81"/>
      <c r="GGZ14" s="81"/>
      <c r="GHA14" s="81"/>
      <c r="GHB14" s="81"/>
      <c r="GHC14" s="81"/>
      <c r="GHD14" s="81"/>
      <c r="GHE14" s="81"/>
      <c r="GHF14" s="81"/>
      <c r="GHG14" s="81"/>
      <c r="GHH14" s="81"/>
      <c r="GHI14" s="81"/>
      <c r="GHJ14" s="81"/>
      <c r="GHK14" s="81"/>
      <c r="GHL14" s="81"/>
      <c r="GHM14" s="81"/>
      <c r="GHN14" s="81"/>
      <c r="GHO14" s="81"/>
      <c r="GHP14" s="81"/>
      <c r="GHQ14" s="81"/>
      <c r="GHR14" s="81"/>
      <c r="GHS14" s="81"/>
      <c r="GHT14" s="81"/>
      <c r="GHU14" s="81"/>
      <c r="GHV14" s="81"/>
      <c r="GHW14" s="81"/>
      <c r="GHX14" s="81"/>
      <c r="GHY14" s="81"/>
      <c r="GHZ14" s="81"/>
      <c r="GIA14" s="81"/>
      <c r="GIB14" s="81"/>
      <c r="GIC14" s="81"/>
      <c r="GID14" s="81"/>
      <c r="GIE14" s="81"/>
      <c r="GIF14" s="81"/>
      <c r="GIG14" s="81"/>
      <c r="GIH14" s="81"/>
      <c r="GII14" s="81"/>
      <c r="GIJ14" s="81"/>
      <c r="GIK14" s="81"/>
      <c r="GIL14" s="81"/>
      <c r="GIM14" s="81"/>
      <c r="GIN14" s="81"/>
      <c r="GIO14" s="81"/>
      <c r="GIP14" s="81"/>
      <c r="GIQ14" s="81"/>
      <c r="GIR14" s="81"/>
      <c r="GIS14" s="81"/>
      <c r="GIT14" s="81"/>
      <c r="GIU14" s="81"/>
      <c r="GIV14" s="81"/>
      <c r="GIW14" s="81"/>
      <c r="GIX14" s="81"/>
      <c r="GIY14" s="81"/>
      <c r="GIZ14" s="81"/>
      <c r="GJA14" s="81"/>
      <c r="GJB14" s="81"/>
      <c r="GJC14" s="81"/>
      <c r="GJD14" s="81"/>
      <c r="GJE14" s="81"/>
      <c r="GJF14" s="81"/>
      <c r="GJG14" s="81"/>
      <c r="GJH14" s="81"/>
      <c r="GJI14" s="81"/>
      <c r="GJJ14" s="81"/>
      <c r="GJK14" s="81"/>
      <c r="GJL14" s="81"/>
      <c r="GJM14" s="81"/>
      <c r="GJN14" s="81"/>
      <c r="GJO14" s="81"/>
      <c r="GJP14" s="81"/>
      <c r="GJQ14" s="81"/>
      <c r="GJR14" s="81"/>
      <c r="GJS14" s="81"/>
      <c r="GJT14" s="81"/>
      <c r="GJU14" s="81"/>
      <c r="GJV14" s="81"/>
      <c r="GJW14" s="81"/>
      <c r="GJX14" s="81"/>
      <c r="GJY14" s="81"/>
      <c r="GJZ14" s="81"/>
      <c r="GKA14" s="81"/>
      <c r="GKB14" s="81"/>
      <c r="GKC14" s="81"/>
      <c r="GKD14" s="81"/>
      <c r="GKE14" s="81"/>
      <c r="GKF14" s="81"/>
      <c r="GKG14" s="81"/>
      <c r="GKH14" s="81"/>
      <c r="GKI14" s="81"/>
      <c r="GKJ14" s="81"/>
      <c r="GKK14" s="81"/>
      <c r="GKL14" s="81"/>
      <c r="GKM14" s="81"/>
      <c r="GKN14" s="81"/>
      <c r="GKO14" s="81"/>
      <c r="GKP14" s="81"/>
      <c r="GKQ14" s="81"/>
      <c r="GKR14" s="81"/>
      <c r="GKS14" s="81"/>
      <c r="GKT14" s="81"/>
      <c r="GKU14" s="81"/>
      <c r="GKV14" s="81"/>
      <c r="GKW14" s="81"/>
      <c r="GKX14" s="81"/>
      <c r="GKY14" s="81"/>
      <c r="GKZ14" s="81"/>
      <c r="GLA14" s="81"/>
      <c r="GLB14" s="81"/>
      <c r="GLC14" s="81"/>
      <c r="GLD14" s="81"/>
      <c r="GLE14" s="81"/>
      <c r="GLF14" s="81"/>
      <c r="GLG14" s="81"/>
      <c r="GLH14" s="81"/>
      <c r="GLI14" s="81"/>
      <c r="GLJ14" s="81"/>
      <c r="GLK14" s="81"/>
      <c r="GLL14" s="81"/>
      <c r="GLM14" s="81"/>
      <c r="GLN14" s="81"/>
      <c r="GLO14" s="81"/>
      <c r="GLP14" s="81"/>
      <c r="GLQ14" s="81"/>
      <c r="GLR14" s="81"/>
      <c r="GLS14" s="81"/>
      <c r="GLT14" s="81"/>
      <c r="GLU14" s="81"/>
      <c r="GLV14" s="81"/>
      <c r="GLW14" s="81"/>
      <c r="GLX14" s="81"/>
      <c r="GLY14" s="81"/>
      <c r="GLZ14" s="81"/>
      <c r="GMA14" s="81"/>
      <c r="GMB14" s="81"/>
      <c r="GMC14" s="81"/>
      <c r="GMD14" s="81"/>
      <c r="GME14" s="81"/>
      <c r="GMF14" s="81"/>
      <c r="GMG14" s="81"/>
      <c r="GMH14" s="81"/>
      <c r="GMI14" s="81"/>
      <c r="GMJ14" s="81"/>
      <c r="GMK14" s="81"/>
      <c r="GML14" s="81"/>
      <c r="GMM14" s="81"/>
      <c r="GMN14" s="81"/>
      <c r="GMO14" s="81"/>
      <c r="GMP14" s="81"/>
      <c r="GMQ14" s="81"/>
      <c r="GMR14" s="81"/>
      <c r="GMS14" s="81"/>
      <c r="GMT14" s="81"/>
      <c r="GMU14" s="81"/>
      <c r="GMV14" s="81"/>
      <c r="GMW14" s="81"/>
      <c r="GMX14" s="81"/>
      <c r="GMY14" s="81"/>
      <c r="GMZ14" s="81"/>
      <c r="GNA14" s="81"/>
      <c r="GNB14" s="81"/>
      <c r="GNC14" s="81"/>
      <c r="GND14" s="81"/>
      <c r="GNE14" s="81"/>
      <c r="GNF14" s="81"/>
      <c r="GNG14" s="81"/>
      <c r="GNH14" s="81"/>
      <c r="GNI14" s="81"/>
      <c r="GNJ14" s="81"/>
      <c r="GNK14" s="81"/>
      <c r="GNL14" s="81"/>
      <c r="GNM14" s="81"/>
      <c r="GNN14" s="81"/>
      <c r="GNO14" s="81"/>
      <c r="GNP14" s="81"/>
      <c r="GNQ14" s="81"/>
      <c r="GNR14" s="81"/>
      <c r="GNS14" s="81"/>
      <c r="GNT14" s="81"/>
      <c r="GNU14" s="81"/>
      <c r="GNV14" s="81"/>
      <c r="GNW14" s="81"/>
      <c r="GNX14" s="81"/>
      <c r="GNY14" s="81"/>
      <c r="GNZ14" s="81"/>
      <c r="GOA14" s="81"/>
      <c r="GOB14" s="81"/>
      <c r="GOC14" s="81"/>
      <c r="GOD14" s="81"/>
      <c r="GOE14" s="81"/>
      <c r="GOF14" s="81"/>
      <c r="GOG14" s="81"/>
      <c r="GOH14" s="81"/>
      <c r="GOI14" s="81"/>
      <c r="GOJ14" s="81"/>
      <c r="GOK14" s="81"/>
      <c r="GOL14" s="81"/>
      <c r="GOM14" s="81"/>
      <c r="GON14" s="81"/>
      <c r="GOO14" s="81"/>
      <c r="GOP14" s="81"/>
      <c r="GOQ14" s="81"/>
      <c r="GOR14" s="81"/>
      <c r="GOS14" s="81"/>
      <c r="GOT14" s="81"/>
      <c r="GOU14" s="81"/>
      <c r="GOV14" s="81"/>
      <c r="GOW14" s="81"/>
      <c r="GOX14" s="81"/>
      <c r="GOY14" s="81"/>
      <c r="GOZ14" s="81"/>
      <c r="GPA14" s="81"/>
      <c r="GPB14" s="81"/>
      <c r="GPC14" s="81"/>
      <c r="GPD14" s="81"/>
      <c r="GPE14" s="81"/>
      <c r="GPF14" s="81"/>
      <c r="GPG14" s="81"/>
      <c r="GPH14" s="81"/>
      <c r="GPI14" s="81"/>
      <c r="GPJ14" s="81"/>
      <c r="GPK14" s="81"/>
      <c r="GPL14" s="81"/>
      <c r="GPM14" s="81"/>
      <c r="GPN14" s="81"/>
      <c r="GPO14" s="81"/>
      <c r="GPP14" s="81"/>
      <c r="GPQ14" s="81"/>
      <c r="GPR14" s="81"/>
      <c r="GPS14" s="81"/>
      <c r="GPT14" s="81"/>
      <c r="GPU14" s="81"/>
      <c r="GPV14" s="81"/>
      <c r="GPW14" s="81"/>
      <c r="GPX14" s="81"/>
      <c r="GPY14" s="81"/>
      <c r="GPZ14" s="81"/>
      <c r="GQA14" s="81"/>
      <c r="GQB14" s="81"/>
      <c r="GQC14" s="81"/>
      <c r="GQD14" s="81"/>
      <c r="GQE14" s="81"/>
      <c r="GQF14" s="81"/>
      <c r="GQG14" s="81"/>
      <c r="GQH14" s="81"/>
      <c r="GQI14" s="81"/>
      <c r="GQJ14" s="81"/>
      <c r="GQK14" s="81"/>
      <c r="GQL14" s="81"/>
      <c r="GQM14" s="81"/>
      <c r="GQN14" s="81"/>
      <c r="GQO14" s="81"/>
      <c r="GQP14" s="81"/>
      <c r="GQQ14" s="81"/>
      <c r="GQR14" s="81"/>
      <c r="GQS14" s="81"/>
      <c r="GQT14" s="81"/>
      <c r="GQU14" s="81"/>
      <c r="GQV14" s="81"/>
      <c r="GQW14" s="81"/>
      <c r="GQX14" s="81"/>
      <c r="GQY14" s="81"/>
      <c r="GQZ14" s="81"/>
      <c r="GRA14" s="81"/>
      <c r="GRB14" s="81"/>
      <c r="GRC14" s="81"/>
      <c r="GRD14" s="81"/>
      <c r="GRE14" s="81"/>
      <c r="GRF14" s="81"/>
      <c r="GRG14" s="81"/>
      <c r="GRH14" s="81"/>
      <c r="GRI14" s="81"/>
      <c r="GRJ14" s="81"/>
      <c r="GRK14" s="81"/>
      <c r="GRL14" s="81"/>
      <c r="GRM14" s="81"/>
      <c r="GRN14" s="81"/>
      <c r="GRO14" s="81"/>
      <c r="GRP14" s="81"/>
      <c r="GRQ14" s="81"/>
      <c r="GRR14" s="81"/>
      <c r="GRS14" s="81"/>
      <c r="GRT14" s="81"/>
      <c r="GRU14" s="81"/>
      <c r="GRV14" s="81"/>
      <c r="GRW14" s="81"/>
      <c r="GRX14" s="81"/>
      <c r="GRY14" s="81"/>
      <c r="GRZ14" s="81"/>
      <c r="GSA14" s="81"/>
      <c r="GSB14" s="81"/>
      <c r="GSC14" s="81"/>
      <c r="GSD14" s="81"/>
      <c r="GSE14" s="81"/>
      <c r="GSF14" s="81"/>
      <c r="GSG14" s="81"/>
      <c r="GSH14" s="81"/>
      <c r="GSI14" s="81"/>
      <c r="GSJ14" s="81"/>
      <c r="GSK14" s="81"/>
      <c r="GSL14" s="81"/>
      <c r="GSM14" s="81"/>
      <c r="GSN14" s="81"/>
      <c r="GSO14" s="81"/>
      <c r="GSP14" s="81"/>
      <c r="GSQ14" s="81"/>
      <c r="GSR14" s="81"/>
      <c r="GSS14" s="81"/>
      <c r="GST14" s="81"/>
      <c r="GSU14" s="81"/>
      <c r="GSV14" s="81"/>
      <c r="GSW14" s="81"/>
      <c r="GSX14" s="81"/>
      <c r="GSY14" s="81"/>
      <c r="GSZ14" s="81"/>
      <c r="GTA14" s="81"/>
      <c r="GTB14" s="81"/>
      <c r="GTC14" s="81"/>
      <c r="GTD14" s="81"/>
      <c r="GTE14" s="81"/>
      <c r="GTF14" s="81"/>
      <c r="GTG14" s="81"/>
      <c r="GTH14" s="81"/>
      <c r="GTI14" s="81"/>
      <c r="GTJ14" s="81"/>
      <c r="GTK14" s="81"/>
      <c r="GTL14" s="81"/>
      <c r="GTM14" s="81"/>
      <c r="GTN14" s="81"/>
      <c r="GTO14" s="81"/>
      <c r="GTP14" s="81"/>
      <c r="GTQ14" s="81"/>
      <c r="GTR14" s="81"/>
      <c r="GTS14" s="81"/>
      <c r="GTT14" s="81"/>
      <c r="GTU14" s="81"/>
      <c r="GTV14" s="81"/>
      <c r="GTW14" s="81"/>
      <c r="GTX14" s="81"/>
      <c r="GTY14" s="81"/>
      <c r="GTZ14" s="81"/>
      <c r="GUA14" s="81"/>
      <c r="GUB14" s="81"/>
      <c r="GUC14" s="81"/>
      <c r="GUD14" s="81"/>
      <c r="GUE14" s="81"/>
      <c r="GUF14" s="81"/>
      <c r="GUG14" s="81"/>
      <c r="GUH14" s="81"/>
      <c r="GUI14" s="81"/>
      <c r="GUJ14" s="81"/>
      <c r="GUK14" s="81"/>
      <c r="GUL14" s="81"/>
      <c r="GUM14" s="81"/>
      <c r="GUN14" s="81"/>
      <c r="GUO14" s="81"/>
      <c r="GUP14" s="81"/>
      <c r="GUQ14" s="81"/>
      <c r="GUR14" s="81"/>
      <c r="GUS14" s="81"/>
      <c r="GUT14" s="81"/>
      <c r="GUU14" s="81"/>
      <c r="GUV14" s="81"/>
      <c r="GUW14" s="81"/>
      <c r="GUX14" s="81"/>
      <c r="GUY14" s="81"/>
      <c r="GUZ14" s="81"/>
      <c r="GVA14" s="81"/>
      <c r="GVB14" s="81"/>
      <c r="GVC14" s="81"/>
      <c r="GVD14" s="81"/>
      <c r="GVE14" s="81"/>
      <c r="GVF14" s="81"/>
      <c r="GVG14" s="81"/>
      <c r="GVH14" s="81"/>
      <c r="GVI14" s="81"/>
      <c r="GVJ14" s="81"/>
      <c r="GVK14" s="81"/>
      <c r="GVL14" s="81"/>
      <c r="GVM14" s="81"/>
      <c r="GVN14" s="81"/>
      <c r="GVO14" s="81"/>
      <c r="GVP14" s="81"/>
      <c r="GVQ14" s="81"/>
      <c r="GVR14" s="81"/>
      <c r="GVS14" s="81"/>
      <c r="GVT14" s="81"/>
      <c r="GVU14" s="81"/>
      <c r="GVV14" s="81"/>
      <c r="GVW14" s="81"/>
      <c r="GVX14" s="81"/>
      <c r="GVY14" s="81"/>
      <c r="GVZ14" s="81"/>
      <c r="GWA14" s="81"/>
      <c r="GWB14" s="81"/>
      <c r="GWC14" s="81"/>
      <c r="GWD14" s="81"/>
      <c r="GWE14" s="81"/>
      <c r="GWF14" s="81"/>
      <c r="GWG14" s="81"/>
      <c r="GWH14" s="81"/>
      <c r="GWI14" s="81"/>
      <c r="GWJ14" s="81"/>
      <c r="GWK14" s="81"/>
      <c r="GWL14" s="81"/>
      <c r="GWM14" s="81"/>
      <c r="GWN14" s="81"/>
      <c r="GWO14" s="81"/>
      <c r="GWP14" s="81"/>
      <c r="GWQ14" s="81"/>
      <c r="GWR14" s="81"/>
      <c r="GWS14" s="81"/>
      <c r="GWT14" s="81"/>
      <c r="GWU14" s="81"/>
      <c r="GWV14" s="81"/>
      <c r="GWW14" s="81"/>
      <c r="GWX14" s="81"/>
      <c r="GWY14" s="81"/>
      <c r="GWZ14" s="81"/>
      <c r="GXA14" s="81"/>
      <c r="GXB14" s="81"/>
      <c r="GXC14" s="81"/>
      <c r="GXD14" s="81"/>
      <c r="GXE14" s="81"/>
      <c r="GXF14" s="81"/>
      <c r="GXG14" s="81"/>
      <c r="GXH14" s="81"/>
      <c r="GXI14" s="81"/>
      <c r="GXJ14" s="81"/>
      <c r="GXK14" s="81"/>
      <c r="GXL14" s="81"/>
      <c r="GXM14" s="81"/>
      <c r="GXN14" s="81"/>
      <c r="GXO14" s="81"/>
      <c r="GXP14" s="81"/>
      <c r="GXQ14" s="81"/>
      <c r="GXR14" s="81"/>
      <c r="GXS14" s="81"/>
      <c r="GXT14" s="81"/>
      <c r="GXU14" s="81"/>
      <c r="GXV14" s="81"/>
      <c r="GXW14" s="81"/>
      <c r="GXX14" s="81"/>
      <c r="GXY14" s="81"/>
      <c r="GXZ14" s="81"/>
      <c r="GYA14" s="81"/>
      <c r="GYB14" s="81"/>
      <c r="GYC14" s="81"/>
      <c r="GYD14" s="81"/>
      <c r="GYE14" s="81"/>
      <c r="GYF14" s="81"/>
      <c r="GYG14" s="81"/>
      <c r="GYH14" s="81"/>
      <c r="GYI14" s="81"/>
      <c r="GYJ14" s="81"/>
      <c r="GYK14" s="81"/>
      <c r="GYL14" s="81"/>
      <c r="GYM14" s="81"/>
      <c r="GYN14" s="81"/>
      <c r="GYO14" s="81"/>
      <c r="GYP14" s="81"/>
      <c r="GYQ14" s="81"/>
      <c r="GYR14" s="81"/>
      <c r="GYS14" s="81"/>
      <c r="GYT14" s="81"/>
      <c r="GYU14" s="81"/>
      <c r="GYV14" s="81"/>
      <c r="GYW14" s="81"/>
      <c r="GYX14" s="81"/>
      <c r="GYY14" s="81"/>
      <c r="GYZ14" s="81"/>
      <c r="GZA14" s="81"/>
      <c r="GZB14" s="81"/>
      <c r="GZC14" s="81"/>
      <c r="GZD14" s="81"/>
      <c r="GZE14" s="81"/>
      <c r="GZF14" s="81"/>
      <c r="GZG14" s="81"/>
      <c r="GZH14" s="81"/>
      <c r="GZI14" s="81"/>
      <c r="GZJ14" s="81"/>
      <c r="GZK14" s="81"/>
      <c r="GZL14" s="81"/>
      <c r="GZM14" s="81"/>
      <c r="GZN14" s="81"/>
      <c r="GZO14" s="81"/>
      <c r="GZP14" s="81"/>
      <c r="GZQ14" s="81"/>
      <c r="GZR14" s="81"/>
      <c r="GZS14" s="81"/>
      <c r="GZT14" s="81"/>
      <c r="GZU14" s="81"/>
      <c r="GZV14" s="81"/>
      <c r="GZW14" s="81"/>
      <c r="GZX14" s="81"/>
      <c r="GZY14" s="81"/>
      <c r="GZZ14" s="81"/>
      <c r="HAA14" s="81"/>
      <c r="HAB14" s="81"/>
      <c r="HAC14" s="81"/>
      <c r="HAD14" s="81"/>
      <c r="HAE14" s="81"/>
      <c r="HAF14" s="81"/>
      <c r="HAG14" s="81"/>
      <c r="HAH14" s="81"/>
      <c r="HAI14" s="81"/>
      <c r="HAJ14" s="81"/>
      <c r="HAK14" s="81"/>
      <c r="HAL14" s="81"/>
      <c r="HAM14" s="81"/>
      <c r="HAN14" s="81"/>
      <c r="HAO14" s="81"/>
      <c r="HAP14" s="81"/>
      <c r="HAQ14" s="81"/>
      <c r="HAR14" s="81"/>
      <c r="HAS14" s="81"/>
      <c r="HAT14" s="81"/>
      <c r="HAU14" s="81"/>
      <c r="HAV14" s="81"/>
      <c r="HAW14" s="81"/>
      <c r="HAX14" s="81"/>
      <c r="HAY14" s="81"/>
      <c r="HAZ14" s="81"/>
      <c r="HBA14" s="81"/>
      <c r="HBB14" s="81"/>
      <c r="HBC14" s="81"/>
      <c r="HBD14" s="81"/>
      <c r="HBE14" s="81"/>
      <c r="HBF14" s="81"/>
      <c r="HBG14" s="81"/>
      <c r="HBH14" s="81"/>
      <c r="HBI14" s="81"/>
      <c r="HBJ14" s="81"/>
      <c r="HBK14" s="81"/>
      <c r="HBL14" s="81"/>
      <c r="HBM14" s="81"/>
      <c r="HBN14" s="81"/>
      <c r="HBO14" s="81"/>
      <c r="HBP14" s="81"/>
      <c r="HBQ14" s="81"/>
      <c r="HBR14" s="81"/>
      <c r="HBS14" s="81"/>
      <c r="HBT14" s="81"/>
      <c r="HBU14" s="81"/>
      <c r="HBV14" s="81"/>
      <c r="HBW14" s="81"/>
      <c r="HBX14" s="81"/>
      <c r="HBY14" s="81"/>
      <c r="HBZ14" s="81"/>
      <c r="HCA14" s="81"/>
      <c r="HCB14" s="81"/>
      <c r="HCC14" s="81"/>
      <c r="HCD14" s="81"/>
      <c r="HCE14" s="81"/>
      <c r="HCF14" s="81"/>
      <c r="HCG14" s="81"/>
      <c r="HCH14" s="81"/>
      <c r="HCI14" s="81"/>
      <c r="HCJ14" s="81"/>
      <c r="HCK14" s="81"/>
      <c r="HCL14" s="81"/>
      <c r="HCM14" s="81"/>
      <c r="HCN14" s="81"/>
      <c r="HCO14" s="81"/>
      <c r="HCP14" s="81"/>
      <c r="HCQ14" s="81"/>
      <c r="HCR14" s="81"/>
      <c r="HCS14" s="81"/>
      <c r="HCT14" s="81"/>
      <c r="HCU14" s="81"/>
      <c r="HCV14" s="81"/>
      <c r="HCW14" s="81"/>
      <c r="HCX14" s="81"/>
      <c r="HCY14" s="81"/>
      <c r="HCZ14" s="81"/>
      <c r="HDA14" s="81"/>
      <c r="HDB14" s="81"/>
      <c r="HDC14" s="81"/>
      <c r="HDD14" s="81"/>
      <c r="HDE14" s="81"/>
      <c r="HDF14" s="81"/>
      <c r="HDG14" s="81"/>
      <c r="HDH14" s="81"/>
      <c r="HDI14" s="81"/>
      <c r="HDJ14" s="81"/>
      <c r="HDK14" s="81"/>
      <c r="HDL14" s="81"/>
      <c r="HDM14" s="81"/>
      <c r="HDN14" s="81"/>
      <c r="HDO14" s="81"/>
      <c r="HDP14" s="81"/>
      <c r="HDQ14" s="81"/>
      <c r="HDR14" s="81"/>
      <c r="HDS14" s="81"/>
      <c r="HDT14" s="81"/>
      <c r="HDU14" s="81"/>
      <c r="HDV14" s="81"/>
      <c r="HDW14" s="81"/>
      <c r="HDX14" s="81"/>
      <c r="HDY14" s="81"/>
      <c r="HDZ14" s="81"/>
      <c r="HEA14" s="81"/>
      <c r="HEB14" s="81"/>
      <c r="HEC14" s="81"/>
      <c r="HED14" s="81"/>
      <c r="HEE14" s="81"/>
      <c r="HEF14" s="81"/>
      <c r="HEG14" s="81"/>
      <c r="HEH14" s="81"/>
      <c r="HEI14" s="81"/>
      <c r="HEJ14" s="81"/>
      <c r="HEK14" s="81"/>
      <c r="HEL14" s="81"/>
      <c r="HEM14" s="81"/>
      <c r="HEN14" s="81"/>
      <c r="HEO14" s="81"/>
      <c r="HEP14" s="81"/>
      <c r="HEQ14" s="81"/>
      <c r="HER14" s="81"/>
      <c r="HES14" s="81"/>
      <c r="HET14" s="81"/>
      <c r="HEU14" s="81"/>
      <c r="HEV14" s="81"/>
      <c r="HEW14" s="81"/>
      <c r="HEX14" s="81"/>
      <c r="HEY14" s="81"/>
      <c r="HEZ14" s="81"/>
      <c r="HFA14" s="81"/>
      <c r="HFB14" s="81"/>
      <c r="HFC14" s="81"/>
      <c r="HFD14" s="81"/>
      <c r="HFE14" s="81"/>
      <c r="HFF14" s="81"/>
      <c r="HFG14" s="81"/>
      <c r="HFH14" s="81"/>
      <c r="HFI14" s="81"/>
      <c r="HFJ14" s="81"/>
      <c r="HFK14" s="81"/>
      <c r="HFL14" s="81"/>
      <c r="HFM14" s="81"/>
      <c r="HFN14" s="81"/>
      <c r="HFO14" s="81"/>
      <c r="HFP14" s="81"/>
      <c r="HFQ14" s="81"/>
      <c r="HFR14" s="81"/>
      <c r="HFS14" s="81"/>
      <c r="HFT14" s="81"/>
      <c r="HFU14" s="81"/>
      <c r="HFV14" s="81"/>
      <c r="HFW14" s="81"/>
      <c r="HFX14" s="81"/>
      <c r="HFY14" s="81"/>
      <c r="HFZ14" s="81"/>
      <c r="HGA14" s="81"/>
      <c r="HGB14" s="81"/>
      <c r="HGC14" s="81"/>
      <c r="HGD14" s="81"/>
      <c r="HGE14" s="81"/>
      <c r="HGF14" s="81"/>
      <c r="HGG14" s="81"/>
      <c r="HGH14" s="81"/>
      <c r="HGI14" s="81"/>
      <c r="HGJ14" s="81"/>
      <c r="HGK14" s="81"/>
      <c r="HGL14" s="81"/>
      <c r="HGM14" s="81"/>
      <c r="HGN14" s="81"/>
      <c r="HGO14" s="81"/>
      <c r="HGP14" s="81"/>
      <c r="HGQ14" s="81"/>
      <c r="HGR14" s="81"/>
      <c r="HGS14" s="81"/>
      <c r="HGT14" s="81"/>
      <c r="HGU14" s="81"/>
      <c r="HGV14" s="81"/>
      <c r="HGW14" s="81"/>
      <c r="HGX14" s="81"/>
      <c r="HGY14" s="81"/>
      <c r="HGZ14" s="81"/>
      <c r="HHA14" s="81"/>
      <c r="HHB14" s="81"/>
      <c r="HHC14" s="81"/>
      <c r="HHD14" s="81"/>
      <c r="HHE14" s="81"/>
      <c r="HHF14" s="81"/>
      <c r="HHG14" s="81"/>
      <c r="HHH14" s="81"/>
      <c r="HHI14" s="81"/>
      <c r="HHJ14" s="81"/>
      <c r="HHK14" s="81"/>
      <c r="HHL14" s="81"/>
      <c r="HHM14" s="81"/>
      <c r="HHN14" s="81"/>
      <c r="HHO14" s="81"/>
      <c r="HHP14" s="81"/>
      <c r="HHQ14" s="81"/>
      <c r="HHR14" s="81"/>
      <c r="HHS14" s="81"/>
      <c r="HHT14" s="81"/>
      <c r="HHU14" s="81"/>
      <c r="HHV14" s="81"/>
      <c r="HHW14" s="81"/>
      <c r="HHX14" s="81"/>
      <c r="HHY14" s="81"/>
      <c r="HHZ14" s="81"/>
      <c r="HIA14" s="81"/>
      <c r="HIB14" s="81"/>
      <c r="HIC14" s="81"/>
      <c r="HID14" s="81"/>
      <c r="HIE14" s="81"/>
      <c r="HIF14" s="81"/>
      <c r="HIG14" s="81"/>
      <c r="HIH14" s="81"/>
      <c r="HII14" s="81"/>
      <c r="HIJ14" s="81"/>
      <c r="HIK14" s="81"/>
      <c r="HIL14" s="81"/>
      <c r="HIM14" s="81"/>
      <c r="HIN14" s="81"/>
      <c r="HIO14" s="81"/>
      <c r="HIP14" s="81"/>
      <c r="HIQ14" s="81"/>
      <c r="HIR14" s="81"/>
      <c r="HIS14" s="81"/>
      <c r="HIT14" s="81"/>
      <c r="HIU14" s="81"/>
      <c r="HIV14" s="81"/>
      <c r="HIW14" s="81"/>
      <c r="HIX14" s="81"/>
      <c r="HIY14" s="81"/>
      <c r="HIZ14" s="81"/>
      <c r="HJA14" s="81"/>
      <c r="HJB14" s="81"/>
      <c r="HJC14" s="81"/>
      <c r="HJD14" s="81"/>
      <c r="HJE14" s="81"/>
      <c r="HJF14" s="81"/>
      <c r="HJG14" s="81"/>
      <c r="HJH14" s="81"/>
      <c r="HJI14" s="81"/>
      <c r="HJJ14" s="81"/>
      <c r="HJK14" s="81"/>
      <c r="HJL14" s="81"/>
      <c r="HJM14" s="81"/>
      <c r="HJN14" s="81"/>
      <c r="HJO14" s="81"/>
      <c r="HJP14" s="81"/>
      <c r="HJQ14" s="81"/>
      <c r="HJR14" s="81"/>
      <c r="HJS14" s="81"/>
      <c r="HJT14" s="81"/>
      <c r="HJU14" s="81"/>
      <c r="HJV14" s="81"/>
      <c r="HJW14" s="81"/>
      <c r="HJX14" s="81"/>
      <c r="HJY14" s="81"/>
      <c r="HJZ14" s="81"/>
      <c r="HKA14" s="81"/>
      <c r="HKB14" s="81"/>
      <c r="HKC14" s="81"/>
      <c r="HKD14" s="81"/>
      <c r="HKE14" s="81"/>
      <c r="HKF14" s="81"/>
      <c r="HKG14" s="81"/>
      <c r="HKH14" s="81"/>
      <c r="HKI14" s="81"/>
      <c r="HKJ14" s="81"/>
      <c r="HKK14" s="81"/>
      <c r="HKL14" s="81"/>
      <c r="HKM14" s="81"/>
      <c r="HKN14" s="81"/>
      <c r="HKO14" s="81"/>
      <c r="HKP14" s="81"/>
      <c r="HKQ14" s="81"/>
      <c r="HKR14" s="81"/>
      <c r="HKS14" s="81"/>
      <c r="HKT14" s="81"/>
      <c r="HKU14" s="81"/>
      <c r="HKV14" s="81"/>
      <c r="HKW14" s="81"/>
      <c r="HKX14" s="81"/>
      <c r="HKY14" s="81"/>
      <c r="HKZ14" s="81"/>
      <c r="HLA14" s="81"/>
      <c r="HLB14" s="81"/>
      <c r="HLC14" s="81"/>
      <c r="HLD14" s="81"/>
      <c r="HLE14" s="81"/>
      <c r="HLF14" s="81"/>
      <c r="HLG14" s="81"/>
      <c r="HLH14" s="81"/>
      <c r="HLI14" s="81"/>
      <c r="HLJ14" s="81"/>
      <c r="HLK14" s="81"/>
      <c r="HLL14" s="81"/>
      <c r="HLM14" s="81"/>
      <c r="HLN14" s="81"/>
      <c r="HLO14" s="81"/>
      <c r="HLP14" s="81"/>
      <c r="HLQ14" s="81"/>
      <c r="HLR14" s="81"/>
      <c r="HLS14" s="81"/>
      <c r="HLT14" s="81"/>
      <c r="HLU14" s="81"/>
      <c r="HLV14" s="81"/>
      <c r="HLW14" s="81"/>
      <c r="HLX14" s="81"/>
      <c r="HLY14" s="81"/>
      <c r="HLZ14" s="81"/>
      <c r="HMA14" s="81"/>
      <c r="HMB14" s="81"/>
      <c r="HMC14" s="81"/>
      <c r="HMD14" s="81"/>
      <c r="HME14" s="81"/>
      <c r="HMF14" s="81"/>
      <c r="HMG14" s="81"/>
      <c r="HMH14" s="81"/>
      <c r="HMI14" s="81"/>
      <c r="HMJ14" s="81"/>
      <c r="HMK14" s="81"/>
      <c r="HML14" s="81"/>
      <c r="HMM14" s="81"/>
      <c r="HMN14" s="81"/>
      <c r="HMO14" s="81"/>
      <c r="HMP14" s="81"/>
      <c r="HMQ14" s="81"/>
      <c r="HMR14" s="81"/>
      <c r="HMS14" s="81"/>
      <c r="HMT14" s="81"/>
      <c r="HMU14" s="81"/>
      <c r="HMV14" s="81"/>
      <c r="HMW14" s="81"/>
      <c r="HMX14" s="81"/>
      <c r="HMY14" s="81"/>
      <c r="HMZ14" s="81"/>
      <c r="HNA14" s="81"/>
      <c r="HNB14" s="81"/>
      <c r="HNC14" s="81"/>
      <c r="HND14" s="81"/>
      <c r="HNE14" s="81"/>
      <c r="HNF14" s="81"/>
      <c r="HNG14" s="81"/>
      <c r="HNH14" s="81"/>
      <c r="HNI14" s="81"/>
      <c r="HNJ14" s="81"/>
      <c r="HNK14" s="81"/>
      <c r="HNL14" s="81"/>
      <c r="HNM14" s="81"/>
      <c r="HNN14" s="81"/>
      <c r="HNO14" s="81"/>
      <c r="HNP14" s="81"/>
      <c r="HNQ14" s="81"/>
      <c r="HNR14" s="81"/>
      <c r="HNS14" s="81"/>
      <c r="HNT14" s="81"/>
      <c r="HNU14" s="81"/>
      <c r="HNV14" s="81"/>
      <c r="HNW14" s="81"/>
      <c r="HNX14" s="81"/>
      <c r="HNY14" s="81"/>
      <c r="HNZ14" s="81"/>
      <c r="HOA14" s="81"/>
      <c r="HOB14" s="81"/>
      <c r="HOC14" s="81"/>
      <c r="HOD14" s="81"/>
      <c r="HOE14" s="81"/>
      <c r="HOF14" s="81"/>
      <c r="HOG14" s="81"/>
      <c r="HOH14" s="81"/>
      <c r="HOI14" s="81"/>
      <c r="HOJ14" s="81"/>
      <c r="HOK14" s="81"/>
      <c r="HOL14" s="81"/>
      <c r="HOM14" s="81"/>
      <c r="HON14" s="81"/>
      <c r="HOO14" s="81"/>
      <c r="HOP14" s="81"/>
      <c r="HOQ14" s="81"/>
      <c r="HOR14" s="81"/>
      <c r="HOS14" s="81"/>
      <c r="HOT14" s="81"/>
      <c r="HOU14" s="81"/>
      <c r="HOV14" s="81"/>
      <c r="HOW14" s="81"/>
      <c r="HOX14" s="81"/>
      <c r="HOY14" s="81"/>
      <c r="HOZ14" s="81"/>
      <c r="HPA14" s="81"/>
      <c r="HPB14" s="81"/>
      <c r="HPC14" s="81"/>
      <c r="HPD14" s="81"/>
      <c r="HPE14" s="81"/>
      <c r="HPF14" s="81"/>
      <c r="HPG14" s="81"/>
      <c r="HPH14" s="81"/>
      <c r="HPI14" s="81"/>
      <c r="HPJ14" s="81"/>
      <c r="HPK14" s="81"/>
      <c r="HPL14" s="81"/>
      <c r="HPM14" s="81"/>
      <c r="HPN14" s="81"/>
      <c r="HPO14" s="81"/>
      <c r="HPP14" s="81"/>
      <c r="HPQ14" s="81"/>
      <c r="HPR14" s="81"/>
      <c r="HPS14" s="81"/>
      <c r="HPT14" s="81"/>
      <c r="HPU14" s="81"/>
      <c r="HPV14" s="81"/>
      <c r="HPW14" s="81"/>
      <c r="HPX14" s="81"/>
      <c r="HPY14" s="81"/>
      <c r="HPZ14" s="81"/>
      <c r="HQA14" s="81"/>
      <c r="HQB14" s="81"/>
      <c r="HQC14" s="81"/>
      <c r="HQD14" s="81"/>
      <c r="HQE14" s="81"/>
      <c r="HQF14" s="81"/>
      <c r="HQG14" s="81"/>
      <c r="HQH14" s="81"/>
      <c r="HQI14" s="81"/>
      <c r="HQJ14" s="81"/>
      <c r="HQK14" s="81"/>
      <c r="HQL14" s="81"/>
      <c r="HQM14" s="81"/>
      <c r="HQN14" s="81"/>
      <c r="HQO14" s="81"/>
      <c r="HQP14" s="81"/>
      <c r="HQQ14" s="81"/>
      <c r="HQR14" s="81"/>
      <c r="HQS14" s="81"/>
      <c r="HQT14" s="81"/>
      <c r="HQU14" s="81"/>
      <c r="HQV14" s="81"/>
      <c r="HQW14" s="81"/>
      <c r="HQX14" s="81"/>
      <c r="HQY14" s="81"/>
      <c r="HQZ14" s="81"/>
      <c r="HRA14" s="81"/>
      <c r="HRB14" s="81"/>
      <c r="HRC14" s="81"/>
      <c r="HRD14" s="81"/>
      <c r="HRE14" s="81"/>
      <c r="HRF14" s="81"/>
      <c r="HRG14" s="81"/>
      <c r="HRH14" s="81"/>
      <c r="HRI14" s="81"/>
      <c r="HRJ14" s="81"/>
      <c r="HRK14" s="81"/>
      <c r="HRL14" s="81"/>
      <c r="HRM14" s="81"/>
      <c r="HRN14" s="81"/>
      <c r="HRO14" s="81"/>
      <c r="HRP14" s="81"/>
      <c r="HRQ14" s="81"/>
      <c r="HRR14" s="81"/>
      <c r="HRS14" s="81"/>
      <c r="HRT14" s="81"/>
      <c r="HRU14" s="81"/>
      <c r="HRV14" s="81"/>
      <c r="HRW14" s="81"/>
      <c r="HRX14" s="81"/>
      <c r="HRY14" s="81"/>
      <c r="HRZ14" s="81"/>
      <c r="HSA14" s="81"/>
      <c r="HSB14" s="81"/>
      <c r="HSC14" s="81"/>
      <c r="HSD14" s="81"/>
      <c r="HSE14" s="81"/>
      <c r="HSF14" s="81"/>
      <c r="HSG14" s="81"/>
      <c r="HSH14" s="81"/>
      <c r="HSI14" s="81"/>
      <c r="HSJ14" s="81"/>
      <c r="HSK14" s="81"/>
      <c r="HSL14" s="81"/>
      <c r="HSM14" s="81"/>
      <c r="HSN14" s="81"/>
      <c r="HSO14" s="81"/>
      <c r="HSP14" s="81"/>
      <c r="HSQ14" s="81"/>
      <c r="HSR14" s="81"/>
      <c r="HSS14" s="81"/>
      <c r="HST14" s="81"/>
      <c r="HSU14" s="81"/>
      <c r="HSV14" s="81"/>
      <c r="HSW14" s="81"/>
      <c r="HSX14" s="81"/>
      <c r="HSY14" s="81"/>
      <c r="HSZ14" s="81"/>
      <c r="HTA14" s="81"/>
      <c r="HTB14" s="81"/>
      <c r="HTC14" s="81"/>
      <c r="HTD14" s="81"/>
      <c r="HTE14" s="81"/>
      <c r="HTF14" s="81"/>
      <c r="HTG14" s="81"/>
      <c r="HTH14" s="81"/>
      <c r="HTI14" s="81"/>
      <c r="HTJ14" s="81"/>
      <c r="HTK14" s="81"/>
      <c r="HTL14" s="81"/>
      <c r="HTM14" s="81"/>
      <c r="HTN14" s="81"/>
      <c r="HTO14" s="81"/>
      <c r="HTP14" s="81"/>
      <c r="HTQ14" s="81"/>
      <c r="HTR14" s="81"/>
      <c r="HTS14" s="81"/>
      <c r="HTT14" s="81"/>
      <c r="HTU14" s="81"/>
      <c r="HTV14" s="81"/>
      <c r="HTW14" s="81"/>
      <c r="HTX14" s="81"/>
      <c r="HTY14" s="81"/>
      <c r="HTZ14" s="81"/>
      <c r="HUA14" s="81"/>
      <c r="HUB14" s="81"/>
      <c r="HUC14" s="81"/>
      <c r="HUD14" s="81"/>
      <c r="HUE14" s="81"/>
      <c r="HUF14" s="81"/>
      <c r="HUG14" s="81"/>
      <c r="HUH14" s="81"/>
      <c r="HUI14" s="81"/>
      <c r="HUJ14" s="81"/>
      <c r="HUK14" s="81"/>
      <c r="HUL14" s="81"/>
      <c r="HUM14" s="81"/>
      <c r="HUN14" s="81"/>
      <c r="HUO14" s="81"/>
      <c r="HUP14" s="81"/>
      <c r="HUQ14" s="81"/>
      <c r="HUR14" s="81"/>
      <c r="HUS14" s="81"/>
      <c r="HUT14" s="81"/>
      <c r="HUU14" s="81"/>
      <c r="HUV14" s="81"/>
      <c r="HUW14" s="81"/>
      <c r="HUX14" s="81"/>
      <c r="HUY14" s="81"/>
      <c r="HUZ14" s="81"/>
      <c r="HVA14" s="81"/>
      <c r="HVB14" s="81"/>
      <c r="HVC14" s="81"/>
      <c r="HVD14" s="81"/>
      <c r="HVE14" s="81"/>
      <c r="HVF14" s="81"/>
      <c r="HVG14" s="81"/>
      <c r="HVH14" s="81"/>
      <c r="HVI14" s="81"/>
      <c r="HVJ14" s="81"/>
      <c r="HVK14" s="81"/>
      <c r="HVL14" s="81"/>
      <c r="HVM14" s="81"/>
      <c r="HVN14" s="81"/>
      <c r="HVO14" s="81"/>
      <c r="HVP14" s="81"/>
      <c r="HVQ14" s="81"/>
      <c r="HVR14" s="81"/>
      <c r="HVS14" s="81"/>
      <c r="HVT14" s="81"/>
      <c r="HVU14" s="81"/>
      <c r="HVV14" s="81"/>
      <c r="HVW14" s="81"/>
      <c r="HVX14" s="81"/>
      <c r="HVY14" s="81"/>
      <c r="HVZ14" s="81"/>
      <c r="HWA14" s="81"/>
      <c r="HWB14" s="81"/>
      <c r="HWC14" s="81"/>
      <c r="HWD14" s="81"/>
      <c r="HWE14" s="81"/>
      <c r="HWF14" s="81"/>
      <c r="HWG14" s="81"/>
      <c r="HWH14" s="81"/>
      <c r="HWI14" s="81"/>
      <c r="HWJ14" s="81"/>
      <c r="HWK14" s="81"/>
      <c r="HWL14" s="81"/>
      <c r="HWM14" s="81"/>
      <c r="HWN14" s="81"/>
      <c r="HWO14" s="81"/>
      <c r="HWP14" s="81"/>
      <c r="HWQ14" s="81"/>
      <c r="HWR14" s="81"/>
      <c r="HWS14" s="81"/>
      <c r="HWT14" s="81"/>
      <c r="HWU14" s="81"/>
      <c r="HWV14" s="81"/>
      <c r="HWW14" s="81"/>
      <c r="HWX14" s="81"/>
      <c r="HWY14" s="81"/>
      <c r="HWZ14" s="81"/>
      <c r="HXA14" s="81"/>
      <c r="HXB14" s="81"/>
      <c r="HXC14" s="81"/>
      <c r="HXD14" s="81"/>
      <c r="HXE14" s="81"/>
      <c r="HXF14" s="81"/>
      <c r="HXG14" s="81"/>
      <c r="HXH14" s="81"/>
      <c r="HXI14" s="81"/>
      <c r="HXJ14" s="81"/>
      <c r="HXK14" s="81"/>
      <c r="HXL14" s="81"/>
      <c r="HXM14" s="81"/>
      <c r="HXN14" s="81"/>
      <c r="HXO14" s="81"/>
      <c r="HXP14" s="81"/>
      <c r="HXQ14" s="81"/>
      <c r="HXR14" s="81"/>
      <c r="HXS14" s="81"/>
      <c r="HXT14" s="81"/>
      <c r="HXU14" s="81"/>
      <c r="HXV14" s="81"/>
      <c r="HXW14" s="81"/>
      <c r="HXX14" s="81"/>
      <c r="HXY14" s="81"/>
      <c r="HXZ14" s="81"/>
      <c r="HYA14" s="81"/>
      <c r="HYB14" s="81"/>
      <c r="HYC14" s="81"/>
      <c r="HYD14" s="81"/>
      <c r="HYE14" s="81"/>
      <c r="HYF14" s="81"/>
      <c r="HYG14" s="81"/>
      <c r="HYH14" s="81"/>
      <c r="HYI14" s="81"/>
      <c r="HYJ14" s="81"/>
      <c r="HYK14" s="81"/>
      <c r="HYL14" s="81"/>
      <c r="HYM14" s="81"/>
      <c r="HYN14" s="81"/>
      <c r="HYO14" s="81"/>
      <c r="HYP14" s="81"/>
      <c r="HYQ14" s="81"/>
      <c r="HYR14" s="81"/>
      <c r="HYS14" s="81"/>
      <c r="HYT14" s="81"/>
      <c r="HYU14" s="81"/>
      <c r="HYV14" s="81"/>
      <c r="HYW14" s="81"/>
      <c r="HYX14" s="81"/>
      <c r="HYY14" s="81"/>
      <c r="HYZ14" s="81"/>
      <c r="HZA14" s="81"/>
      <c r="HZB14" s="81"/>
      <c r="HZC14" s="81"/>
      <c r="HZD14" s="81"/>
      <c r="HZE14" s="81"/>
      <c r="HZF14" s="81"/>
      <c r="HZG14" s="81"/>
      <c r="HZH14" s="81"/>
      <c r="HZI14" s="81"/>
      <c r="HZJ14" s="81"/>
      <c r="HZK14" s="81"/>
      <c r="HZL14" s="81"/>
      <c r="HZM14" s="81"/>
      <c r="HZN14" s="81"/>
      <c r="HZO14" s="81"/>
      <c r="HZP14" s="81"/>
      <c r="HZQ14" s="81"/>
      <c r="HZR14" s="81"/>
      <c r="HZS14" s="81"/>
      <c r="HZT14" s="81"/>
      <c r="HZU14" s="81"/>
      <c r="HZV14" s="81"/>
      <c r="HZW14" s="81"/>
      <c r="HZX14" s="81"/>
      <c r="HZY14" s="81"/>
      <c r="HZZ14" s="81"/>
      <c r="IAA14" s="81"/>
      <c r="IAB14" s="81"/>
      <c r="IAC14" s="81"/>
      <c r="IAD14" s="81"/>
      <c r="IAE14" s="81"/>
      <c r="IAF14" s="81"/>
      <c r="IAG14" s="81"/>
      <c r="IAH14" s="81"/>
      <c r="IAI14" s="81"/>
      <c r="IAJ14" s="81"/>
      <c r="IAK14" s="81"/>
      <c r="IAL14" s="81"/>
      <c r="IAM14" s="81"/>
      <c r="IAN14" s="81"/>
      <c r="IAO14" s="81"/>
      <c r="IAP14" s="81"/>
      <c r="IAQ14" s="81"/>
      <c r="IAR14" s="81"/>
      <c r="IAS14" s="81"/>
      <c r="IAT14" s="81"/>
      <c r="IAU14" s="81"/>
      <c r="IAV14" s="81"/>
      <c r="IAW14" s="81"/>
      <c r="IAX14" s="81"/>
      <c r="IAY14" s="81"/>
      <c r="IAZ14" s="81"/>
      <c r="IBA14" s="81"/>
      <c r="IBB14" s="81"/>
      <c r="IBC14" s="81"/>
      <c r="IBD14" s="81"/>
      <c r="IBE14" s="81"/>
      <c r="IBF14" s="81"/>
      <c r="IBG14" s="81"/>
      <c r="IBH14" s="81"/>
      <c r="IBI14" s="81"/>
      <c r="IBJ14" s="81"/>
      <c r="IBK14" s="81"/>
      <c r="IBL14" s="81"/>
      <c r="IBM14" s="81"/>
      <c r="IBN14" s="81"/>
      <c r="IBO14" s="81"/>
      <c r="IBP14" s="81"/>
      <c r="IBQ14" s="81"/>
      <c r="IBR14" s="81"/>
      <c r="IBS14" s="81"/>
      <c r="IBT14" s="81"/>
      <c r="IBU14" s="81"/>
      <c r="IBV14" s="81"/>
      <c r="IBW14" s="81"/>
      <c r="IBX14" s="81"/>
      <c r="IBY14" s="81"/>
      <c r="IBZ14" s="81"/>
      <c r="ICA14" s="81"/>
      <c r="ICB14" s="81"/>
      <c r="ICC14" s="81"/>
      <c r="ICD14" s="81"/>
      <c r="ICE14" s="81"/>
      <c r="ICF14" s="81"/>
      <c r="ICG14" s="81"/>
      <c r="ICH14" s="81"/>
      <c r="ICI14" s="81"/>
      <c r="ICJ14" s="81"/>
      <c r="ICK14" s="81"/>
      <c r="ICL14" s="81"/>
      <c r="ICM14" s="81"/>
      <c r="ICN14" s="81"/>
      <c r="ICO14" s="81"/>
      <c r="ICP14" s="81"/>
      <c r="ICQ14" s="81"/>
      <c r="ICR14" s="81"/>
      <c r="ICS14" s="81"/>
      <c r="ICT14" s="81"/>
      <c r="ICU14" s="81"/>
      <c r="ICV14" s="81"/>
      <c r="ICW14" s="81"/>
      <c r="ICX14" s="81"/>
      <c r="ICY14" s="81"/>
      <c r="ICZ14" s="81"/>
      <c r="IDA14" s="81"/>
      <c r="IDB14" s="81"/>
      <c r="IDC14" s="81"/>
      <c r="IDD14" s="81"/>
      <c r="IDE14" s="81"/>
      <c r="IDF14" s="81"/>
      <c r="IDG14" s="81"/>
      <c r="IDH14" s="81"/>
      <c r="IDI14" s="81"/>
      <c r="IDJ14" s="81"/>
      <c r="IDK14" s="81"/>
      <c r="IDL14" s="81"/>
      <c r="IDM14" s="81"/>
      <c r="IDN14" s="81"/>
      <c r="IDO14" s="81"/>
      <c r="IDP14" s="81"/>
      <c r="IDQ14" s="81"/>
      <c r="IDR14" s="81"/>
      <c r="IDS14" s="81"/>
      <c r="IDT14" s="81"/>
      <c r="IDU14" s="81"/>
      <c r="IDV14" s="81"/>
      <c r="IDW14" s="81"/>
      <c r="IDX14" s="81"/>
      <c r="IDY14" s="81"/>
      <c r="IDZ14" s="81"/>
      <c r="IEA14" s="81"/>
      <c r="IEB14" s="81"/>
      <c r="IEC14" s="81"/>
      <c r="IED14" s="81"/>
      <c r="IEE14" s="81"/>
      <c r="IEF14" s="81"/>
      <c r="IEG14" s="81"/>
      <c r="IEH14" s="81"/>
      <c r="IEI14" s="81"/>
      <c r="IEJ14" s="81"/>
      <c r="IEK14" s="81"/>
      <c r="IEL14" s="81"/>
      <c r="IEM14" s="81"/>
      <c r="IEN14" s="81"/>
      <c r="IEO14" s="81"/>
      <c r="IEP14" s="81"/>
      <c r="IEQ14" s="81"/>
      <c r="IER14" s="81"/>
      <c r="IES14" s="81"/>
      <c r="IET14" s="81"/>
      <c r="IEU14" s="81"/>
      <c r="IEV14" s="81"/>
      <c r="IEW14" s="81"/>
      <c r="IEX14" s="81"/>
      <c r="IEY14" s="81"/>
      <c r="IEZ14" s="81"/>
      <c r="IFA14" s="81"/>
      <c r="IFB14" s="81"/>
      <c r="IFC14" s="81"/>
      <c r="IFD14" s="81"/>
      <c r="IFE14" s="81"/>
      <c r="IFF14" s="81"/>
      <c r="IFG14" s="81"/>
      <c r="IFH14" s="81"/>
      <c r="IFI14" s="81"/>
      <c r="IFJ14" s="81"/>
      <c r="IFK14" s="81"/>
      <c r="IFL14" s="81"/>
      <c r="IFM14" s="81"/>
      <c r="IFN14" s="81"/>
      <c r="IFO14" s="81"/>
      <c r="IFP14" s="81"/>
      <c r="IFQ14" s="81"/>
      <c r="IFR14" s="81"/>
      <c r="IFS14" s="81"/>
      <c r="IFT14" s="81"/>
      <c r="IFU14" s="81"/>
      <c r="IFV14" s="81"/>
      <c r="IFW14" s="81"/>
      <c r="IFX14" s="81"/>
      <c r="IFY14" s="81"/>
      <c r="IFZ14" s="81"/>
      <c r="IGA14" s="81"/>
      <c r="IGB14" s="81"/>
      <c r="IGC14" s="81"/>
      <c r="IGD14" s="81"/>
      <c r="IGE14" s="81"/>
      <c r="IGF14" s="81"/>
      <c r="IGG14" s="81"/>
      <c r="IGH14" s="81"/>
      <c r="IGI14" s="81"/>
      <c r="IGJ14" s="81"/>
      <c r="IGK14" s="81"/>
      <c r="IGL14" s="81"/>
      <c r="IGM14" s="81"/>
      <c r="IGN14" s="81"/>
      <c r="IGO14" s="81"/>
      <c r="IGP14" s="81"/>
      <c r="IGQ14" s="81"/>
      <c r="IGR14" s="81"/>
      <c r="IGS14" s="81"/>
      <c r="IGT14" s="81"/>
      <c r="IGU14" s="81"/>
      <c r="IGV14" s="81"/>
      <c r="IGW14" s="81"/>
      <c r="IGX14" s="81"/>
      <c r="IGY14" s="81"/>
      <c r="IGZ14" s="81"/>
      <c r="IHA14" s="81"/>
      <c r="IHB14" s="81"/>
      <c r="IHC14" s="81"/>
      <c r="IHD14" s="81"/>
      <c r="IHE14" s="81"/>
      <c r="IHF14" s="81"/>
      <c r="IHG14" s="81"/>
      <c r="IHH14" s="81"/>
      <c r="IHI14" s="81"/>
      <c r="IHJ14" s="81"/>
      <c r="IHK14" s="81"/>
      <c r="IHL14" s="81"/>
      <c r="IHM14" s="81"/>
      <c r="IHN14" s="81"/>
      <c r="IHO14" s="81"/>
      <c r="IHP14" s="81"/>
      <c r="IHQ14" s="81"/>
      <c r="IHR14" s="81"/>
      <c r="IHS14" s="81"/>
      <c r="IHT14" s="81"/>
      <c r="IHU14" s="81"/>
      <c r="IHV14" s="81"/>
      <c r="IHW14" s="81"/>
      <c r="IHX14" s="81"/>
      <c r="IHY14" s="81"/>
      <c r="IHZ14" s="81"/>
      <c r="IIA14" s="81"/>
      <c r="IIB14" s="81"/>
      <c r="IIC14" s="81"/>
      <c r="IID14" s="81"/>
      <c r="IIE14" s="81"/>
      <c r="IIF14" s="81"/>
      <c r="IIG14" s="81"/>
      <c r="IIH14" s="81"/>
      <c r="III14" s="81"/>
      <c r="IIJ14" s="81"/>
      <c r="IIK14" s="81"/>
      <c r="IIL14" s="81"/>
      <c r="IIM14" s="81"/>
      <c r="IIN14" s="81"/>
      <c r="IIO14" s="81"/>
      <c r="IIP14" s="81"/>
      <c r="IIQ14" s="81"/>
      <c r="IIR14" s="81"/>
      <c r="IIS14" s="81"/>
      <c r="IIT14" s="81"/>
      <c r="IIU14" s="81"/>
      <c r="IIV14" s="81"/>
      <c r="IIW14" s="81"/>
      <c r="IIX14" s="81"/>
      <c r="IIY14" s="81"/>
      <c r="IIZ14" s="81"/>
      <c r="IJA14" s="81"/>
      <c r="IJB14" s="81"/>
      <c r="IJC14" s="81"/>
      <c r="IJD14" s="81"/>
      <c r="IJE14" s="81"/>
      <c r="IJF14" s="81"/>
      <c r="IJG14" s="81"/>
      <c r="IJH14" s="81"/>
      <c r="IJI14" s="81"/>
      <c r="IJJ14" s="81"/>
      <c r="IJK14" s="81"/>
      <c r="IJL14" s="81"/>
      <c r="IJM14" s="81"/>
      <c r="IJN14" s="81"/>
      <c r="IJO14" s="81"/>
      <c r="IJP14" s="81"/>
      <c r="IJQ14" s="81"/>
      <c r="IJR14" s="81"/>
      <c r="IJS14" s="81"/>
      <c r="IJT14" s="81"/>
      <c r="IJU14" s="81"/>
      <c r="IJV14" s="81"/>
      <c r="IJW14" s="81"/>
      <c r="IJX14" s="81"/>
      <c r="IJY14" s="81"/>
      <c r="IJZ14" s="81"/>
      <c r="IKA14" s="81"/>
      <c r="IKB14" s="81"/>
      <c r="IKC14" s="81"/>
      <c r="IKD14" s="81"/>
      <c r="IKE14" s="81"/>
      <c r="IKF14" s="81"/>
      <c r="IKG14" s="81"/>
      <c r="IKH14" s="81"/>
      <c r="IKI14" s="81"/>
      <c r="IKJ14" s="81"/>
      <c r="IKK14" s="81"/>
      <c r="IKL14" s="81"/>
      <c r="IKM14" s="81"/>
      <c r="IKN14" s="81"/>
      <c r="IKO14" s="81"/>
      <c r="IKP14" s="81"/>
      <c r="IKQ14" s="81"/>
      <c r="IKR14" s="81"/>
      <c r="IKS14" s="81"/>
      <c r="IKT14" s="81"/>
      <c r="IKU14" s="81"/>
      <c r="IKV14" s="81"/>
      <c r="IKW14" s="81"/>
      <c r="IKX14" s="81"/>
      <c r="IKY14" s="81"/>
      <c r="IKZ14" s="81"/>
      <c r="ILA14" s="81"/>
      <c r="ILB14" s="81"/>
      <c r="ILC14" s="81"/>
      <c r="ILD14" s="81"/>
      <c r="ILE14" s="81"/>
      <c r="ILF14" s="81"/>
      <c r="ILG14" s="81"/>
      <c r="ILH14" s="81"/>
      <c r="ILI14" s="81"/>
      <c r="ILJ14" s="81"/>
      <c r="ILK14" s="81"/>
      <c r="ILL14" s="81"/>
      <c r="ILM14" s="81"/>
      <c r="ILN14" s="81"/>
      <c r="ILO14" s="81"/>
      <c r="ILP14" s="81"/>
      <c r="ILQ14" s="81"/>
      <c r="ILR14" s="81"/>
      <c r="ILS14" s="81"/>
      <c r="ILT14" s="81"/>
      <c r="ILU14" s="81"/>
      <c r="ILV14" s="81"/>
      <c r="ILW14" s="81"/>
      <c r="ILX14" s="81"/>
      <c r="ILY14" s="81"/>
      <c r="ILZ14" s="81"/>
      <c r="IMA14" s="81"/>
      <c r="IMB14" s="81"/>
      <c r="IMC14" s="81"/>
      <c r="IMD14" s="81"/>
      <c r="IME14" s="81"/>
      <c r="IMF14" s="81"/>
      <c r="IMG14" s="81"/>
      <c r="IMH14" s="81"/>
      <c r="IMI14" s="81"/>
      <c r="IMJ14" s="81"/>
      <c r="IMK14" s="81"/>
      <c r="IML14" s="81"/>
      <c r="IMM14" s="81"/>
      <c r="IMN14" s="81"/>
      <c r="IMO14" s="81"/>
      <c r="IMP14" s="81"/>
      <c r="IMQ14" s="81"/>
      <c r="IMR14" s="81"/>
      <c r="IMS14" s="81"/>
      <c r="IMT14" s="81"/>
      <c r="IMU14" s="81"/>
      <c r="IMV14" s="81"/>
      <c r="IMW14" s="81"/>
      <c r="IMX14" s="81"/>
      <c r="IMY14" s="81"/>
      <c r="IMZ14" s="81"/>
      <c r="INA14" s="81"/>
      <c r="INB14" s="81"/>
      <c r="INC14" s="81"/>
      <c r="IND14" s="81"/>
      <c r="INE14" s="81"/>
      <c r="INF14" s="81"/>
      <c r="ING14" s="81"/>
      <c r="INH14" s="81"/>
      <c r="INI14" s="81"/>
      <c r="INJ14" s="81"/>
      <c r="INK14" s="81"/>
      <c r="INL14" s="81"/>
      <c r="INM14" s="81"/>
      <c r="INN14" s="81"/>
      <c r="INO14" s="81"/>
      <c r="INP14" s="81"/>
      <c r="INQ14" s="81"/>
      <c r="INR14" s="81"/>
      <c r="INS14" s="81"/>
      <c r="INT14" s="81"/>
      <c r="INU14" s="81"/>
      <c r="INV14" s="81"/>
      <c r="INW14" s="81"/>
      <c r="INX14" s="81"/>
      <c r="INY14" s="81"/>
      <c r="INZ14" s="81"/>
      <c r="IOA14" s="81"/>
      <c r="IOB14" s="81"/>
      <c r="IOC14" s="81"/>
      <c r="IOD14" s="81"/>
      <c r="IOE14" s="81"/>
      <c r="IOF14" s="81"/>
      <c r="IOG14" s="81"/>
      <c r="IOH14" s="81"/>
      <c r="IOI14" s="81"/>
      <c r="IOJ14" s="81"/>
      <c r="IOK14" s="81"/>
      <c r="IOL14" s="81"/>
      <c r="IOM14" s="81"/>
      <c r="ION14" s="81"/>
      <c r="IOO14" s="81"/>
      <c r="IOP14" s="81"/>
      <c r="IOQ14" s="81"/>
      <c r="IOR14" s="81"/>
      <c r="IOS14" s="81"/>
      <c r="IOT14" s="81"/>
      <c r="IOU14" s="81"/>
      <c r="IOV14" s="81"/>
      <c r="IOW14" s="81"/>
      <c r="IOX14" s="81"/>
      <c r="IOY14" s="81"/>
      <c r="IOZ14" s="81"/>
      <c r="IPA14" s="81"/>
      <c r="IPB14" s="81"/>
      <c r="IPC14" s="81"/>
      <c r="IPD14" s="81"/>
      <c r="IPE14" s="81"/>
      <c r="IPF14" s="81"/>
      <c r="IPG14" s="81"/>
      <c r="IPH14" s="81"/>
      <c r="IPI14" s="81"/>
      <c r="IPJ14" s="81"/>
      <c r="IPK14" s="81"/>
      <c r="IPL14" s="81"/>
      <c r="IPM14" s="81"/>
      <c r="IPN14" s="81"/>
      <c r="IPO14" s="81"/>
      <c r="IPP14" s="81"/>
      <c r="IPQ14" s="81"/>
      <c r="IPR14" s="81"/>
      <c r="IPS14" s="81"/>
      <c r="IPT14" s="81"/>
      <c r="IPU14" s="81"/>
      <c r="IPV14" s="81"/>
      <c r="IPW14" s="81"/>
      <c r="IPX14" s="81"/>
      <c r="IPY14" s="81"/>
      <c r="IPZ14" s="81"/>
      <c r="IQA14" s="81"/>
      <c r="IQB14" s="81"/>
      <c r="IQC14" s="81"/>
      <c r="IQD14" s="81"/>
      <c r="IQE14" s="81"/>
      <c r="IQF14" s="81"/>
      <c r="IQG14" s="81"/>
      <c r="IQH14" s="81"/>
      <c r="IQI14" s="81"/>
      <c r="IQJ14" s="81"/>
      <c r="IQK14" s="81"/>
      <c r="IQL14" s="81"/>
      <c r="IQM14" s="81"/>
      <c r="IQN14" s="81"/>
      <c r="IQO14" s="81"/>
      <c r="IQP14" s="81"/>
      <c r="IQQ14" s="81"/>
      <c r="IQR14" s="81"/>
      <c r="IQS14" s="81"/>
      <c r="IQT14" s="81"/>
      <c r="IQU14" s="81"/>
      <c r="IQV14" s="81"/>
      <c r="IQW14" s="81"/>
      <c r="IQX14" s="81"/>
      <c r="IQY14" s="81"/>
      <c r="IQZ14" s="81"/>
      <c r="IRA14" s="81"/>
      <c r="IRB14" s="81"/>
      <c r="IRC14" s="81"/>
      <c r="IRD14" s="81"/>
      <c r="IRE14" s="81"/>
      <c r="IRF14" s="81"/>
      <c r="IRG14" s="81"/>
      <c r="IRH14" s="81"/>
      <c r="IRI14" s="81"/>
      <c r="IRJ14" s="81"/>
      <c r="IRK14" s="81"/>
      <c r="IRL14" s="81"/>
      <c r="IRM14" s="81"/>
      <c r="IRN14" s="81"/>
      <c r="IRO14" s="81"/>
      <c r="IRP14" s="81"/>
      <c r="IRQ14" s="81"/>
      <c r="IRR14" s="81"/>
      <c r="IRS14" s="81"/>
      <c r="IRT14" s="81"/>
      <c r="IRU14" s="81"/>
      <c r="IRV14" s="81"/>
      <c r="IRW14" s="81"/>
      <c r="IRX14" s="81"/>
      <c r="IRY14" s="81"/>
      <c r="IRZ14" s="81"/>
      <c r="ISA14" s="81"/>
      <c r="ISB14" s="81"/>
      <c r="ISC14" s="81"/>
      <c r="ISD14" s="81"/>
      <c r="ISE14" s="81"/>
      <c r="ISF14" s="81"/>
      <c r="ISG14" s="81"/>
      <c r="ISH14" s="81"/>
      <c r="ISI14" s="81"/>
      <c r="ISJ14" s="81"/>
      <c r="ISK14" s="81"/>
      <c r="ISL14" s="81"/>
      <c r="ISM14" s="81"/>
      <c r="ISN14" s="81"/>
      <c r="ISO14" s="81"/>
      <c r="ISP14" s="81"/>
      <c r="ISQ14" s="81"/>
      <c r="ISR14" s="81"/>
      <c r="ISS14" s="81"/>
      <c r="IST14" s="81"/>
      <c r="ISU14" s="81"/>
      <c r="ISV14" s="81"/>
      <c r="ISW14" s="81"/>
      <c r="ISX14" s="81"/>
      <c r="ISY14" s="81"/>
      <c r="ISZ14" s="81"/>
      <c r="ITA14" s="81"/>
      <c r="ITB14" s="81"/>
      <c r="ITC14" s="81"/>
      <c r="ITD14" s="81"/>
      <c r="ITE14" s="81"/>
      <c r="ITF14" s="81"/>
      <c r="ITG14" s="81"/>
      <c r="ITH14" s="81"/>
      <c r="ITI14" s="81"/>
      <c r="ITJ14" s="81"/>
      <c r="ITK14" s="81"/>
      <c r="ITL14" s="81"/>
      <c r="ITM14" s="81"/>
      <c r="ITN14" s="81"/>
      <c r="ITO14" s="81"/>
      <c r="ITP14" s="81"/>
      <c r="ITQ14" s="81"/>
      <c r="ITR14" s="81"/>
      <c r="ITS14" s="81"/>
      <c r="ITT14" s="81"/>
      <c r="ITU14" s="81"/>
      <c r="ITV14" s="81"/>
      <c r="ITW14" s="81"/>
      <c r="ITX14" s="81"/>
      <c r="ITY14" s="81"/>
      <c r="ITZ14" s="81"/>
      <c r="IUA14" s="81"/>
      <c r="IUB14" s="81"/>
      <c r="IUC14" s="81"/>
      <c r="IUD14" s="81"/>
      <c r="IUE14" s="81"/>
      <c r="IUF14" s="81"/>
      <c r="IUG14" s="81"/>
      <c r="IUH14" s="81"/>
      <c r="IUI14" s="81"/>
      <c r="IUJ14" s="81"/>
      <c r="IUK14" s="81"/>
      <c r="IUL14" s="81"/>
      <c r="IUM14" s="81"/>
      <c r="IUN14" s="81"/>
      <c r="IUO14" s="81"/>
      <c r="IUP14" s="81"/>
      <c r="IUQ14" s="81"/>
      <c r="IUR14" s="81"/>
      <c r="IUS14" s="81"/>
      <c r="IUT14" s="81"/>
      <c r="IUU14" s="81"/>
      <c r="IUV14" s="81"/>
      <c r="IUW14" s="81"/>
      <c r="IUX14" s="81"/>
      <c r="IUY14" s="81"/>
      <c r="IUZ14" s="81"/>
      <c r="IVA14" s="81"/>
      <c r="IVB14" s="81"/>
      <c r="IVC14" s="81"/>
      <c r="IVD14" s="81"/>
      <c r="IVE14" s="81"/>
      <c r="IVF14" s="81"/>
      <c r="IVG14" s="81"/>
      <c r="IVH14" s="81"/>
      <c r="IVI14" s="81"/>
      <c r="IVJ14" s="81"/>
      <c r="IVK14" s="81"/>
      <c r="IVL14" s="81"/>
      <c r="IVM14" s="81"/>
      <c r="IVN14" s="81"/>
      <c r="IVO14" s="81"/>
      <c r="IVP14" s="81"/>
      <c r="IVQ14" s="81"/>
      <c r="IVR14" s="81"/>
      <c r="IVS14" s="81"/>
      <c r="IVT14" s="81"/>
      <c r="IVU14" s="81"/>
      <c r="IVV14" s="81"/>
      <c r="IVW14" s="81"/>
      <c r="IVX14" s="81"/>
      <c r="IVY14" s="81"/>
      <c r="IVZ14" s="81"/>
      <c r="IWA14" s="81"/>
      <c r="IWB14" s="81"/>
      <c r="IWC14" s="81"/>
      <c r="IWD14" s="81"/>
      <c r="IWE14" s="81"/>
      <c r="IWF14" s="81"/>
      <c r="IWG14" s="81"/>
      <c r="IWH14" s="81"/>
      <c r="IWI14" s="81"/>
      <c r="IWJ14" s="81"/>
      <c r="IWK14" s="81"/>
      <c r="IWL14" s="81"/>
      <c r="IWM14" s="81"/>
      <c r="IWN14" s="81"/>
      <c r="IWO14" s="81"/>
      <c r="IWP14" s="81"/>
      <c r="IWQ14" s="81"/>
      <c r="IWR14" s="81"/>
      <c r="IWS14" s="81"/>
      <c r="IWT14" s="81"/>
      <c r="IWU14" s="81"/>
      <c r="IWV14" s="81"/>
      <c r="IWW14" s="81"/>
      <c r="IWX14" s="81"/>
      <c r="IWY14" s="81"/>
      <c r="IWZ14" s="81"/>
      <c r="IXA14" s="81"/>
      <c r="IXB14" s="81"/>
      <c r="IXC14" s="81"/>
      <c r="IXD14" s="81"/>
      <c r="IXE14" s="81"/>
      <c r="IXF14" s="81"/>
      <c r="IXG14" s="81"/>
      <c r="IXH14" s="81"/>
      <c r="IXI14" s="81"/>
      <c r="IXJ14" s="81"/>
      <c r="IXK14" s="81"/>
      <c r="IXL14" s="81"/>
      <c r="IXM14" s="81"/>
      <c r="IXN14" s="81"/>
      <c r="IXO14" s="81"/>
      <c r="IXP14" s="81"/>
      <c r="IXQ14" s="81"/>
      <c r="IXR14" s="81"/>
      <c r="IXS14" s="81"/>
      <c r="IXT14" s="81"/>
      <c r="IXU14" s="81"/>
      <c r="IXV14" s="81"/>
      <c r="IXW14" s="81"/>
      <c r="IXX14" s="81"/>
      <c r="IXY14" s="81"/>
      <c r="IXZ14" s="81"/>
      <c r="IYA14" s="81"/>
      <c r="IYB14" s="81"/>
      <c r="IYC14" s="81"/>
      <c r="IYD14" s="81"/>
      <c r="IYE14" s="81"/>
      <c r="IYF14" s="81"/>
      <c r="IYG14" s="81"/>
      <c r="IYH14" s="81"/>
      <c r="IYI14" s="81"/>
      <c r="IYJ14" s="81"/>
      <c r="IYK14" s="81"/>
      <c r="IYL14" s="81"/>
      <c r="IYM14" s="81"/>
      <c r="IYN14" s="81"/>
      <c r="IYO14" s="81"/>
      <c r="IYP14" s="81"/>
      <c r="IYQ14" s="81"/>
      <c r="IYR14" s="81"/>
      <c r="IYS14" s="81"/>
      <c r="IYT14" s="81"/>
      <c r="IYU14" s="81"/>
      <c r="IYV14" s="81"/>
      <c r="IYW14" s="81"/>
      <c r="IYX14" s="81"/>
      <c r="IYY14" s="81"/>
      <c r="IYZ14" s="81"/>
      <c r="IZA14" s="81"/>
      <c r="IZB14" s="81"/>
      <c r="IZC14" s="81"/>
      <c r="IZD14" s="81"/>
      <c r="IZE14" s="81"/>
      <c r="IZF14" s="81"/>
      <c r="IZG14" s="81"/>
      <c r="IZH14" s="81"/>
      <c r="IZI14" s="81"/>
      <c r="IZJ14" s="81"/>
      <c r="IZK14" s="81"/>
      <c r="IZL14" s="81"/>
      <c r="IZM14" s="81"/>
      <c r="IZN14" s="81"/>
      <c r="IZO14" s="81"/>
      <c r="IZP14" s="81"/>
      <c r="IZQ14" s="81"/>
      <c r="IZR14" s="81"/>
      <c r="IZS14" s="81"/>
      <c r="IZT14" s="81"/>
      <c r="IZU14" s="81"/>
      <c r="IZV14" s="81"/>
      <c r="IZW14" s="81"/>
      <c r="IZX14" s="81"/>
      <c r="IZY14" s="81"/>
      <c r="IZZ14" s="81"/>
      <c r="JAA14" s="81"/>
      <c r="JAB14" s="81"/>
      <c r="JAC14" s="81"/>
      <c r="JAD14" s="81"/>
      <c r="JAE14" s="81"/>
      <c r="JAF14" s="81"/>
      <c r="JAG14" s="81"/>
      <c r="JAH14" s="81"/>
      <c r="JAI14" s="81"/>
      <c r="JAJ14" s="81"/>
      <c r="JAK14" s="81"/>
      <c r="JAL14" s="81"/>
      <c r="JAM14" s="81"/>
      <c r="JAN14" s="81"/>
      <c r="JAO14" s="81"/>
      <c r="JAP14" s="81"/>
      <c r="JAQ14" s="81"/>
      <c r="JAR14" s="81"/>
      <c r="JAS14" s="81"/>
      <c r="JAT14" s="81"/>
      <c r="JAU14" s="81"/>
      <c r="JAV14" s="81"/>
      <c r="JAW14" s="81"/>
      <c r="JAX14" s="81"/>
      <c r="JAY14" s="81"/>
      <c r="JAZ14" s="81"/>
      <c r="JBA14" s="81"/>
      <c r="JBB14" s="81"/>
      <c r="JBC14" s="81"/>
      <c r="JBD14" s="81"/>
      <c r="JBE14" s="81"/>
      <c r="JBF14" s="81"/>
      <c r="JBG14" s="81"/>
      <c r="JBH14" s="81"/>
      <c r="JBI14" s="81"/>
      <c r="JBJ14" s="81"/>
      <c r="JBK14" s="81"/>
      <c r="JBL14" s="81"/>
      <c r="JBM14" s="81"/>
      <c r="JBN14" s="81"/>
      <c r="JBO14" s="81"/>
      <c r="JBP14" s="81"/>
      <c r="JBQ14" s="81"/>
      <c r="JBR14" s="81"/>
      <c r="JBS14" s="81"/>
      <c r="JBT14" s="81"/>
      <c r="JBU14" s="81"/>
      <c r="JBV14" s="81"/>
      <c r="JBW14" s="81"/>
      <c r="JBX14" s="81"/>
      <c r="JBY14" s="81"/>
      <c r="JBZ14" s="81"/>
      <c r="JCA14" s="81"/>
      <c r="JCB14" s="81"/>
      <c r="JCC14" s="81"/>
      <c r="JCD14" s="81"/>
      <c r="JCE14" s="81"/>
      <c r="JCF14" s="81"/>
      <c r="JCG14" s="81"/>
      <c r="JCH14" s="81"/>
      <c r="JCI14" s="81"/>
      <c r="JCJ14" s="81"/>
      <c r="JCK14" s="81"/>
      <c r="JCL14" s="81"/>
      <c r="JCM14" s="81"/>
      <c r="JCN14" s="81"/>
      <c r="JCO14" s="81"/>
      <c r="JCP14" s="81"/>
      <c r="JCQ14" s="81"/>
      <c r="JCR14" s="81"/>
      <c r="JCS14" s="81"/>
      <c r="JCT14" s="81"/>
      <c r="JCU14" s="81"/>
      <c r="JCV14" s="81"/>
      <c r="JCW14" s="81"/>
      <c r="JCX14" s="81"/>
      <c r="JCY14" s="81"/>
      <c r="JCZ14" s="81"/>
      <c r="JDA14" s="81"/>
      <c r="JDB14" s="81"/>
      <c r="JDC14" s="81"/>
      <c r="JDD14" s="81"/>
      <c r="JDE14" s="81"/>
      <c r="JDF14" s="81"/>
      <c r="JDG14" s="81"/>
      <c r="JDH14" s="81"/>
      <c r="JDI14" s="81"/>
      <c r="JDJ14" s="81"/>
      <c r="JDK14" s="81"/>
      <c r="JDL14" s="81"/>
      <c r="JDM14" s="81"/>
      <c r="JDN14" s="81"/>
      <c r="JDO14" s="81"/>
      <c r="JDP14" s="81"/>
      <c r="JDQ14" s="81"/>
      <c r="JDR14" s="81"/>
      <c r="JDS14" s="81"/>
      <c r="JDT14" s="81"/>
      <c r="JDU14" s="81"/>
      <c r="JDV14" s="81"/>
      <c r="JDW14" s="81"/>
      <c r="JDX14" s="81"/>
      <c r="JDY14" s="81"/>
      <c r="JDZ14" s="81"/>
      <c r="JEA14" s="81"/>
      <c r="JEB14" s="81"/>
      <c r="JEC14" s="81"/>
      <c r="JED14" s="81"/>
      <c r="JEE14" s="81"/>
      <c r="JEF14" s="81"/>
      <c r="JEG14" s="81"/>
      <c r="JEH14" s="81"/>
      <c r="JEI14" s="81"/>
      <c r="JEJ14" s="81"/>
      <c r="JEK14" s="81"/>
      <c r="JEL14" s="81"/>
      <c r="JEM14" s="81"/>
      <c r="JEN14" s="81"/>
      <c r="JEO14" s="81"/>
      <c r="JEP14" s="81"/>
      <c r="JEQ14" s="81"/>
      <c r="JER14" s="81"/>
      <c r="JES14" s="81"/>
      <c r="JET14" s="81"/>
      <c r="JEU14" s="81"/>
      <c r="JEV14" s="81"/>
      <c r="JEW14" s="81"/>
      <c r="JEX14" s="81"/>
      <c r="JEY14" s="81"/>
      <c r="JEZ14" s="81"/>
      <c r="JFA14" s="81"/>
      <c r="JFB14" s="81"/>
      <c r="JFC14" s="81"/>
      <c r="JFD14" s="81"/>
      <c r="JFE14" s="81"/>
      <c r="JFF14" s="81"/>
      <c r="JFG14" s="81"/>
      <c r="JFH14" s="81"/>
      <c r="JFI14" s="81"/>
      <c r="JFJ14" s="81"/>
      <c r="JFK14" s="81"/>
      <c r="JFL14" s="81"/>
      <c r="JFM14" s="81"/>
      <c r="JFN14" s="81"/>
      <c r="JFO14" s="81"/>
      <c r="JFP14" s="81"/>
      <c r="JFQ14" s="81"/>
      <c r="JFR14" s="81"/>
      <c r="JFS14" s="81"/>
      <c r="JFT14" s="81"/>
      <c r="JFU14" s="81"/>
      <c r="JFV14" s="81"/>
      <c r="JFW14" s="81"/>
      <c r="JFX14" s="81"/>
      <c r="JFY14" s="81"/>
      <c r="JFZ14" s="81"/>
      <c r="JGA14" s="81"/>
      <c r="JGB14" s="81"/>
      <c r="JGC14" s="81"/>
      <c r="JGD14" s="81"/>
      <c r="JGE14" s="81"/>
      <c r="JGF14" s="81"/>
      <c r="JGG14" s="81"/>
      <c r="JGH14" s="81"/>
      <c r="JGI14" s="81"/>
      <c r="JGJ14" s="81"/>
      <c r="JGK14" s="81"/>
      <c r="JGL14" s="81"/>
      <c r="JGM14" s="81"/>
      <c r="JGN14" s="81"/>
      <c r="JGO14" s="81"/>
      <c r="JGP14" s="81"/>
      <c r="JGQ14" s="81"/>
      <c r="JGR14" s="81"/>
      <c r="JGS14" s="81"/>
      <c r="JGT14" s="81"/>
      <c r="JGU14" s="81"/>
      <c r="JGV14" s="81"/>
      <c r="JGW14" s="81"/>
      <c r="JGX14" s="81"/>
      <c r="JGY14" s="81"/>
      <c r="JGZ14" s="81"/>
      <c r="JHA14" s="81"/>
      <c r="JHB14" s="81"/>
      <c r="JHC14" s="81"/>
      <c r="JHD14" s="81"/>
      <c r="JHE14" s="81"/>
      <c r="JHF14" s="81"/>
      <c r="JHG14" s="81"/>
      <c r="JHH14" s="81"/>
      <c r="JHI14" s="81"/>
      <c r="JHJ14" s="81"/>
      <c r="JHK14" s="81"/>
      <c r="JHL14" s="81"/>
      <c r="JHM14" s="81"/>
      <c r="JHN14" s="81"/>
      <c r="JHO14" s="81"/>
      <c r="JHP14" s="81"/>
      <c r="JHQ14" s="81"/>
      <c r="JHR14" s="81"/>
      <c r="JHS14" s="81"/>
      <c r="JHT14" s="81"/>
      <c r="JHU14" s="81"/>
      <c r="JHV14" s="81"/>
      <c r="JHW14" s="81"/>
      <c r="JHX14" s="81"/>
      <c r="JHY14" s="81"/>
      <c r="JHZ14" s="81"/>
      <c r="JIA14" s="81"/>
      <c r="JIB14" s="81"/>
      <c r="JIC14" s="81"/>
      <c r="JID14" s="81"/>
      <c r="JIE14" s="81"/>
      <c r="JIF14" s="81"/>
      <c r="JIG14" s="81"/>
      <c r="JIH14" s="81"/>
      <c r="JII14" s="81"/>
      <c r="JIJ14" s="81"/>
      <c r="JIK14" s="81"/>
      <c r="JIL14" s="81"/>
      <c r="JIM14" s="81"/>
      <c r="JIN14" s="81"/>
      <c r="JIO14" s="81"/>
      <c r="JIP14" s="81"/>
      <c r="JIQ14" s="81"/>
      <c r="JIR14" s="81"/>
      <c r="JIS14" s="81"/>
      <c r="JIT14" s="81"/>
      <c r="JIU14" s="81"/>
      <c r="JIV14" s="81"/>
      <c r="JIW14" s="81"/>
      <c r="JIX14" s="81"/>
      <c r="JIY14" s="81"/>
      <c r="JIZ14" s="81"/>
      <c r="JJA14" s="81"/>
      <c r="JJB14" s="81"/>
      <c r="JJC14" s="81"/>
      <c r="JJD14" s="81"/>
      <c r="JJE14" s="81"/>
      <c r="JJF14" s="81"/>
      <c r="JJG14" s="81"/>
      <c r="JJH14" s="81"/>
      <c r="JJI14" s="81"/>
      <c r="JJJ14" s="81"/>
      <c r="JJK14" s="81"/>
      <c r="JJL14" s="81"/>
      <c r="JJM14" s="81"/>
      <c r="JJN14" s="81"/>
      <c r="JJO14" s="81"/>
      <c r="JJP14" s="81"/>
      <c r="JJQ14" s="81"/>
      <c r="JJR14" s="81"/>
      <c r="JJS14" s="81"/>
      <c r="JJT14" s="81"/>
      <c r="JJU14" s="81"/>
      <c r="JJV14" s="81"/>
      <c r="JJW14" s="81"/>
      <c r="JJX14" s="81"/>
      <c r="JJY14" s="81"/>
      <c r="JJZ14" s="81"/>
      <c r="JKA14" s="81"/>
      <c r="JKB14" s="81"/>
      <c r="JKC14" s="81"/>
      <c r="JKD14" s="81"/>
      <c r="JKE14" s="81"/>
      <c r="JKF14" s="81"/>
      <c r="JKG14" s="81"/>
      <c r="JKH14" s="81"/>
      <c r="JKI14" s="81"/>
      <c r="JKJ14" s="81"/>
      <c r="JKK14" s="81"/>
      <c r="JKL14" s="81"/>
      <c r="JKM14" s="81"/>
      <c r="JKN14" s="81"/>
      <c r="JKO14" s="81"/>
      <c r="JKP14" s="81"/>
      <c r="JKQ14" s="81"/>
      <c r="JKR14" s="81"/>
      <c r="JKS14" s="81"/>
      <c r="JKT14" s="81"/>
      <c r="JKU14" s="81"/>
      <c r="JKV14" s="81"/>
      <c r="JKW14" s="81"/>
      <c r="JKX14" s="81"/>
      <c r="JKY14" s="81"/>
      <c r="JKZ14" s="81"/>
      <c r="JLA14" s="81"/>
      <c r="JLB14" s="81"/>
      <c r="JLC14" s="81"/>
      <c r="JLD14" s="81"/>
      <c r="JLE14" s="81"/>
      <c r="JLF14" s="81"/>
      <c r="JLG14" s="81"/>
      <c r="JLH14" s="81"/>
      <c r="JLI14" s="81"/>
      <c r="JLJ14" s="81"/>
      <c r="JLK14" s="81"/>
      <c r="JLL14" s="81"/>
      <c r="JLM14" s="81"/>
      <c r="JLN14" s="81"/>
      <c r="JLO14" s="81"/>
      <c r="JLP14" s="81"/>
      <c r="JLQ14" s="81"/>
      <c r="JLR14" s="81"/>
      <c r="JLS14" s="81"/>
      <c r="JLT14" s="81"/>
      <c r="JLU14" s="81"/>
      <c r="JLV14" s="81"/>
      <c r="JLW14" s="81"/>
      <c r="JLX14" s="81"/>
      <c r="JLY14" s="81"/>
      <c r="JLZ14" s="81"/>
      <c r="JMA14" s="81"/>
      <c r="JMB14" s="81"/>
      <c r="JMC14" s="81"/>
      <c r="JMD14" s="81"/>
      <c r="JME14" s="81"/>
      <c r="JMF14" s="81"/>
      <c r="JMG14" s="81"/>
      <c r="JMH14" s="81"/>
      <c r="JMI14" s="81"/>
      <c r="JMJ14" s="81"/>
      <c r="JMK14" s="81"/>
      <c r="JML14" s="81"/>
      <c r="JMM14" s="81"/>
      <c r="JMN14" s="81"/>
      <c r="JMO14" s="81"/>
      <c r="JMP14" s="81"/>
      <c r="JMQ14" s="81"/>
      <c r="JMR14" s="81"/>
      <c r="JMS14" s="81"/>
      <c r="JMT14" s="81"/>
      <c r="JMU14" s="81"/>
      <c r="JMV14" s="81"/>
      <c r="JMW14" s="81"/>
      <c r="JMX14" s="81"/>
      <c r="JMY14" s="81"/>
      <c r="JMZ14" s="81"/>
      <c r="JNA14" s="81"/>
      <c r="JNB14" s="81"/>
      <c r="JNC14" s="81"/>
      <c r="JND14" s="81"/>
      <c r="JNE14" s="81"/>
      <c r="JNF14" s="81"/>
      <c r="JNG14" s="81"/>
      <c r="JNH14" s="81"/>
      <c r="JNI14" s="81"/>
      <c r="JNJ14" s="81"/>
      <c r="JNK14" s="81"/>
      <c r="JNL14" s="81"/>
      <c r="JNM14" s="81"/>
      <c r="JNN14" s="81"/>
      <c r="JNO14" s="81"/>
      <c r="JNP14" s="81"/>
      <c r="JNQ14" s="81"/>
      <c r="JNR14" s="81"/>
      <c r="JNS14" s="81"/>
      <c r="JNT14" s="81"/>
      <c r="JNU14" s="81"/>
      <c r="JNV14" s="81"/>
      <c r="JNW14" s="81"/>
      <c r="JNX14" s="81"/>
      <c r="JNY14" s="81"/>
      <c r="JNZ14" s="81"/>
      <c r="JOA14" s="81"/>
      <c r="JOB14" s="81"/>
      <c r="JOC14" s="81"/>
      <c r="JOD14" s="81"/>
      <c r="JOE14" s="81"/>
      <c r="JOF14" s="81"/>
      <c r="JOG14" s="81"/>
      <c r="JOH14" s="81"/>
      <c r="JOI14" s="81"/>
      <c r="JOJ14" s="81"/>
      <c r="JOK14" s="81"/>
      <c r="JOL14" s="81"/>
      <c r="JOM14" s="81"/>
      <c r="JON14" s="81"/>
      <c r="JOO14" s="81"/>
      <c r="JOP14" s="81"/>
      <c r="JOQ14" s="81"/>
      <c r="JOR14" s="81"/>
      <c r="JOS14" s="81"/>
      <c r="JOT14" s="81"/>
      <c r="JOU14" s="81"/>
      <c r="JOV14" s="81"/>
      <c r="JOW14" s="81"/>
      <c r="JOX14" s="81"/>
      <c r="JOY14" s="81"/>
      <c r="JOZ14" s="81"/>
      <c r="JPA14" s="81"/>
      <c r="JPB14" s="81"/>
      <c r="JPC14" s="81"/>
      <c r="JPD14" s="81"/>
      <c r="JPE14" s="81"/>
      <c r="JPF14" s="81"/>
      <c r="JPG14" s="81"/>
      <c r="JPH14" s="81"/>
      <c r="JPI14" s="81"/>
      <c r="JPJ14" s="81"/>
      <c r="JPK14" s="81"/>
      <c r="JPL14" s="81"/>
      <c r="JPM14" s="81"/>
      <c r="JPN14" s="81"/>
      <c r="JPO14" s="81"/>
      <c r="JPP14" s="81"/>
      <c r="JPQ14" s="81"/>
      <c r="JPR14" s="81"/>
      <c r="JPS14" s="81"/>
      <c r="JPT14" s="81"/>
      <c r="JPU14" s="81"/>
      <c r="JPV14" s="81"/>
      <c r="JPW14" s="81"/>
      <c r="JPX14" s="81"/>
      <c r="JPY14" s="81"/>
      <c r="JPZ14" s="81"/>
      <c r="JQA14" s="81"/>
      <c r="JQB14" s="81"/>
      <c r="JQC14" s="81"/>
      <c r="JQD14" s="81"/>
      <c r="JQE14" s="81"/>
      <c r="JQF14" s="81"/>
      <c r="JQG14" s="81"/>
      <c r="JQH14" s="81"/>
      <c r="JQI14" s="81"/>
      <c r="JQJ14" s="81"/>
      <c r="JQK14" s="81"/>
      <c r="JQL14" s="81"/>
      <c r="JQM14" s="81"/>
      <c r="JQN14" s="81"/>
      <c r="JQO14" s="81"/>
      <c r="JQP14" s="81"/>
      <c r="JQQ14" s="81"/>
      <c r="JQR14" s="81"/>
      <c r="JQS14" s="81"/>
      <c r="JQT14" s="81"/>
      <c r="JQU14" s="81"/>
      <c r="JQV14" s="81"/>
      <c r="JQW14" s="81"/>
      <c r="JQX14" s="81"/>
      <c r="JQY14" s="81"/>
      <c r="JQZ14" s="81"/>
      <c r="JRA14" s="81"/>
      <c r="JRB14" s="81"/>
      <c r="JRC14" s="81"/>
      <c r="JRD14" s="81"/>
      <c r="JRE14" s="81"/>
      <c r="JRF14" s="81"/>
      <c r="JRG14" s="81"/>
      <c r="JRH14" s="81"/>
      <c r="JRI14" s="81"/>
      <c r="JRJ14" s="81"/>
      <c r="JRK14" s="81"/>
      <c r="JRL14" s="81"/>
      <c r="JRM14" s="81"/>
      <c r="JRN14" s="81"/>
      <c r="JRO14" s="81"/>
      <c r="JRP14" s="81"/>
      <c r="JRQ14" s="81"/>
      <c r="JRR14" s="81"/>
      <c r="JRS14" s="81"/>
      <c r="JRT14" s="81"/>
      <c r="JRU14" s="81"/>
      <c r="JRV14" s="81"/>
      <c r="JRW14" s="81"/>
      <c r="JRX14" s="81"/>
      <c r="JRY14" s="81"/>
      <c r="JRZ14" s="81"/>
      <c r="JSA14" s="81"/>
      <c r="JSB14" s="81"/>
      <c r="JSC14" s="81"/>
      <c r="JSD14" s="81"/>
      <c r="JSE14" s="81"/>
      <c r="JSF14" s="81"/>
      <c r="JSG14" s="81"/>
      <c r="JSH14" s="81"/>
      <c r="JSI14" s="81"/>
      <c r="JSJ14" s="81"/>
      <c r="JSK14" s="81"/>
      <c r="JSL14" s="81"/>
      <c r="JSM14" s="81"/>
      <c r="JSN14" s="81"/>
      <c r="JSO14" s="81"/>
      <c r="JSP14" s="81"/>
      <c r="JSQ14" s="81"/>
      <c r="JSR14" s="81"/>
      <c r="JSS14" s="81"/>
      <c r="JST14" s="81"/>
      <c r="JSU14" s="81"/>
      <c r="JSV14" s="81"/>
      <c r="JSW14" s="81"/>
      <c r="JSX14" s="81"/>
      <c r="JSY14" s="81"/>
      <c r="JSZ14" s="81"/>
      <c r="JTA14" s="81"/>
      <c r="JTB14" s="81"/>
      <c r="JTC14" s="81"/>
      <c r="JTD14" s="81"/>
      <c r="JTE14" s="81"/>
      <c r="JTF14" s="81"/>
      <c r="JTG14" s="81"/>
      <c r="JTH14" s="81"/>
      <c r="JTI14" s="81"/>
      <c r="JTJ14" s="81"/>
      <c r="JTK14" s="81"/>
      <c r="JTL14" s="81"/>
      <c r="JTM14" s="81"/>
      <c r="JTN14" s="81"/>
      <c r="JTO14" s="81"/>
      <c r="JTP14" s="81"/>
      <c r="JTQ14" s="81"/>
      <c r="JTR14" s="81"/>
      <c r="JTS14" s="81"/>
      <c r="JTT14" s="81"/>
      <c r="JTU14" s="81"/>
      <c r="JTV14" s="81"/>
      <c r="JTW14" s="81"/>
      <c r="JTX14" s="81"/>
      <c r="JTY14" s="81"/>
      <c r="JTZ14" s="81"/>
      <c r="JUA14" s="81"/>
      <c r="JUB14" s="81"/>
      <c r="JUC14" s="81"/>
      <c r="JUD14" s="81"/>
      <c r="JUE14" s="81"/>
      <c r="JUF14" s="81"/>
      <c r="JUG14" s="81"/>
      <c r="JUH14" s="81"/>
      <c r="JUI14" s="81"/>
      <c r="JUJ14" s="81"/>
      <c r="JUK14" s="81"/>
      <c r="JUL14" s="81"/>
      <c r="JUM14" s="81"/>
      <c r="JUN14" s="81"/>
      <c r="JUO14" s="81"/>
      <c r="JUP14" s="81"/>
      <c r="JUQ14" s="81"/>
      <c r="JUR14" s="81"/>
      <c r="JUS14" s="81"/>
      <c r="JUT14" s="81"/>
      <c r="JUU14" s="81"/>
      <c r="JUV14" s="81"/>
      <c r="JUW14" s="81"/>
      <c r="JUX14" s="81"/>
      <c r="JUY14" s="81"/>
      <c r="JUZ14" s="81"/>
      <c r="JVA14" s="81"/>
      <c r="JVB14" s="81"/>
      <c r="JVC14" s="81"/>
      <c r="JVD14" s="81"/>
      <c r="JVE14" s="81"/>
      <c r="JVF14" s="81"/>
      <c r="JVG14" s="81"/>
      <c r="JVH14" s="81"/>
      <c r="JVI14" s="81"/>
      <c r="JVJ14" s="81"/>
      <c r="JVK14" s="81"/>
      <c r="JVL14" s="81"/>
      <c r="JVM14" s="81"/>
      <c r="JVN14" s="81"/>
      <c r="JVO14" s="81"/>
      <c r="JVP14" s="81"/>
      <c r="JVQ14" s="81"/>
      <c r="JVR14" s="81"/>
      <c r="JVS14" s="81"/>
      <c r="JVT14" s="81"/>
      <c r="JVU14" s="81"/>
      <c r="JVV14" s="81"/>
      <c r="JVW14" s="81"/>
      <c r="JVX14" s="81"/>
      <c r="JVY14" s="81"/>
      <c r="JVZ14" s="81"/>
      <c r="JWA14" s="81"/>
      <c r="JWB14" s="81"/>
      <c r="JWC14" s="81"/>
      <c r="JWD14" s="81"/>
      <c r="JWE14" s="81"/>
      <c r="JWF14" s="81"/>
      <c r="JWG14" s="81"/>
      <c r="JWH14" s="81"/>
      <c r="JWI14" s="81"/>
      <c r="JWJ14" s="81"/>
      <c r="JWK14" s="81"/>
      <c r="JWL14" s="81"/>
      <c r="JWM14" s="81"/>
      <c r="JWN14" s="81"/>
      <c r="JWO14" s="81"/>
      <c r="JWP14" s="81"/>
      <c r="JWQ14" s="81"/>
      <c r="JWR14" s="81"/>
      <c r="JWS14" s="81"/>
      <c r="JWT14" s="81"/>
      <c r="JWU14" s="81"/>
      <c r="JWV14" s="81"/>
      <c r="JWW14" s="81"/>
      <c r="JWX14" s="81"/>
      <c r="JWY14" s="81"/>
      <c r="JWZ14" s="81"/>
      <c r="JXA14" s="81"/>
      <c r="JXB14" s="81"/>
      <c r="JXC14" s="81"/>
      <c r="JXD14" s="81"/>
      <c r="JXE14" s="81"/>
      <c r="JXF14" s="81"/>
      <c r="JXG14" s="81"/>
      <c r="JXH14" s="81"/>
      <c r="JXI14" s="81"/>
      <c r="JXJ14" s="81"/>
      <c r="JXK14" s="81"/>
      <c r="JXL14" s="81"/>
      <c r="JXM14" s="81"/>
      <c r="JXN14" s="81"/>
      <c r="JXO14" s="81"/>
      <c r="JXP14" s="81"/>
      <c r="JXQ14" s="81"/>
      <c r="JXR14" s="81"/>
      <c r="JXS14" s="81"/>
      <c r="JXT14" s="81"/>
      <c r="JXU14" s="81"/>
      <c r="JXV14" s="81"/>
      <c r="JXW14" s="81"/>
      <c r="JXX14" s="81"/>
      <c r="JXY14" s="81"/>
      <c r="JXZ14" s="81"/>
      <c r="JYA14" s="81"/>
      <c r="JYB14" s="81"/>
      <c r="JYC14" s="81"/>
      <c r="JYD14" s="81"/>
      <c r="JYE14" s="81"/>
      <c r="JYF14" s="81"/>
      <c r="JYG14" s="81"/>
      <c r="JYH14" s="81"/>
      <c r="JYI14" s="81"/>
      <c r="JYJ14" s="81"/>
      <c r="JYK14" s="81"/>
      <c r="JYL14" s="81"/>
      <c r="JYM14" s="81"/>
      <c r="JYN14" s="81"/>
      <c r="JYO14" s="81"/>
      <c r="JYP14" s="81"/>
      <c r="JYQ14" s="81"/>
      <c r="JYR14" s="81"/>
      <c r="JYS14" s="81"/>
      <c r="JYT14" s="81"/>
      <c r="JYU14" s="81"/>
      <c r="JYV14" s="81"/>
      <c r="JYW14" s="81"/>
      <c r="JYX14" s="81"/>
      <c r="JYY14" s="81"/>
      <c r="JYZ14" s="81"/>
      <c r="JZA14" s="81"/>
      <c r="JZB14" s="81"/>
      <c r="JZC14" s="81"/>
      <c r="JZD14" s="81"/>
      <c r="JZE14" s="81"/>
      <c r="JZF14" s="81"/>
      <c r="JZG14" s="81"/>
      <c r="JZH14" s="81"/>
      <c r="JZI14" s="81"/>
      <c r="JZJ14" s="81"/>
      <c r="JZK14" s="81"/>
      <c r="JZL14" s="81"/>
      <c r="JZM14" s="81"/>
      <c r="JZN14" s="81"/>
      <c r="JZO14" s="81"/>
      <c r="JZP14" s="81"/>
      <c r="JZQ14" s="81"/>
      <c r="JZR14" s="81"/>
      <c r="JZS14" s="81"/>
      <c r="JZT14" s="81"/>
      <c r="JZU14" s="81"/>
      <c r="JZV14" s="81"/>
      <c r="JZW14" s="81"/>
      <c r="JZX14" s="81"/>
      <c r="JZY14" s="81"/>
      <c r="JZZ14" s="81"/>
      <c r="KAA14" s="81"/>
      <c r="KAB14" s="81"/>
      <c r="KAC14" s="81"/>
      <c r="KAD14" s="81"/>
      <c r="KAE14" s="81"/>
      <c r="KAF14" s="81"/>
      <c r="KAG14" s="81"/>
      <c r="KAH14" s="81"/>
      <c r="KAI14" s="81"/>
      <c r="KAJ14" s="81"/>
      <c r="KAK14" s="81"/>
      <c r="KAL14" s="81"/>
      <c r="KAM14" s="81"/>
      <c r="KAN14" s="81"/>
      <c r="KAO14" s="81"/>
      <c r="KAP14" s="81"/>
      <c r="KAQ14" s="81"/>
      <c r="KAR14" s="81"/>
      <c r="KAS14" s="81"/>
      <c r="KAT14" s="81"/>
      <c r="KAU14" s="81"/>
      <c r="KAV14" s="81"/>
      <c r="KAW14" s="81"/>
      <c r="KAX14" s="81"/>
      <c r="KAY14" s="81"/>
      <c r="KAZ14" s="81"/>
      <c r="KBA14" s="81"/>
      <c r="KBB14" s="81"/>
      <c r="KBC14" s="81"/>
      <c r="KBD14" s="81"/>
      <c r="KBE14" s="81"/>
      <c r="KBF14" s="81"/>
      <c r="KBG14" s="81"/>
      <c r="KBH14" s="81"/>
      <c r="KBI14" s="81"/>
      <c r="KBJ14" s="81"/>
      <c r="KBK14" s="81"/>
      <c r="KBL14" s="81"/>
      <c r="KBM14" s="81"/>
      <c r="KBN14" s="81"/>
      <c r="KBO14" s="81"/>
      <c r="KBP14" s="81"/>
      <c r="KBQ14" s="81"/>
      <c r="KBR14" s="81"/>
      <c r="KBS14" s="81"/>
      <c r="KBT14" s="81"/>
      <c r="KBU14" s="81"/>
      <c r="KBV14" s="81"/>
      <c r="KBW14" s="81"/>
      <c r="KBX14" s="81"/>
      <c r="KBY14" s="81"/>
      <c r="KBZ14" s="81"/>
      <c r="KCA14" s="81"/>
      <c r="KCB14" s="81"/>
      <c r="KCC14" s="81"/>
      <c r="KCD14" s="81"/>
      <c r="KCE14" s="81"/>
      <c r="KCF14" s="81"/>
      <c r="KCG14" s="81"/>
      <c r="KCH14" s="81"/>
      <c r="KCI14" s="81"/>
      <c r="KCJ14" s="81"/>
      <c r="KCK14" s="81"/>
      <c r="KCL14" s="81"/>
      <c r="KCM14" s="81"/>
      <c r="KCN14" s="81"/>
      <c r="KCO14" s="81"/>
      <c r="KCP14" s="81"/>
      <c r="KCQ14" s="81"/>
      <c r="KCR14" s="81"/>
      <c r="KCS14" s="81"/>
      <c r="KCT14" s="81"/>
      <c r="KCU14" s="81"/>
      <c r="KCV14" s="81"/>
      <c r="KCW14" s="81"/>
      <c r="KCX14" s="81"/>
      <c r="KCY14" s="81"/>
      <c r="KCZ14" s="81"/>
      <c r="KDA14" s="81"/>
      <c r="KDB14" s="81"/>
      <c r="KDC14" s="81"/>
      <c r="KDD14" s="81"/>
      <c r="KDE14" s="81"/>
      <c r="KDF14" s="81"/>
      <c r="KDG14" s="81"/>
      <c r="KDH14" s="81"/>
      <c r="KDI14" s="81"/>
      <c r="KDJ14" s="81"/>
      <c r="KDK14" s="81"/>
      <c r="KDL14" s="81"/>
      <c r="KDM14" s="81"/>
      <c r="KDN14" s="81"/>
      <c r="KDO14" s="81"/>
      <c r="KDP14" s="81"/>
      <c r="KDQ14" s="81"/>
      <c r="KDR14" s="81"/>
      <c r="KDS14" s="81"/>
      <c r="KDT14" s="81"/>
      <c r="KDU14" s="81"/>
      <c r="KDV14" s="81"/>
      <c r="KDW14" s="81"/>
      <c r="KDX14" s="81"/>
      <c r="KDY14" s="81"/>
      <c r="KDZ14" s="81"/>
      <c r="KEA14" s="81"/>
      <c r="KEB14" s="81"/>
      <c r="KEC14" s="81"/>
      <c r="KED14" s="81"/>
      <c r="KEE14" s="81"/>
      <c r="KEF14" s="81"/>
      <c r="KEG14" s="81"/>
      <c r="KEH14" s="81"/>
      <c r="KEI14" s="81"/>
      <c r="KEJ14" s="81"/>
      <c r="KEK14" s="81"/>
      <c r="KEL14" s="81"/>
      <c r="KEM14" s="81"/>
      <c r="KEN14" s="81"/>
      <c r="KEO14" s="81"/>
      <c r="KEP14" s="81"/>
      <c r="KEQ14" s="81"/>
      <c r="KER14" s="81"/>
      <c r="KES14" s="81"/>
      <c r="KET14" s="81"/>
      <c r="KEU14" s="81"/>
      <c r="KEV14" s="81"/>
      <c r="KEW14" s="81"/>
      <c r="KEX14" s="81"/>
      <c r="KEY14" s="81"/>
      <c r="KEZ14" s="81"/>
      <c r="KFA14" s="81"/>
      <c r="KFB14" s="81"/>
      <c r="KFC14" s="81"/>
      <c r="KFD14" s="81"/>
      <c r="KFE14" s="81"/>
      <c r="KFF14" s="81"/>
      <c r="KFG14" s="81"/>
      <c r="KFH14" s="81"/>
      <c r="KFI14" s="81"/>
      <c r="KFJ14" s="81"/>
      <c r="KFK14" s="81"/>
      <c r="KFL14" s="81"/>
      <c r="KFM14" s="81"/>
      <c r="KFN14" s="81"/>
      <c r="KFO14" s="81"/>
      <c r="KFP14" s="81"/>
      <c r="KFQ14" s="81"/>
      <c r="KFR14" s="81"/>
      <c r="KFS14" s="81"/>
      <c r="KFT14" s="81"/>
      <c r="KFU14" s="81"/>
      <c r="KFV14" s="81"/>
      <c r="KFW14" s="81"/>
      <c r="KFX14" s="81"/>
      <c r="KFY14" s="81"/>
      <c r="KFZ14" s="81"/>
      <c r="KGA14" s="81"/>
      <c r="KGB14" s="81"/>
      <c r="KGC14" s="81"/>
      <c r="KGD14" s="81"/>
      <c r="KGE14" s="81"/>
      <c r="KGF14" s="81"/>
      <c r="KGG14" s="81"/>
      <c r="KGH14" s="81"/>
      <c r="KGI14" s="81"/>
      <c r="KGJ14" s="81"/>
      <c r="KGK14" s="81"/>
      <c r="KGL14" s="81"/>
      <c r="KGM14" s="81"/>
      <c r="KGN14" s="81"/>
      <c r="KGO14" s="81"/>
      <c r="KGP14" s="81"/>
      <c r="KGQ14" s="81"/>
      <c r="KGR14" s="81"/>
      <c r="KGS14" s="81"/>
      <c r="KGT14" s="81"/>
      <c r="KGU14" s="81"/>
      <c r="KGV14" s="81"/>
      <c r="KGW14" s="81"/>
      <c r="KGX14" s="81"/>
      <c r="KGY14" s="81"/>
      <c r="KGZ14" s="81"/>
      <c r="KHA14" s="81"/>
      <c r="KHB14" s="81"/>
      <c r="KHC14" s="81"/>
      <c r="KHD14" s="81"/>
      <c r="KHE14" s="81"/>
      <c r="KHF14" s="81"/>
      <c r="KHG14" s="81"/>
      <c r="KHH14" s="81"/>
      <c r="KHI14" s="81"/>
      <c r="KHJ14" s="81"/>
      <c r="KHK14" s="81"/>
      <c r="KHL14" s="81"/>
      <c r="KHM14" s="81"/>
      <c r="KHN14" s="81"/>
      <c r="KHO14" s="81"/>
      <c r="KHP14" s="81"/>
      <c r="KHQ14" s="81"/>
      <c r="KHR14" s="81"/>
      <c r="KHS14" s="81"/>
      <c r="KHT14" s="81"/>
      <c r="KHU14" s="81"/>
      <c r="KHV14" s="81"/>
      <c r="KHW14" s="81"/>
      <c r="KHX14" s="81"/>
      <c r="KHY14" s="81"/>
      <c r="KHZ14" s="81"/>
      <c r="KIA14" s="81"/>
      <c r="KIB14" s="81"/>
      <c r="KIC14" s="81"/>
      <c r="KID14" s="81"/>
      <c r="KIE14" s="81"/>
      <c r="KIF14" s="81"/>
      <c r="KIG14" s="81"/>
      <c r="KIH14" s="81"/>
      <c r="KII14" s="81"/>
      <c r="KIJ14" s="81"/>
      <c r="KIK14" s="81"/>
      <c r="KIL14" s="81"/>
      <c r="KIM14" s="81"/>
      <c r="KIN14" s="81"/>
      <c r="KIO14" s="81"/>
      <c r="KIP14" s="81"/>
      <c r="KIQ14" s="81"/>
      <c r="KIR14" s="81"/>
      <c r="KIS14" s="81"/>
      <c r="KIT14" s="81"/>
      <c r="KIU14" s="81"/>
      <c r="KIV14" s="81"/>
      <c r="KIW14" s="81"/>
      <c r="KIX14" s="81"/>
      <c r="KIY14" s="81"/>
      <c r="KIZ14" s="81"/>
      <c r="KJA14" s="81"/>
      <c r="KJB14" s="81"/>
      <c r="KJC14" s="81"/>
      <c r="KJD14" s="81"/>
      <c r="KJE14" s="81"/>
      <c r="KJF14" s="81"/>
      <c r="KJG14" s="81"/>
      <c r="KJH14" s="81"/>
      <c r="KJI14" s="81"/>
      <c r="KJJ14" s="81"/>
      <c r="KJK14" s="81"/>
      <c r="KJL14" s="81"/>
      <c r="KJM14" s="81"/>
      <c r="KJN14" s="81"/>
      <c r="KJO14" s="81"/>
      <c r="KJP14" s="81"/>
      <c r="KJQ14" s="81"/>
      <c r="KJR14" s="81"/>
      <c r="KJS14" s="81"/>
      <c r="KJT14" s="81"/>
      <c r="KJU14" s="81"/>
      <c r="KJV14" s="81"/>
      <c r="KJW14" s="81"/>
      <c r="KJX14" s="81"/>
      <c r="KJY14" s="81"/>
      <c r="KJZ14" s="81"/>
      <c r="KKA14" s="81"/>
      <c r="KKB14" s="81"/>
      <c r="KKC14" s="81"/>
      <c r="KKD14" s="81"/>
      <c r="KKE14" s="81"/>
      <c r="KKF14" s="81"/>
      <c r="KKG14" s="81"/>
      <c r="KKH14" s="81"/>
      <c r="KKI14" s="81"/>
      <c r="KKJ14" s="81"/>
      <c r="KKK14" s="81"/>
      <c r="KKL14" s="81"/>
      <c r="KKM14" s="81"/>
      <c r="KKN14" s="81"/>
      <c r="KKO14" s="81"/>
      <c r="KKP14" s="81"/>
      <c r="KKQ14" s="81"/>
      <c r="KKR14" s="81"/>
      <c r="KKS14" s="81"/>
      <c r="KKT14" s="81"/>
      <c r="KKU14" s="81"/>
      <c r="KKV14" s="81"/>
      <c r="KKW14" s="81"/>
      <c r="KKX14" s="81"/>
      <c r="KKY14" s="81"/>
      <c r="KKZ14" s="81"/>
      <c r="KLA14" s="81"/>
      <c r="KLB14" s="81"/>
      <c r="KLC14" s="81"/>
      <c r="KLD14" s="81"/>
      <c r="KLE14" s="81"/>
      <c r="KLF14" s="81"/>
      <c r="KLG14" s="81"/>
      <c r="KLH14" s="81"/>
      <c r="KLI14" s="81"/>
      <c r="KLJ14" s="81"/>
      <c r="KLK14" s="81"/>
      <c r="KLL14" s="81"/>
      <c r="KLM14" s="81"/>
      <c r="KLN14" s="81"/>
      <c r="KLO14" s="81"/>
      <c r="KLP14" s="81"/>
      <c r="KLQ14" s="81"/>
      <c r="KLR14" s="81"/>
      <c r="KLS14" s="81"/>
      <c r="KLT14" s="81"/>
      <c r="KLU14" s="81"/>
      <c r="KLV14" s="81"/>
      <c r="KLW14" s="81"/>
      <c r="KLX14" s="81"/>
      <c r="KLY14" s="81"/>
      <c r="KLZ14" s="81"/>
      <c r="KMA14" s="81"/>
      <c r="KMB14" s="81"/>
      <c r="KMC14" s="81"/>
      <c r="KMD14" s="81"/>
      <c r="KME14" s="81"/>
      <c r="KMF14" s="81"/>
      <c r="KMG14" s="81"/>
      <c r="KMH14" s="81"/>
      <c r="KMI14" s="81"/>
      <c r="KMJ14" s="81"/>
      <c r="KMK14" s="81"/>
      <c r="KML14" s="81"/>
      <c r="KMM14" s="81"/>
      <c r="KMN14" s="81"/>
      <c r="KMO14" s="81"/>
      <c r="KMP14" s="81"/>
      <c r="KMQ14" s="81"/>
      <c r="KMR14" s="81"/>
      <c r="KMS14" s="81"/>
      <c r="KMT14" s="81"/>
      <c r="KMU14" s="81"/>
      <c r="KMV14" s="81"/>
      <c r="KMW14" s="81"/>
      <c r="KMX14" s="81"/>
      <c r="KMY14" s="81"/>
      <c r="KMZ14" s="81"/>
      <c r="KNA14" s="81"/>
      <c r="KNB14" s="81"/>
      <c r="KNC14" s="81"/>
      <c r="KND14" s="81"/>
      <c r="KNE14" s="81"/>
      <c r="KNF14" s="81"/>
      <c r="KNG14" s="81"/>
      <c r="KNH14" s="81"/>
      <c r="KNI14" s="81"/>
      <c r="KNJ14" s="81"/>
      <c r="KNK14" s="81"/>
      <c r="KNL14" s="81"/>
      <c r="KNM14" s="81"/>
      <c r="KNN14" s="81"/>
      <c r="KNO14" s="81"/>
      <c r="KNP14" s="81"/>
      <c r="KNQ14" s="81"/>
      <c r="KNR14" s="81"/>
      <c r="KNS14" s="81"/>
      <c r="KNT14" s="81"/>
      <c r="KNU14" s="81"/>
      <c r="KNV14" s="81"/>
      <c r="KNW14" s="81"/>
      <c r="KNX14" s="81"/>
      <c r="KNY14" s="81"/>
      <c r="KNZ14" s="81"/>
      <c r="KOA14" s="81"/>
      <c r="KOB14" s="81"/>
      <c r="KOC14" s="81"/>
      <c r="KOD14" s="81"/>
      <c r="KOE14" s="81"/>
      <c r="KOF14" s="81"/>
      <c r="KOG14" s="81"/>
      <c r="KOH14" s="81"/>
      <c r="KOI14" s="81"/>
      <c r="KOJ14" s="81"/>
      <c r="KOK14" s="81"/>
      <c r="KOL14" s="81"/>
      <c r="KOM14" s="81"/>
      <c r="KON14" s="81"/>
      <c r="KOO14" s="81"/>
      <c r="KOP14" s="81"/>
      <c r="KOQ14" s="81"/>
      <c r="KOR14" s="81"/>
      <c r="KOS14" s="81"/>
      <c r="KOT14" s="81"/>
      <c r="KOU14" s="81"/>
      <c r="KOV14" s="81"/>
      <c r="KOW14" s="81"/>
      <c r="KOX14" s="81"/>
      <c r="KOY14" s="81"/>
      <c r="KOZ14" s="81"/>
      <c r="KPA14" s="81"/>
      <c r="KPB14" s="81"/>
      <c r="KPC14" s="81"/>
      <c r="KPD14" s="81"/>
      <c r="KPE14" s="81"/>
      <c r="KPF14" s="81"/>
      <c r="KPG14" s="81"/>
      <c r="KPH14" s="81"/>
      <c r="KPI14" s="81"/>
      <c r="KPJ14" s="81"/>
      <c r="KPK14" s="81"/>
      <c r="KPL14" s="81"/>
      <c r="KPM14" s="81"/>
      <c r="KPN14" s="81"/>
      <c r="KPO14" s="81"/>
      <c r="KPP14" s="81"/>
      <c r="KPQ14" s="81"/>
      <c r="KPR14" s="81"/>
      <c r="KPS14" s="81"/>
      <c r="KPT14" s="81"/>
      <c r="KPU14" s="81"/>
      <c r="KPV14" s="81"/>
      <c r="KPW14" s="81"/>
      <c r="KPX14" s="81"/>
      <c r="KPY14" s="81"/>
      <c r="KPZ14" s="81"/>
      <c r="KQA14" s="81"/>
      <c r="KQB14" s="81"/>
      <c r="KQC14" s="81"/>
      <c r="KQD14" s="81"/>
      <c r="KQE14" s="81"/>
      <c r="KQF14" s="81"/>
      <c r="KQG14" s="81"/>
      <c r="KQH14" s="81"/>
      <c r="KQI14" s="81"/>
      <c r="KQJ14" s="81"/>
      <c r="KQK14" s="81"/>
      <c r="KQL14" s="81"/>
      <c r="KQM14" s="81"/>
      <c r="KQN14" s="81"/>
      <c r="KQO14" s="81"/>
      <c r="KQP14" s="81"/>
      <c r="KQQ14" s="81"/>
      <c r="KQR14" s="81"/>
      <c r="KQS14" s="81"/>
      <c r="KQT14" s="81"/>
      <c r="KQU14" s="81"/>
      <c r="KQV14" s="81"/>
      <c r="KQW14" s="81"/>
      <c r="KQX14" s="81"/>
      <c r="KQY14" s="81"/>
      <c r="KQZ14" s="81"/>
      <c r="KRA14" s="81"/>
      <c r="KRB14" s="81"/>
      <c r="KRC14" s="81"/>
      <c r="KRD14" s="81"/>
      <c r="KRE14" s="81"/>
      <c r="KRF14" s="81"/>
      <c r="KRG14" s="81"/>
      <c r="KRH14" s="81"/>
      <c r="KRI14" s="81"/>
      <c r="KRJ14" s="81"/>
      <c r="KRK14" s="81"/>
      <c r="KRL14" s="81"/>
      <c r="KRM14" s="81"/>
      <c r="KRN14" s="81"/>
      <c r="KRO14" s="81"/>
      <c r="KRP14" s="81"/>
      <c r="KRQ14" s="81"/>
      <c r="KRR14" s="81"/>
      <c r="KRS14" s="81"/>
      <c r="KRT14" s="81"/>
      <c r="KRU14" s="81"/>
      <c r="KRV14" s="81"/>
      <c r="KRW14" s="81"/>
      <c r="KRX14" s="81"/>
      <c r="KRY14" s="81"/>
      <c r="KRZ14" s="81"/>
      <c r="KSA14" s="81"/>
      <c r="KSB14" s="81"/>
      <c r="KSC14" s="81"/>
      <c r="KSD14" s="81"/>
      <c r="KSE14" s="81"/>
      <c r="KSF14" s="81"/>
      <c r="KSG14" s="81"/>
      <c r="KSH14" s="81"/>
      <c r="KSI14" s="81"/>
      <c r="KSJ14" s="81"/>
      <c r="KSK14" s="81"/>
      <c r="KSL14" s="81"/>
      <c r="KSM14" s="81"/>
      <c r="KSN14" s="81"/>
      <c r="KSO14" s="81"/>
      <c r="KSP14" s="81"/>
      <c r="KSQ14" s="81"/>
      <c r="KSR14" s="81"/>
      <c r="KSS14" s="81"/>
      <c r="KST14" s="81"/>
      <c r="KSU14" s="81"/>
      <c r="KSV14" s="81"/>
      <c r="KSW14" s="81"/>
      <c r="KSX14" s="81"/>
      <c r="KSY14" s="81"/>
      <c r="KSZ14" s="81"/>
      <c r="KTA14" s="81"/>
      <c r="KTB14" s="81"/>
      <c r="KTC14" s="81"/>
      <c r="KTD14" s="81"/>
      <c r="KTE14" s="81"/>
      <c r="KTF14" s="81"/>
      <c r="KTG14" s="81"/>
      <c r="KTH14" s="81"/>
      <c r="KTI14" s="81"/>
      <c r="KTJ14" s="81"/>
      <c r="KTK14" s="81"/>
      <c r="KTL14" s="81"/>
      <c r="KTM14" s="81"/>
      <c r="KTN14" s="81"/>
      <c r="KTO14" s="81"/>
      <c r="KTP14" s="81"/>
      <c r="KTQ14" s="81"/>
      <c r="KTR14" s="81"/>
      <c r="KTS14" s="81"/>
      <c r="KTT14" s="81"/>
      <c r="KTU14" s="81"/>
      <c r="KTV14" s="81"/>
      <c r="KTW14" s="81"/>
      <c r="KTX14" s="81"/>
      <c r="KTY14" s="81"/>
      <c r="KTZ14" s="81"/>
      <c r="KUA14" s="81"/>
      <c r="KUB14" s="81"/>
      <c r="KUC14" s="81"/>
      <c r="KUD14" s="81"/>
      <c r="KUE14" s="81"/>
      <c r="KUF14" s="81"/>
      <c r="KUG14" s="81"/>
      <c r="KUH14" s="81"/>
      <c r="KUI14" s="81"/>
      <c r="KUJ14" s="81"/>
      <c r="KUK14" s="81"/>
      <c r="KUL14" s="81"/>
      <c r="KUM14" s="81"/>
      <c r="KUN14" s="81"/>
      <c r="KUO14" s="81"/>
      <c r="KUP14" s="81"/>
      <c r="KUQ14" s="81"/>
      <c r="KUR14" s="81"/>
      <c r="KUS14" s="81"/>
      <c r="KUT14" s="81"/>
      <c r="KUU14" s="81"/>
      <c r="KUV14" s="81"/>
      <c r="KUW14" s="81"/>
      <c r="KUX14" s="81"/>
      <c r="KUY14" s="81"/>
      <c r="KUZ14" s="81"/>
      <c r="KVA14" s="81"/>
      <c r="KVB14" s="81"/>
      <c r="KVC14" s="81"/>
      <c r="KVD14" s="81"/>
      <c r="KVE14" s="81"/>
      <c r="KVF14" s="81"/>
      <c r="KVG14" s="81"/>
      <c r="KVH14" s="81"/>
      <c r="KVI14" s="81"/>
      <c r="KVJ14" s="81"/>
      <c r="KVK14" s="81"/>
      <c r="KVL14" s="81"/>
      <c r="KVM14" s="81"/>
      <c r="KVN14" s="81"/>
      <c r="KVO14" s="81"/>
      <c r="KVP14" s="81"/>
      <c r="KVQ14" s="81"/>
      <c r="KVR14" s="81"/>
      <c r="KVS14" s="81"/>
      <c r="KVT14" s="81"/>
      <c r="KVU14" s="81"/>
      <c r="KVV14" s="81"/>
      <c r="KVW14" s="81"/>
      <c r="KVX14" s="81"/>
      <c r="KVY14" s="81"/>
      <c r="KVZ14" s="81"/>
      <c r="KWA14" s="81"/>
      <c r="KWB14" s="81"/>
      <c r="KWC14" s="81"/>
      <c r="KWD14" s="81"/>
      <c r="KWE14" s="81"/>
      <c r="KWF14" s="81"/>
      <c r="KWG14" s="81"/>
      <c r="KWH14" s="81"/>
      <c r="KWI14" s="81"/>
      <c r="KWJ14" s="81"/>
      <c r="KWK14" s="81"/>
      <c r="KWL14" s="81"/>
      <c r="KWM14" s="81"/>
      <c r="KWN14" s="81"/>
      <c r="KWO14" s="81"/>
      <c r="KWP14" s="81"/>
      <c r="KWQ14" s="81"/>
      <c r="KWR14" s="81"/>
      <c r="KWS14" s="81"/>
      <c r="KWT14" s="81"/>
      <c r="KWU14" s="81"/>
      <c r="KWV14" s="81"/>
      <c r="KWW14" s="81"/>
      <c r="KWX14" s="81"/>
      <c r="KWY14" s="81"/>
      <c r="KWZ14" s="81"/>
      <c r="KXA14" s="81"/>
      <c r="KXB14" s="81"/>
      <c r="KXC14" s="81"/>
      <c r="KXD14" s="81"/>
      <c r="KXE14" s="81"/>
      <c r="KXF14" s="81"/>
      <c r="KXG14" s="81"/>
      <c r="KXH14" s="81"/>
      <c r="KXI14" s="81"/>
      <c r="KXJ14" s="81"/>
      <c r="KXK14" s="81"/>
      <c r="KXL14" s="81"/>
      <c r="KXM14" s="81"/>
      <c r="KXN14" s="81"/>
      <c r="KXO14" s="81"/>
      <c r="KXP14" s="81"/>
      <c r="KXQ14" s="81"/>
      <c r="KXR14" s="81"/>
      <c r="KXS14" s="81"/>
      <c r="KXT14" s="81"/>
      <c r="KXU14" s="81"/>
      <c r="KXV14" s="81"/>
      <c r="KXW14" s="81"/>
      <c r="KXX14" s="81"/>
      <c r="KXY14" s="81"/>
      <c r="KXZ14" s="81"/>
      <c r="KYA14" s="81"/>
      <c r="KYB14" s="81"/>
      <c r="KYC14" s="81"/>
      <c r="KYD14" s="81"/>
      <c r="KYE14" s="81"/>
      <c r="KYF14" s="81"/>
      <c r="KYG14" s="81"/>
      <c r="KYH14" s="81"/>
      <c r="KYI14" s="81"/>
      <c r="KYJ14" s="81"/>
      <c r="KYK14" s="81"/>
      <c r="KYL14" s="81"/>
      <c r="KYM14" s="81"/>
      <c r="KYN14" s="81"/>
      <c r="KYO14" s="81"/>
      <c r="KYP14" s="81"/>
      <c r="KYQ14" s="81"/>
      <c r="KYR14" s="81"/>
      <c r="KYS14" s="81"/>
      <c r="KYT14" s="81"/>
      <c r="KYU14" s="81"/>
      <c r="KYV14" s="81"/>
      <c r="KYW14" s="81"/>
      <c r="KYX14" s="81"/>
      <c r="KYY14" s="81"/>
      <c r="KYZ14" s="81"/>
      <c r="KZA14" s="81"/>
      <c r="KZB14" s="81"/>
      <c r="KZC14" s="81"/>
      <c r="KZD14" s="81"/>
      <c r="KZE14" s="81"/>
      <c r="KZF14" s="81"/>
      <c r="KZG14" s="81"/>
      <c r="KZH14" s="81"/>
      <c r="KZI14" s="81"/>
      <c r="KZJ14" s="81"/>
      <c r="KZK14" s="81"/>
      <c r="KZL14" s="81"/>
      <c r="KZM14" s="81"/>
      <c r="KZN14" s="81"/>
      <c r="KZO14" s="81"/>
      <c r="KZP14" s="81"/>
      <c r="KZQ14" s="81"/>
      <c r="KZR14" s="81"/>
      <c r="KZS14" s="81"/>
      <c r="KZT14" s="81"/>
      <c r="KZU14" s="81"/>
      <c r="KZV14" s="81"/>
      <c r="KZW14" s="81"/>
      <c r="KZX14" s="81"/>
      <c r="KZY14" s="81"/>
      <c r="KZZ14" s="81"/>
      <c r="LAA14" s="81"/>
      <c r="LAB14" s="81"/>
      <c r="LAC14" s="81"/>
      <c r="LAD14" s="81"/>
      <c r="LAE14" s="81"/>
      <c r="LAF14" s="81"/>
      <c r="LAG14" s="81"/>
      <c r="LAH14" s="81"/>
      <c r="LAI14" s="81"/>
      <c r="LAJ14" s="81"/>
      <c r="LAK14" s="81"/>
      <c r="LAL14" s="81"/>
      <c r="LAM14" s="81"/>
      <c r="LAN14" s="81"/>
      <c r="LAO14" s="81"/>
      <c r="LAP14" s="81"/>
      <c r="LAQ14" s="81"/>
      <c r="LAR14" s="81"/>
      <c r="LAS14" s="81"/>
      <c r="LAT14" s="81"/>
      <c r="LAU14" s="81"/>
      <c r="LAV14" s="81"/>
      <c r="LAW14" s="81"/>
      <c r="LAX14" s="81"/>
      <c r="LAY14" s="81"/>
      <c r="LAZ14" s="81"/>
      <c r="LBA14" s="81"/>
      <c r="LBB14" s="81"/>
      <c r="LBC14" s="81"/>
      <c r="LBD14" s="81"/>
      <c r="LBE14" s="81"/>
      <c r="LBF14" s="81"/>
      <c r="LBG14" s="81"/>
      <c r="LBH14" s="81"/>
      <c r="LBI14" s="81"/>
      <c r="LBJ14" s="81"/>
      <c r="LBK14" s="81"/>
      <c r="LBL14" s="81"/>
      <c r="LBM14" s="81"/>
      <c r="LBN14" s="81"/>
      <c r="LBO14" s="81"/>
      <c r="LBP14" s="81"/>
      <c r="LBQ14" s="81"/>
      <c r="LBR14" s="81"/>
      <c r="LBS14" s="81"/>
      <c r="LBT14" s="81"/>
      <c r="LBU14" s="81"/>
      <c r="LBV14" s="81"/>
      <c r="LBW14" s="81"/>
      <c r="LBX14" s="81"/>
      <c r="LBY14" s="81"/>
      <c r="LBZ14" s="81"/>
      <c r="LCA14" s="81"/>
      <c r="LCB14" s="81"/>
      <c r="LCC14" s="81"/>
      <c r="LCD14" s="81"/>
      <c r="LCE14" s="81"/>
      <c r="LCF14" s="81"/>
      <c r="LCG14" s="81"/>
      <c r="LCH14" s="81"/>
      <c r="LCI14" s="81"/>
      <c r="LCJ14" s="81"/>
      <c r="LCK14" s="81"/>
      <c r="LCL14" s="81"/>
      <c r="LCM14" s="81"/>
      <c r="LCN14" s="81"/>
      <c r="LCO14" s="81"/>
      <c r="LCP14" s="81"/>
      <c r="LCQ14" s="81"/>
      <c r="LCR14" s="81"/>
      <c r="LCS14" s="81"/>
      <c r="LCT14" s="81"/>
      <c r="LCU14" s="81"/>
      <c r="LCV14" s="81"/>
      <c r="LCW14" s="81"/>
      <c r="LCX14" s="81"/>
      <c r="LCY14" s="81"/>
      <c r="LCZ14" s="81"/>
      <c r="LDA14" s="81"/>
      <c r="LDB14" s="81"/>
      <c r="LDC14" s="81"/>
      <c r="LDD14" s="81"/>
      <c r="LDE14" s="81"/>
      <c r="LDF14" s="81"/>
      <c r="LDG14" s="81"/>
      <c r="LDH14" s="81"/>
      <c r="LDI14" s="81"/>
      <c r="LDJ14" s="81"/>
      <c r="LDK14" s="81"/>
      <c r="LDL14" s="81"/>
      <c r="LDM14" s="81"/>
      <c r="LDN14" s="81"/>
      <c r="LDO14" s="81"/>
      <c r="LDP14" s="81"/>
      <c r="LDQ14" s="81"/>
      <c r="LDR14" s="81"/>
      <c r="LDS14" s="81"/>
      <c r="LDT14" s="81"/>
      <c r="LDU14" s="81"/>
      <c r="LDV14" s="81"/>
      <c r="LDW14" s="81"/>
      <c r="LDX14" s="81"/>
      <c r="LDY14" s="81"/>
      <c r="LDZ14" s="81"/>
      <c r="LEA14" s="81"/>
      <c r="LEB14" s="81"/>
      <c r="LEC14" s="81"/>
      <c r="LED14" s="81"/>
      <c r="LEE14" s="81"/>
      <c r="LEF14" s="81"/>
      <c r="LEG14" s="81"/>
      <c r="LEH14" s="81"/>
      <c r="LEI14" s="81"/>
      <c r="LEJ14" s="81"/>
      <c r="LEK14" s="81"/>
      <c r="LEL14" s="81"/>
      <c r="LEM14" s="81"/>
      <c r="LEN14" s="81"/>
      <c r="LEO14" s="81"/>
      <c r="LEP14" s="81"/>
      <c r="LEQ14" s="81"/>
      <c r="LER14" s="81"/>
      <c r="LES14" s="81"/>
      <c r="LET14" s="81"/>
      <c r="LEU14" s="81"/>
      <c r="LEV14" s="81"/>
      <c r="LEW14" s="81"/>
      <c r="LEX14" s="81"/>
      <c r="LEY14" s="81"/>
      <c r="LEZ14" s="81"/>
      <c r="LFA14" s="81"/>
      <c r="LFB14" s="81"/>
      <c r="LFC14" s="81"/>
      <c r="LFD14" s="81"/>
      <c r="LFE14" s="81"/>
      <c r="LFF14" s="81"/>
      <c r="LFG14" s="81"/>
      <c r="LFH14" s="81"/>
      <c r="LFI14" s="81"/>
      <c r="LFJ14" s="81"/>
      <c r="LFK14" s="81"/>
      <c r="LFL14" s="81"/>
      <c r="LFM14" s="81"/>
      <c r="LFN14" s="81"/>
      <c r="LFO14" s="81"/>
      <c r="LFP14" s="81"/>
      <c r="LFQ14" s="81"/>
      <c r="LFR14" s="81"/>
      <c r="LFS14" s="81"/>
      <c r="LFT14" s="81"/>
      <c r="LFU14" s="81"/>
      <c r="LFV14" s="81"/>
      <c r="LFW14" s="81"/>
      <c r="LFX14" s="81"/>
      <c r="LFY14" s="81"/>
      <c r="LFZ14" s="81"/>
      <c r="LGA14" s="81"/>
      <c r="LGB14" s="81"/>
      <c r="LGC14" s="81"/>
      <c r="LGD14" s="81"/>
      <c r="LGE14" s="81"/>
      <c r="LGF14" s="81"/>
      <c r="LGG14" s="81"/>
      <c r="LGH14" s="81"/>
      <c r="LGI14" s="81"/>
      <c r="LGJ14" s="81"/>
      <c r="LGK14" s="81"/>
      <c r="LGL14" s="81"/>
      <c r="LGM14" s="81"/>
      <c r="LGN14" s="81"/>
      <c r="LGO14" s="81"/>
      <c r="LGP14" s="81"/>
      <c r="LGQ14" s="81"/>
      <c r="LGR14" s="81"/>
      <c r="LGS14" s="81"/>
      <c r="LGT14" s="81"/>
      <c r="LGU14" s="81"/>
      <c r="LGV14" s="81"/>
      <c r="LGW14" s="81"/>
      <c r="LGX14" s="81"/>
      <c r="LGY14" s="81"/>
      <c r="LGZ14" s="81"/>
      <c r="LHA14" s="81"/>
      <c r="LHB14" s="81"/>
      <c r="LHC14" s="81"/>
      <c r="LHD14" s="81"/>
      <c r="LHE14" s="81"/>
      <c r="LHF14" s="81"/>
      <c r="LHG14" s="81"/>
      <c r="LHH14" s="81"/>
      <c r="LHI14" s="81"/>
      <c r="LHJ14" s="81"/>
      <c r="LHK14" s="81"/>
      <c r="LHL14" s="81"/>
      <c r="LHM14" s="81"/>
      <c r="LHN14" s="81"/>
      <c r="LHO14" s="81"/>
      <c r="LHP14" s="81"/>
      <c r="LHQ14" s="81"/>
      <c r="LHR14" s="81"/>
      <c r="LHS14" s="81"/>
      <c r="LHT14" s="81"/>
      <c r="LHU14" s="81"/>
      <c r="LHV14" s="81"/>
      <c r="LHW14" s="81"/>
      <c r="LHX14" s="81"/>
      <c r="LHY14" s="81"/>
      <c r="LHZ14" s="81"/>
      <c r="LIA14" s="81"/>
      <c r="LIB14" s="81"/>
      <c r="LIC14" s="81"/>
      <c r="LID14" s="81"/>
      <c r="LIE14" s="81"/>
      <c r="LIF14" s="81"/>
      <c r="LIG14" s="81"/>
      <c r="LIH14" s="81"/>
      <c r="LII14" s="81"/>
      <c r="LIJ14" s="81"/>
      <c r="LIK14" s="81"/>
      <c r="LIL14" s="81"/>
      <c r="LIM14" s="81"/>
      <c r="LIN14" s="81"/>
      <c r="LIO14" s="81"/>
      <c r="LIP14" s="81"/>
      <c r="LIQ14" s="81"/>
      <c r="LIR14" s="81"/>
      <c r="LIS14" s="81"/>
      <c r="LIT14" s="81"/>
      <c r="LIU14" s="81"/>
      <c r="LIV14" s="81"/>
      <c r="LIW14" s="81"/>
      <c r="LIX14" s="81"/>
      <c r="LIY14" s="81"/>
      <c r="LIZ14" s="81"/>
      <c r="LJA14" s="81"/>
      <c r="LJB14" s="81"/>
      <c r="LJC14" s="81"/>
      <c r="LJD14" s="81"/>
      <c r="LJE14" s="81"/>
      <c r="LJF14" s="81"/>
      <c r="LJG14" s="81"/>
      <c r="LJH14" s="81"/>
      <c r="LJI14" s="81"/>
      <c r="LJJ14" s="81"/>
      <c r="LJK14" s="81"/>
      <c r="LJL14" s="81"/>
      <c r="LJM14" s="81"/>
      <c r="LJN14" s="81"/>
      <c r="LJO14" s="81"/>
      <c r="LJP14" s="81"/>
      <c r="LJQ14" s="81"/>
      <c r="LJR14" s="81"/>
      <c r="LJS14" s="81"/>
      <c r="LJT14" s="81"/>
      <c r="LJU14" s="81"/>
      <c r="LJV14" s="81"/>
      <c r="LJW14" s="81"/>
      <c r="LJX14" s="81"/>
      <c r="LJY14" s="81"/>
      <c r="LJZ14" s="81"/>
      <c r="LKA14" s="81"/>
      <c r="LKB14" s="81"/>
      <c r="LKC14" s="81"/>
      <c r="LKD14" s="81"/>
      <c r="LKE14" s="81"/>
      <c r="LKF14" s="81"/>
      <c r="LKG14" s="81"/>
      <c r="LKH14" s="81"/>
      <c r="LKI14" s="81"/>
      <c r="LKJ14" s="81"/>
      <c r="LKK14" s="81"/>
      <c r="LKL14" s="81"/>
      <c r="LKM14" s="81"/>
      <c r="LKN14" s="81"/>
      <c r="LKO14" s="81"/>
      <c r="LKP14" s="81"/>
      <c r="LKQ14" s="81"/>
      <c r="LKR14" s="81"/>
      <c r="LKS14" s="81"/>
      <c r="LKT14" s="81"/>
      <c r="LKU14" s="81"/>
      <c r="LKV14" s="81"/>
      <c r="LKW14" s="81"/>
      <c r="LKX14" s="81"/>
      <c r="LKY14" s="81"/>
      <c r="LKZ14" s="81"/>
      <c r="LLA14" s="81"/>
      <c r="LLB14" s="81"/>
      <c r="LLC14" s="81"/>
      <c r="LLD14" s="81"/>
      <c r="LLE14" s="81"/>
      <c r="LLF14" s="81"/>
      <c r="LLG14" s="81"/>
      <c r="LLH14" s="81"/>
      <c r="LLI14" s="81"/>
      <c r="LLJ14" s="81"/>
      <c r="LLK14" s="81"/>
      <c r="LLL14" s="81"/>
      <c r="LLM14" s="81"/>
      <c r="LLN14" s="81"/>
      <c r="LLO14" s="81"/>
      <c r="LLP14" s="81"/>
      <c r="LLQ14" s="81"/>
      <c r="LLR14" s="81"/>
      <c r="LLS14" s="81"/>
      <c r="LLT14" s="81"/>
      <c r="LLU14" s="81"/>
      <c r="LLV14" s="81"/>
      <c r="LLW14" s="81"/>
      <c r="LLX14" s="81"/>
      <c r="LLY14" s="81"/>
      <c r="LLZ14" s="81"/>
      <c r="LMA14" s="81"/>
      <c r="LMB14" s="81"/>
      <c r="LMC14" s="81"/>
      <c r="LMD14" s="81"/>
      <c r="LME14" s="81"/>
      <c r="LMF14" s="81"/>
      <c r="LMG14" s="81"/>
      <c r="LMH14" s="81"/>
      <c r="LMI14" s="81"/>
      <c r="LMJ14" s="81"/>
      <c r="LMK14" s="81"/>
      <c r="LML14" s="81"/>
      <c r="LMM14" s="81"/>
      <c r="LMN14" s="81"/>
      <c r="LMO14" s="81"/>
      <c r="LMP14" s="81"/>
      <c r="LMQ14" s="81"/>
      <c r="LMR14" s="81"/>
      <c r="LMS14" s="81"/>
      <c r="LMT14" s="81"/>
      <c r="LMU14" s="81"/>
      <c r="LMV14" s="81"/>
      <c r="LMW14" s="81"/>
      <c r="LMX14" s="81"/>
      <c r="LMY14" s="81"/>
      <c r="LMZ14" s="81"/>
      <c r="LNA14" s="81"/>
      <c r="LNB14" s="81"/>
      <c r="LNC14" s="81"/>
      <c r="LND14" s="81"/>
      <c r="LNE14" s="81"/>
      <c r="LNF14" s="81"/>
      <c r="LNG14" s="81"/>
      <c r="LNH14" s="81"/>
      <c r="LNI14" s="81"/>
      <c r="LNJ14" s="81"/>
      <c r="LNK14" s="81"/>
      <c r="LNL14" s="81"/>
      <c r="LNM14" s="81"/>
      <c r="LNN14" s="81"/>
      <c r="LNO14" s="81"/>
      <c r="LNP14" s="81"/>
      <c r="LNQ14" s="81"/>
      <c r="LNR14" s="81"/>
      <c r="LNS14" s="81"/>
      <c r="LNT14" s="81"/>
      <c r="LNU14" s="81"/>
      <c r="LNV14" s="81"/>
      <c r="LNW14" s="81"/>
      <c r="LNX14" s="81"/>
      <c r="LNY14" s="81"/>
      <c r="LNZ14" s="81"/>
      <c r="LOA14" s="81"/>
      <c r="LOB14" s="81"/>
      <c r="LOC14" s="81"/>
      <c r="LOD14" s="81"/>
      <c r="LOE14" s="81"/>
      <c r="LOF14" s="81"/>
      <c r="LOG14" s="81"/>
      <c r="LOH14" s="81"/>
      <c r="LOI14" s="81"/>
      <c r="LOJ14" s="81"/>
      <c r="LOK14" s="81"/>
      <c r="LOL14" s="81"/>
      <c r="LOM14" s="81"/>
      <c r="LON14" s="81"/>
      <c r="LOO14" s="81"/>
      <c r="LOP14" s="81"/>
      <c r="LOQ14" s="81"/>
      <c r="LOR14" s="81"/>
      <c r="LOS14" s="81"/>
      <c r="LOT14" s="81"/>
      <c r="LOU14" s="81"/>
      <c r="LOV14" s="81"/>
      <c r="LOW14" s="81"/>
      <c r="LOX14" s="81"/>
      <c r="LOY14" s="81"/>
      <c r="LOZ14" s="81"/>
      <c r="LPA14" s="81"/>
      <c r="LPB14" s="81"/>
      <c r="LPC14" s="81"/>
      <c r="LPD14" s="81"/>
      <c r="LPE14" s="81"/>
      <c r="LPF14" s="81"/>
      <c r="LPG14" s="81"/>
      <c r="LPH14" s="81"/>
      <c r="LPI14" s="81"/>
      <c r="LPJ14" s="81"/>
      <c r="LPK14" s="81"/>
      <c r="LPL14" s="81"/>
      <c r="LPM14" s="81"/>
      <c r="LPN14" s="81"/>
      <c r="LPO14" s="81"/>
      <c r="LPP14" s="81"/>
      <c r="LPQ14" s="81"/>
      <c r="LPR14" s="81"/>
      <c r="LPS14" s="81"/>
      <c r="LPT14" s="81"/>
      <c r="LPU14" s="81"/>
      <c r="LPV14" s="81"/>
      <c r="LPW14" s="81"/>
      <c r="LPX14" s="81"/>
      <c r="LPY14" s="81"/>
      <c r="LPZ14" s="81"/>
      <c r="LQA14" s="81"/>
      <c r="LQB14" s="81"/>
      <c r="LQC14" s="81"/>
      <c r="LQD14" s="81"/>
      <c r="LQE14" s="81"/>
      <c r="LQF14" s="81"/>
      <c r="LQG14" s="81"/>
      <c r="LQH14" s="81"/>
      <c r="LQI14" s="81"/>
      <c r="LQJ14" s="81"/>
      <c r="LQK14" s="81"/>
      <c r="LQL14" s="81"/>
      <c r="LQM14" s="81"/>
      <c r="LQN14" s="81"/>
      <c r="LQO14" s="81"/>
      <c r="LQP14" s="81"/>
      <c r="LQQ14" s="81"/>
      <c r="LQR14" s="81"/>
      <c r="LQS14" s="81"/>
      <c r="LQT14" s="81"/>
      <c r="LQU14" s="81"/>
      <c r="LQV14" s="81"/>
      <c r="LQW14" s="81"/>
      <c r="LQX14" s="81"/>
      <c r="LQY14" s="81"/>
      <c r="LQZ14" s="81"/>
      <c r="LRA14" s="81"/>
      <c r="LRB14" s="81"/>
      <c r="LRC14" s="81"/>
      <c r="LRD14" s="81"/>
      <c r="LRE14" s="81"/>
      <c r="LRF14" s="81"/>
      <c r="LRG14" s="81"/>
      <c r="LRH14" s="81"/>
      <c r="LRI14" s="81"/>
      <c r="LRJ14" s="81"/>
      <c r="LRK14" s="81"/>
      <c r="LRL14" s="81"/>
      <c r="LRM14" s="81"/>
      <c r="LRN14" s="81"/>
      <c r="LRO14" s="81"/>
      <c r="LRP14" s="81"/>
      <c r="LRQ14" s="81"/>
      <c r="LRR14" s="81"/>
      <c r="LRS14" s="81"/>
      <c r="LRT14" s="81"/>
      <c r="LRU14" s="81"/>
      <c r="LRV14" s="81"/>
      <c r="LRW14" s="81"/>
      <c r="LRX14" s="81"/>
      <c r="LRY14" s="81"/>
      <c r="LRZ14" s="81"/>
      <c r="LSA14" s="81"/>
      <c r="LSB14" s="81"/>
      <c r="LSC14" s="81"/>
      <c r="LSD14" s="81"/>
      <c r="LSE14" s="81"/>
      <c r="LSF14" s="81"/>
      <c r="LSG14" s="81"/>
      <c r="LSH14" s="81"/>
      <c r="LSI14" s="81"/>
      <c r="LSJ14" s="81"/>
      <c r="LSK14" s="81"/>
      <c r="LSL14" s="81"/>
      <c r="LSM14" s="81"/>
      <c r="LSN14" s="81"/>
      <c r="LSO14" s="81"/>
      <c r="LSP14" s="81"/>
      <c r="LSQ14" s="81"/>
      <c r="LSR14" s="81"/>
      <c r="LSS14" s="81"/>
      <c r="LST14" s="81"/>
      <c r="LSU14" s="81"/>
      <c r="LSV14" s="81"/>
      <c r="LSW14" s="81"/>
      <c r="LSX14" s="81"/>
      <c r="LSY14" s="81"/>
      <c r="LSZ14" s="81"/>
      <c r="LTA14" s="81"/>
      <c r="LTB14" s="81"/>
      <c r="LTC14" s="81"/>
      <c r="LTD14" s="81"/>
      <c r="LTE14" s="81"/>
      <c r="LTF14" s="81"/>
      <c r="LTG14" s="81"/>
      <c r="LTH14" s="81"/>
      <c r="LTI14" s="81"/>
      <c r="LTJ14" s="81"/>
      <c r="LTK14" s="81"/>
      <c r="LTL14" s="81"/>
      <c r="LTM14" s="81"/>
      <c r="LTN14" s="81"/>
      <c r="LTO14" s="81"/>
      <c r="LTP14" s="81"/>
      <c r="LTQ14" s="81"/>
      <c r="LTR14" s="81"/>
      <c r="LTS14" s="81"/>
      <c r="LTT14" s="81"/>
      <c r="LTU14" s="81"/>
      <c r="LTV14" s="81"/>
      <c r="LTW14" s="81"/>
      <c r="LTX14" s="81"/>
      <c r="LTY14" s="81"/>
      <c r="LTZ14" s="81"/>
      <c r="LUA14" s="81"/>
      <c r="LUB14" s="81"/>
      <c r="LUC14" s="81"/>
      <c r="LUD14" s="81"/>
      <c r="LUE14" s="81"/>
      <c r="LUF14" s="81"/>
      <c r="LUG14" s="81"/>
      <c r="LUH14" s="81"/>
      <c r="LUI14" s="81"/>
      <c r="LUJ14" s="81"/>
      <c r="LUK14" s="81"/>
      <c r="LUL14" s="81"/>
      <c r="LUM14" s="81"/>
      <c r="LUN14" s="81"/>
      <c r="LUO14" s="81"/>
      <c r="LUP14" s="81"/>
      <c r="LUQ14" s="81"/>
      <c r="LUR14" s="81"/>
      <c r="LUS14" s="81"/>
      <c r="LUT14" s="81"/>
      <c r="LUU14" s="81"/>
      <c r="LUV14" s="81"/>
      <c r="LUW14" s="81"/>
      <c r="LUX14" s="81"/>
      <c r="LUY14" s="81"/>
      <c r="LUZ14" s="81"/>
      <c r="LVA14" s="81"/>
      <c r="LVB14" s="81"/>
      <c r="LVC14" s="81"/>
      <c r="LVD14" s="81"/>
      <c r="LVE14" s="81"/>
      <c r="LVF14" s="81"/>
      <c r="LVG14" s="81"/>
      <c r="LVH14" s="81"/>
      <c r="LVI14" s="81"/>
      <c r="LVJ14" s="81"/>
      <c r="LVK14" s="81"/>
      <c r="LVL14" s="81"/>
      <c r="LVM14" s="81"/>
      <c r="LVN14" s="81"/>
      <c r="LVO14" s="81"/>
      <c r="LVP14" s="81"/>
      <c r="LVQ14" s="81"/>
      <c r="LVR14" s="81"/>
      <c r="LVS14" s="81"/>
      <c r="LVT14" s="81"/>
      <c r="LVU14" s="81"/>
      <c r="LVV14" s="81"/>
      <c r="LVW14" s="81"/>
      <c r="LVX14" s="81"/>
      <c r="LVY14" s="81"/>
      <c r="LVZ14" s="81"/>
      <c r="LWA14" s="81"/>
      <c r="LWB14" s="81"/>
      <c r="LWC14" s="81"/>
      <c r="LWD14" s="81"/>
      <c r="LWE14" s="81"/>
      <c r="LWF14" s="81"/>
      <c r="LWG14" s="81"/>
      <c r="LWH14" s="81"/>
      <c r="LWI14" s="81"/>
      <c r="LWJ14" s="81"/>
      <c r="LWK14" s="81"/>
      <c r="LWL14" s="81"/>
      <c r="LWM14" s="81"/>
      <c r="LWN14" s="81"/>
      <c r="LWO14" s="81"/>
      <c r="LWP14" s="81"/>
      <c r="LWQ14" s="81"/>
      <c r="LWR14" s="81"/>
      <c r="LWS14" s="81"/>
      <c r="LWT14" s="81"/>
      <c r="LWU14" s="81"/>
      <c r="LWV14" s="81"/>
      <c r="LWW14" s="81"/>
      <c r="LWX14" s="81"/>
      <c r="LWY14" s="81"/>
      <c r="LWZ14" s="81"/>
      <c r="LXA14" s="81"/>
      <c r="LXB14" s="81"/>
      <c r="LXC14" s="81"/>
      <c r="LXD14" s="81"/>
      <c r="LXE14" s="81"/>
      <c r="LXF14" s="81"/>
      <c r="LXG14" s="81"/>
      <c r="LXH14" s="81"/>
      <c r="LXI14" s="81"/>
      <c r="LXJ14" s="81"/>
      <c r="LXK14" s="81"/>
      <c r="LXL14" s="81"/>
      <c r="LXM14" s="81"/>
      <c r="LXN14" s="81"/>
      <c r="LXO14" s="81"/>
      <c r="LXP14" s="81"/>
      <c r="LXQ14" s="81"/>
      <c r="LXR14" s="81"/>
      <c r="LXS14" s="81"/>
      <c r="LXT14" s="81"/>
      <c r="LXU14" s="81"/>
      <c r="LXV14" s="81"/>
      <c r="LXW14" s="81"/>
      <c r="LXX14" s="81"/>
      <c r="LXY14" s="81"/>
      <c r="LXZ14" s="81"/>
      <c r="LYA14" s="81"/>
      <c r="LYB14" s="81"/>
      <c r="LYC14" s="81"/>
      <c r="LYD14" s="81"/>
      <c r="LYE14" s="81"/>
      <c r="LYF14" s="81"/>
      <c r="LYG14" s="81"/>
      <c r="LYH14" s="81"/>
      <c r="LYI14" s="81"/>
      <c r="LYJ14" s="81"/>
      <c r="LYK14" s="81"/>
      <c r="LYL14" s="81"/>
      <c r="LYM14" s="81"/>
      <c r="LYN14" s="81"/>
      <c r="LYO14" s="81"/>
      <c r="LYP14" s="81"/>
      <c r="LYQ14" s="81"/>
      <c r="LYR14" s="81"/>
      <c r="LYS14" s="81"/>
      <c r="LYT14" s="81"/>
      <c r="LYU14" s="81"/>
      <c r="LYV14" s="81"/>
      <c r="LYW14" s="81"/>
      <c r="LYX14" s="81"/>
      <c r="LYY14" s="81"/>
      <c r="LYZ14" s="81"/>
      <c r="LZA14" s="81"/>
      <c r="LZB14" s="81"/>
      <c r="LZC14" s="81"/>
      <c r="LZD14" s="81"/>
      <c r="LZE14" s="81"/>
      <c r="LZF14" s="81"/>
      <c r="LZG14" s="81"/>
      <c r="LZH14" s="81"/>
      <c r="LZI14" s="81"/>
      <c r="LZJ14" s="81"/>
      <c r="LZK14" s="81"/>
      <c r="LZL14" s="81"/>
      <c r="LZM14" s="81"/>
      <c r="LZN14" s="81"/>
      <c r="LZO14" s="81"/>
      <c r="LZP14" s="81"/>
      <c r="LZQ14" s="81"/>
      <c r="LZR14" s="81"/>
      <c r="LZS14" s="81"/>
      <c r="LZT14" s="81"/>
      <c r="LZU14" s="81"/>
      <c r="LZV14" s="81"/>
      <c r="LZW14" s="81"/>
      <c r="LZX14" s="81"/>
      <c r="LZY14" s="81"/>
      <c r="LZZ14" s="81"/>
      <c r="MAA14" s="81"/>
      <c r="MAB14" s="81"/>
      <c r="MAC14" s="81"/>
      <c r="MAD14" s="81"/>
      <c r="MAE14" s="81"/>
      <c r="MAF14" s="81"/>
      <c r="MAG14" s="81"/>
      <c r="MAH14" s="81"/>
      <c r="MAI14" s="81"/>
      <c r="MAJ14" s="81"/>
      <c r="MAK14" s="81"/>
      <c r="MAL14" s="81"/>
      <c r="MAM14" s="81"/>
      <c r="MAN14" s="81"/>
      <c r="MAO14" s="81"/>
      <c r="MAP14" s="81"/>
      <c r="MAQ14" s="81"/>
      <c r="MAR14" s="81"/>
      <c r="MAS14" s="81"/>
      <c r="MAT14" s="81"/>
      <c r="MAU14" s="81"/>
      <c r="MAV14" s="81"/>
      <c r="MAW14" s="81"/>
      <c r="MAX14" s="81"/>
      <c r="MAY14" s="81"/>
      <c r="MAZ14" s="81"/>
      <c r="MBA14" s="81"/>
      <c r="MBB14" s="81"/>
      <c r="MBC14" s="81"/>
      <c r="MBD14" s="81"/>
      <c r="MBE14" s="81"/>
      <c r="MBF14" s="81"/>
      <c r="MBG14" s="81"/>
      <c r="MBH14" s="81"/>
      <c r="MBI14" s="81"/>
      <c r="MBJ14" s="81"/>
      <c r="MBK14" s="81"/>
      <c r="MBL14" s="81"/>
      <c r="MBM14" s="81"/>
      <c r="MBN14" s="81"/>
      <c r="MBO14" s="81"/>
      <c r="MBP14" s="81"/>
      <c r="MBQ14" s="81"/>
      <c r="MBR14" s="81"/>
      <c r="MBS14" s="81"/>
      <c r="MBT14" s="81"/>
      <c r="MBU14" s="81"/>
      <c r="MBV14" s="81"/>
      <c r="MBW14" s="81"/>
      <c r="MBX14" s="81"/>
      <c r="MBY14" s="81"/>
      <c r="MBZ14" s="81"/>
      <c r="MCA14" s="81"/>
      <c r="MCB14" s="81"/>
      <c r="MCC14" s="81"/>
      <c r="MCD14" s="81"/>
      <c r="MCE14" s="81"/>
      <c r="MCF14" s="81"/>
      <c r="MCG14" s="81"/>
      <c r="MCH14" s="81"/>
      <c r="MCI14" s="81"/>
      <c r="MCJ14" s="81"/>
      <c r="MCK14" s="81"/>
      <c r="MCL14" s="81"/>
      <c r="MCM14" s="81"/>
      <c r="MCN14" s="81"/>
      <c r="MCO14" s="81"/>
      <c r="MCP14" s="81"/>
      <c r="MCQ14" s="81"/>
      <c r="MCR14" s="81"/>
      <c r="MCS14" s="81"/>
      <c r="MCT14" s="81"/>
      <c r="MCU14" s="81"/>
      <c r="MCV14" s="81"/>
      <c r="MCW14" s="81"/>
      <c r="MCX14" s="81"/>
      <c r="MCY14" s="81"/>
      <c r="MCZ14" s="81"/>
      <c r="MDA14" s="81"/>
      <c r="MDB14" s="81"/>
      <c r="MDC14" s="81"/>
      <c r="MDD14" s="81"/>
      <c r="MDE14" s="81"/>
      <c r="MDF14" s="81"/>
      <c r="MDG14" s="81"/>
      <c r="MDH14" s="81"/>
      <c r="MDI14" s="81"/>
      <c r="MDJ14" s="81"/>
      <c r="MDK14" s="81"/>
      <c r="MDL14" s="81"/>
      <c r="MDM14" s="81"/>
      <c r="MDN14" s="81"/>
      <c r="MDO14" s="81"/>
      <c r="MDP14" s="81"/>
      <c r="MDQ14" s="81"/>
      <c r="MDR14" s="81"/>
      <c r="MDS14" s="81"/>
      <c r="MDT14" s="81"/>
      <c r="MDU14" s="81"/>
      <c r="MDV14" s="81"/>
      <c r="MDW14" s="81"/>
      <c r="MDX14" s="81"/>
      <c r="MDY14" s="81"/>
      <c r="MDZ14" s="81"/>
      <c r="MEA14" s="81"/>
      <c r="MEB14" s="81"/>
      <c r="MEC14" s="81"/>
      <c r="MED14" s="81"/>
      <c r="MEE14" s="81"/>
      <c r="MEF14" s="81"/>
      <c r="MEG14" s="81"/>
      <c r="MEH14" s="81"/>
      <c r="MEI14" s="81"/>
      <c r="MEJ14" s="81"/>
      <c r="MEK14" s="81"/>
      <c r="MEL14" s="81"/>
      <c r="MEM14" s="81"/>
      <c r="MEN14" s="81"/>
      <c r="MEO14" s="81"/>
      <c r="MEP14" s="81"/>
      <c r="MEQ14" s="81"/>
      <c r="MER14" s="81"/>
      <c r="MES14" s="81"/>
      <c r="MET14" s="81"/>
      <c r="MEU14" s="81"/>
      <c r="MEV14" s="81"/>
      <c r="MEW14" s="81"/>
      <c r="MEX14" s="81"/>
      <c r="MEY14" s="81"/>
      <c r="MEZ14" s="81"/>
      <c r="MFA14" s="81"/>
      <c r="MFB14" s="81"/>
      <c r="MFC14" s="81"/>
      <c r="MFD14" s="81"/>
      <c r="MFE14" s="81"/>
      <c r="MFF14" s="81"/>
      <c r="MFG14" s="81"/>
      <c r="MFH14" s="81"/>
      <c r="MFI14" s="81"/>
      <c r="MFJ14" s="81"/>
      <c r="MFK14" s="81"/>
      <c r="MFL14" s="81"/>
      <c r="MFM14" s="81"/>
      <c r="MFN14" s="81"/>
      <c r="MFO14" s="81"/>
      <c r="MFP14" s="81"/>
      <c r="MFQ14" s="81"/>
      <c r="MFR14" s="81"/>
      <c r="MFS14" s="81"/>
      <c r="MFT14" s="81"/>
      <c r="MFU14" s="81"/>
      <c r="MFV14" s="81"/>
      <c r="MFW14" s="81"/>
      <c r="MFX14" s="81"/>
      <c r="MFY14" s="81"/>
      <c r="MFZ14" s="81"/>
      <c r="MGA14" s="81"/>
      <c r="MGB14" s="81"/>
      <c r="MGC14" s="81"/>
      <c r="MGD14" s="81"/>
      <c r="MGE14" s="81"/>
      <c r="MGF14" s="81"/>
      <c r="MGG14" s="81"/>
      <c r="MGH14" s="81"/>
      <c r="MGI14" s="81"/>
      <c r="MGJ14" s="81"/>
      <c r="MGK14" s="81"/>
      <c r="MGL14" s="81"/>
      <c r="MGM14" s="81"/>
      <c r="MGN14" s="81"/>
      <c r="MGO14" s="81"/>
      <c r="MGP14" s="81"/>
      <c r="MGQ14" s="81"/>
      <c r="MGR14" s="81"/>
      <c r="MGS14" s="81"/>
      <c r="MGT14" s="81"/>
      <c r="MGU14" s="81"/>
      <c r="MGV14" s="81"/>
      <c r="MGW14" s="81"/>
      <c r="MGX14" s="81"/>
      <c r="MGY14" s="81"/>
      <c r="MGZ14" s="81"/>
      <c r="MHA14" s="81"/>
      <c r="MHB14" s="81"/>
      <c r="MHC14" s="81"/>
      <c r="MHD14" s="81"/>
      <c r="MHE14" s="81"/>
      <c r="MHF14" s="81"/>
      <c r="MHG14" s="81"/>
      <c r="MHH14" s="81"/>
      <c r="MHI14" s="81"/>
      <c r="MHJ14" s="81"/>
      <c r="MHK14" s="81"/>
      <c r="MHL14" s="81"/>
      <c r="MHM14" s="81"/>
      <c r="MHN14" s="81"/>
      <c r="MHO14" s="81"/>
      <c r="MHP14" s="81"/>
      <c r="MHQ14" s="81"/>
      <c r="MHR14" s="81"/>
      <c r="MHS14" s="81"/>
      <c r="MHT14" s="81"/>
      <c r="MHU14" s="81"/>
      <c r="MHV14" s="81"/>
      <c r="MHW14" s="81"/>
      <c r="MHX14" s="81"/>
      <c r="MHY14" s="81"/>
      <c r="MHZ14" s="81"/>
      <c r="MIA14" s="81"/>
      <c r="MIB14" s="81"/>
      <c r="MIC14" s="81"/>
      <c r="MID14" s="81"/>
      <c r="MIE14" s="81"/>
      <c r="MIF14" s="81"/>
      <c r="MIG14" s="81"/>
      <c r="MIH14" s="81"/>
      <c r="MII14" s="81"/>
      <c r="MIJ14" s="81"/>
      <c r="MIK14" s="81"/>
      <c r="MIL14" s="81"/>
      <c r="MIM14" s="81"/>
      <c r="MIN14" s="81"/>
      <c r="MIO14" s="81"/>
      <c r="MIP14" s="81"/>
      <c r="MIQ14" s="81"/>
      <c r="MIR14" s="81"/>
      <c r="MIS14" s="81"/>
      <c r="MIT14" s="81"/>
      <c r="MIU14" s="81"/>
      <c r="MIV14" s="81"/>
      <c r="MIW14" s="81"/>
      <c r="MIX14" s="81"/>
      <c r="MIY14" s="81"/>
      <c r="MIZ14" s="81"/>
      <c r="MJA14" s="81"/>
      <c r="MJB14" s="81"/>
      <c r="MJC14" s="81"/>
      <c r="MJD14" s="81"/>
      <c r="MJE14" s="81"/>
      <c r="MJF14" s="81"/>
      <c r="MJG14" s="81"/>
      <c r="MJH14" s="81"/>
      <c r="MJI14" s="81"/>
      <c r="MJJ14" s="81"/>
      <c r="MJK14" s="81"/>
      <c r="MJL14" s="81"/>
      <c r="MJM14" s="81"/>
      <c r="MJN14" s="81"/>
      <c r="MJO14" s="81"/>
      <c r="MJP14" s="81"/>
      <c r="MJQ14" s="81"/>
      <c r="MJR14" s="81"/>
      <c r="MJS14" s="81"/>
      <c r="MJT14" s="81"/>
      <c r="MJU14" s="81"/>
      <c r="MJV14" s="81"/>
      <c r="MJW14" s="81"/>
      <c r="MJX14" s="81"/>
      <c r="MJY14" s="81"/>
      <c r="MJZ14" s="81"/>
      <c r="MKA14" s="81"/>
      <c r="MKB14" s="81"/>
      <c r="MKC14" s="81"/>
      <c r="MKD14" s="81"/>
      <c r="MKE14" s="81"/>
      <c r="MKF14" s="81"/>
      <c r="MKG14" s="81"/>
      <c r="MKH14" s="81"/>
      <c r="MKI14" s="81"/>
      <c r="MKJ14" s="81"/>
      <c r="MKK14" s="81"/>
      <c r="MKL14" s="81"/>
      <c r="MKM14" s="81"/>
      <c r="MKN14" s="81"/>
      <c r="MKO14" s="81"/>
      <c r="MKP14" s="81"/>
      <c r="MKQ14" s="81"/>
      <c r="MKR14" s="81"/>
      <c r="MKS14" s="81"/>
      <c r="MKT14" s="81"/>
      <c r="MKU14" s="81"/>
      <c r="MKV14" s="81"/>
      <c r="MKW14" s="81"/>
      <c r="MKX14" s="81"/>
      <c r="MKY14" s="81"/>
      <c r="MKZ14" s="81"/>
      <c r="MLA14" s="81"/>
      <c r="MLB14" s="81"/>
      <c r="MLC14" s="81"/>
      <c r="MLD14" s="81"/>
      <c r="MLE14" s="81"/>
      <c r="MLF14" s="81"/>
      <c r="MLG14" s="81"/>
      <c r="MLH14" s="81"/>
      <c r="MLI14" s="81"/>
      <c r="MLJ14" s="81"/>
      <c r="MLK14" s="81"/>
      <c r="MLL14" s="81"/>
      <c r="MLM14" s="81"/>
      <c r="MLN14" s="81"/>
      <c r="MLO14" s="81"/>
      <c r="MLP14" s="81"/>
      <c r="MLQ14" s="81"/>
      <c r="MLR14" s="81"/>
      <c r="MLS14" s="81"/>
      <c r="MLT14" s="81"/>
      <c r="MLU14" s="81"/>
      <c r="MLV14" s="81"/>
      <c r="MLW14" s="81"/>
      <c r="MLX14" s="81"/>
      <c r="MLY14" s="81"/>
      <c r="MLZ14" s="81"/>
      <c r="MMA14" s="81"/>
      <c r="MMB14" s="81"/>
      <c r="MMC14" s="81"/>
      <c r="MMD14" s="81"/>
      <c r="MME14" s="81"/>
      <c r="MMF14" s="81"/>
      <c r="MMG14" s="81"/>
      <c r="MMH14" s="81"/>
      <c r="MMI14" s="81"/>
      <c r="MMJ14" s="81"/>
      <c r="MMK14" s="81"/>
      <c r="MML14" s="81"/>
      <c r="MMM14" s="81"/>
      <c r="MMN14" s="81"/>
      <c r="MMO14" s="81"/>
      <c r="MMP14" s="81"/>
      <c r="MMQ14" s="81"/>
      <c r="MMR14" s="81"/>
      <c r="MMS14" s="81"/>
      <c r="MMT14" s="81"/>
      <c r="MMU14" s="81"/>
      <c r="MMV14" s="81"/>
      <c r="MMW14" s="81"/>
      <c r="MMX14" s="81"/>
      <c r="MMY14" s="81"/>
      <c r="MMZ14" s="81"/>
      <c r="MNA14" s="81"/>
      <c r="MNB14" s="81"/>
      <c r="MNC14" s="81"/>
      <c r="MND14" s="81"/>
      <c r="MNE14" s="81"/>
      <c r="MNF14" s="81"/>
      <c r="MNG14" s="81"/>
      <c r="MNH14" s="81"/>
      <c r="MNI14" s="81"/>
      <c r="MNJ14" s="81"/>
      <c r="MNK14" s="81"/>
      <c r="MNL14" s="81"/>
      <c r="MNM14" s="81"/>
      <c r="MNN14" s="81"/>
      <c r="MNO14" s="81"/>
      <c r="MNP14" s="81"/>
      <c r="MNQ14" s="81"/>
      <c r="MNR14" s="81"/>
      <c r="MNS14" s="81"/>
      <c r="MNT14" s="81"/>
      <c r="MNU14" s="81"/>
      <c r="MNV14" s="81"/>
      <c r="MNW14" s="81"/>
      <c r="MNX14" s="81"/>
      <c r="MNY14" s="81"/>
      <c r="MNZ14" s="81"/>
      <c r="MOA14" s="81"/>
      <c r="MOB14" s="81"/>
      <c r="MOC14" s="81"/>
      <c r="MOD14" s="81"/>
      <c r="MOE14" s="81"/>
      <c r="MOF14" s="81"/>
      <c r="MOG14" s="81"/>
      <c r="MOH14" s="81"/>
      <c r="MOI14" s="81"/>
      <c r="MOJ14" s="81"/>
      <c r="MOK14" s="81"/>
      <c r="MOL14" s="81"/>
      <c r="MOM14" s="81"/>
      <c r="MON14" s="81"/>
      <c r="MOO14" s="81"/>
      <c r="MOP14" s="81"/>
      <c r="MOQ14" s="81"/>
      <c r="MOR14" s="81"/>
      <c r="MOS14" s="81"/>
      <c r="MOT14" s="81"/>
      <c r="MOU14" s="81"/>
      <c r="MOV14" s="81"/>
      <c r="MOW14" s="81"/>
      <c r="MOX14" s="81"/>
      <c r="MOY14" s="81"/>
      <c r="MOZ14" s="81"/>
      <c r="MPA14" s="81"/>
      <c r="MPB14" s="81"/>
      <c r="MPC14" s="81"/>
      <c r="MPD14" s="81"/>
      <c r="MPE14" s="81"/>
      <c r="MPF14" s="81"/>
      <c r="MPG14" s="81"/>
      <c r="MPH14" s="81"/>
      <c r="MPI14" s="81"/>
      <c r="MPJ14" s="81"/>
      <c r="MPK14" s="81"/>
      <c r="MPL14" s="81"/>
      <c r="MPM14" s="81"/>
      <c r="MPN14" s="81"/>
      <c r="MPO14" s="81"/>
      <c r="MPP14" s="81"/>
      <c r="MPQ14" s="81"/>
      <c r="MPR14" s="81"/>
      <c r="MPS14" s="81"/>
      <c r="MPT14" s="81"/>
      <c r="MPU14" s="81"/>
      <c r="MPV14" s="81"/>
      <c r="MPW14" s="81"/>
      <c r="MPX14" s="81"/>
      <c r="MPY14" s="81"/>
      <c r="MPZ14" s="81"/>
      <c r="MQA14" s="81"/>
      <c r="MQB14" s="81"/>
      <c r="MQC14" s="81"/>
      <c r="MQD14" s="81"/>
      <c r="MQE14" s="81"/>
      <c r="MQF14" s="81"/>
      <c r="MQG14" s="81"/>
      <c r="MQH14" s="81"/>
      <c r="MQI14" s="81"/>
      <c r="MQJ14" s="81"/>
      <c r="MQK14" s="81"/>
      <c r="MQL14" s="81"/>
      <c r="MQM14" s="81"/>
      <c r="MQN14" s="81"/>
      <c r="MQO14" s="81"/>
      <c r="MQP14" s="81"/>
      <c r="MQQ14" s="81"/>
      <c r="MQR14" s="81"/>
      <c r="MQS14" s="81"/>
      <c r="MQT14" s="81"/>
      <c r="MQU14" s="81"/>
      <c r="MQV14" s="81"/>
      <c r="MQW14" s="81"/>
      <c r="MQX14" s="81"/>
      <c r="MQY14" s="81"/>
      <c r="MQZ14" s="81"/>
      <c r="MRA14" s="81"/>
      <c r="MRB14" s="81"/>
      <c r="MRC14" s="81"/>
      <c r="MRD14" s="81"/>
      <c r="MRE14" s="81"/>
      <c r="MRF14" s="81"/>
      <c r="MRG14" s="81"/>
      <c r="MRH14" s="81"/>
      <c r="MRI14" s="81"/>
      <c r="MRJ14" s="81"/>
      <c r="MRK14" s="81"/>
      <c r="MRL14" s="81"/>
      <c r="MRM14" s="81"/>
      <c r="MRN14" s="81"/>
      <c r="MRO14" s="81"/>
      <c r="MRP14" s="81"/>
      <c r="MRQ14" s="81"/>
      <c r="MRR14" s="81"/>
      <c r="MRS14" s="81"/>
      <c r="MRT14" s="81"/>
      <c r="MRU14" s="81"/>
      <c r="MRV14" s="81"/>
      <c r="MRW14" s="81"/>
      <c r="MRX14" s="81"/>
      <c r="MRY14" s="81"/>
      <c r="MRZ14" s="81"/>
      <c r="MSA14" s="81"/>
      <c r="MSB14" s="81"/>
      <c r="MSC14" s="81"/>
      <c r="MSD14" s="81"/>
      <c r="MSE14" s="81"/>
      <c r="MSF14" s="81"/>
      <c r="MSG14" s="81"/>
      <c r="MSH14" s="81"/>
      <c r="MSI14" s="81"/>
      <c r="MSJ14" s="81"/>
      <c r="MSK14" s="81"/>
      <c r="MSL14" s="81"/>
      <c r="MSM14" s="81"/>
      <c r="MSN14" s="81"/>
      <c r="MSO14" s="81"/>
      <c r="MSP14" s="81"/>
      <c r="MSQ14" s="81"/>
      <c r="MSR14" s="81"/>
      <c r="MSS14" s="81"/>
      <c r="MST14" s="81"/>
      <c r="MSU14" s="81"/>
      <c r="MSV14" s="81"/>
      <c r="MSW14" s="81"/>
      <c r="MSX14" s="81"/>
      <c r="MSY14" s="81"/>
      <c r="MSZ14" s="81"/>
      <c r="MTA14" s="81"/>
      <c r="MTB14" s="81"/>
      <c r="MTC14" s="81"/>
      <c r="MTD14" s="81"/>
      <c r="MTE14" s="81"/>
      <c r="MTF14" s="81"/>
      <c r="MTG14" s="81"/>
      <c r="MTH14" s="81"/>
      <c r="MTI14" s="81"/>
      <c r="MTJ14" s="81"/>
      <c r="MTK14" s="81"/>
      <c r="MTL14" s="81"/>
      <c r="MTM14" s="81"/>
      <c r="MTN14" s="81"/>
      <c r="MTO14" s="81"/>
      <c r="MTP14" s="81"/>
      <c r="MTQ14" s="81"/>
      <c r="MTR14" s="81"/>
      <c r="MTS14" s="81"/>
      <c r="MTT14" s="81"/>
      <c r="MTU14" s="81"/>
      <c r="MTV14" s="81"/>
      <c r="MTW14" s="81"/>
      <c r="MTX14" s="81"/>
      <c r="MTY14" s="81"/>
      <c r="MTZ14" s="81"/>
      <c r="MUA14" s="81"/>
      <c r="MUB14" s="81"/>
      <c r="MUC14" s="81"/>
      <c r="MUD14" s="81"/>
      <c r="MUE14" s="81"/>
      <c r="MUF14" s="81"/>
      <c r="MUG14" s="81"/>
      <c r="MUH14" s="81"/>
      <c r="MUI14" s="81"/>
      <c r="MUJ14" s="81"/>
      <c r="MUK14" s="81"/>
      <c r="MUL14" s="81"/>
      <c r="MUM14" s="81"/>
      <c r="MUN14" s="81"/>
      <c r="MUO14" s="81"/>
      <c r="MUP14" s="81"/>
      <c r="MUQ14" s="81"/>
      <c r="MUR14" s="81"/>
      <c r="MUS14" s="81"/>
      <c r="MUT14" s="81"/>
      <c r="MUU14" s="81"/>
      <c r="MUV14" s="81"/>
      <c r="MUW14" s="81"/>
      <c r="MUX14" s="81"/>
      <c r="MUY14" s="81"/>
      <c r="MUZ14" s="81"/>
      <c r="MVA14" s="81"/>
      <c r="MVB14" s="81"/>
      <c r="MVC14" s="81"/>
      <c r="MVD14" s="81"/>
      <c r="MVE14" s="81"/>
      <c r="MVF14" s="81"/>
      <c r="MVG14" s="81"/>
      <c r="MVH14" s="81"/>
      <c r="MVI14" s="81"/>
      <c r="MVJ14" s="81"/>
      <c r="MVK14" s="81"/>
      <c r="MVL14" s="81"/>
      <c r="MVM14" s="81"/>
      <c r="MVN14" s="81"/>
      <c r="MVO14" s="81"/>
      <c r="MVP14" s="81"/>
      <c r="MVQ14" s="81"/>
      <c r="MVR14" s="81"/>
      <c r="MVS14" s="81"/>
      <c r="MVT14" s="81"/>
      <c r="MVU14" s="81"/>
      <c r="MVV14" s="81"/>
      <c r="MVW14" s="81"/>
      <c r="MVX14" s="81"/>
      <c r="MVY14" s="81"/>
      <c r="MVZ14" s="81"/>
      <c r="MWA14" s="81"/>
      <c r="MWB14" s="81"/>
      <c r="MWC14" s="81"/>
      <c r="MWD14" s="81"/>
      <c r="MWE14" s="81"/>
      <c r="MWF14" s="81"/>
      <c r="MWG14" s="81"/>
      <c r="MWH14" s="81"/>
      <c r="MWI14" s="81"/>
      <c r="MWJ14" s="81"/>
      <c r="MWK14" s="81"/>
      <c r="MWL14" s="81"/>
      <c r="MWM14" s="81"/>
      <c r="MWN14" s="81"/>
      <c r="MWO14" s="81"/>
      <c r="MWP14" s="81"/>
      <c r="MWQ14" s="81"/>
      <c r="MWR14" s="81"/>
      <c r="MWS14" s="81"/>
      <c r="MWT14" s="81"/>
      <c r="MWU14" s="81"/>
      <c r="MWV14" s="81"/>
      <c r="MWW14" s="81"/>
      <c r="MWX14" s="81"/>
      <c r="MWY14" s="81"/>
      <c r="MWZ14" s="81"/>
      <c r="MXA14" s="81"/>
      <c r="MXB14" s="81"/>
      <c r="MXC14" s="81"/>
      <c r="MXD14" s="81"/>
      <c r="MXE14" s="81"/>
      <c r="MXF14" s="81"/>
      <c r="MXG14" s="81"/>
      <c r="MXH14" s="81"/>
      <c r="MXI14" s="81"/>
      <c r="MXJ14" s="81"/>
      <c r="MXK14" s="81"/>
      <c r="MXL14" s="81"/>
      <c r="MXM14" s="81"/>
      <c r="MXN14" s="81"/>
      <c r="MXO14" s="81"/>
      <c r="MXP14" s="81"/>
      <c r="MXQ14" s="81"/>
      <c r="MXR14" s="81"/>
      <c r="MXS14" s="81"/>
      <c r="MXT14" s="81"/>
      <c r="MXU14" s="81"/>
      <c r="MXV14" s="81"/>
      <c r="MXW14" s="81"/>
      <c r="MXX14" s="81"/>
      <c r="MXY14" s="81"/>
      <c r="MXZ14" s="81"/>
      <c r="MYA14" s="81"/>
      <c r="MYB14" s="81"/>
      <c r="MYC14" s="81"/>
      <c r="MYD14" s="81"/>
      <c r="MYE14" s="81"/>
      <c r="MYF14" s="81"/>
      <c r="MYG14" s="81"/>
      <c r="MYH14" s="81"/>
      <c r="MYI14" s="81"/>
      <c r="MYJ14" s="81"/>
      <c r="MYK14" s="81"/>
      <c r="MYL14" s="81"/>
      <c r="MYM14" s="81"/>
      <c r="MYN14" s="81"/>
      <c r="MYO14" s="81"/>
      <c r="MYP14" s="81"/>
      <c r="MYQ14" s="81"/>
      <c r="MYR14" s="81"/>
      <c r="MYS14" s="81"/>
      <c r="MYT14" s="81"/>
      <c r="MYU14" s="81"/>
      <c r="MYV14" s="81"/>
      <c r="MYW14" s="81"/>
      <c r="MYX14" s="81"/>
      <c r="MYY14" s="81"/>
      <c r="MYZ14" s="81"/>
      <c r="MZA14" s="81"/>
      <c r="MZB14" s="81"/>
      <c r="MZC14" s="81"/>
      <c r="MZD14" s="81"/>
      <c r="MZE14" s="81"/>
      <c r="MZF14" s="81"/>
      <c r="MZG14" s="81"/>
      <c r="MZH14" s="81"/>
      <c r="MZI14" s="81"/>
      <c r="MZJ14" s="81"/>
      <c r="MZK14" s="81"/>
      <c r="MZL14" s="81"/>
      <c r="MZM14" s="81"/>
      <c r="MZN14" s="81"/>
      <c r="MZO14" s="81"/>
      <c r="MZP14" s="81"/>
      <c r="MZQ14" s="81"/>
      <c r="MZR14" s="81"/>
      <c r="MZS14" s="81"/>
      <c r="MZT14" s="81"/>
      <c r="MZU14" s="81"/>
      <c r="MZV14" s="81"/>
      <c r="MZW14" s="81"/>
      <c r="MZX14" s="81"/>
      <c r="MZY14" s="81"/>
      <c r="MZZ14" s="81"/>
      <c r="NAA14" s="81"/>
      <c r="NAB14" s="81"/>
      <c r="NAC14" s="81"/>
      <c r="NAD14" s="81"/>
      <c r="NAE14" s="81"/>
      <c r="NAF14" s="81"/>
      <c r="NAG14" s="81"/>
      <c r="NAH14" s="81"/>
      <c r="NAI14" s="81"/>
      <c r="NAJ14" s="81"/>
      <c r="NAK14" s="81"/>
      <c r="NAL14" s="81"/>
      <c r="NAM14" s="81"/>
      <c r="NAN14" s="81"/>
      <c r="NAO14" s="81"/>
      <c r="NAP14" s="81"/>
      <c r="NAQ14" s="81"/>
      <c r="NAR14" s="81"/>
      <c r="NAS14" s="81"/>
      <c r="NAT14" s="81"/>
      <c r="NAU14" s="81"/>
      <c r="NAV14" s="81"/>
      <c r="NAW14" s="81"/>
      <c r="NAX14" s="81"/>
      <c r="NAY14" s="81"/>
      <c r="NAZ14" s="81"/>
      <c r="NBA14" s="81"/>
      <c r="NBB14" s="81"/>
      <c r="NBC14" s="81"/>
      <c r="NBD14" s="81"/>
      <c r="NBE14" s="81"/>
      <c r="NBF14" s="81"/>
      <c r="NBG14" s="81"/>
      <c r="NBH14" s="81"/>
      <c r="NBI14" s="81"/>
      <c r="NBJ14" s="81"/>
      <c r="NBK14" s="81"/>
      <c r="NBL14" s="81"/>
      <c r="NBM14" s="81"/>
      <c r="NBN14" s="81"/>
      <c r="NBO14" s="81"/>
      <c r="NBP14" s="81"/>
      <c r="NBQ14" s="81"/>
      <c r="NBR14" s="81"/>
      <c r="NBS14" s="81"/>
      <c r="NBT14" s="81"/>
      <c r="NBU14" s="81"/>
      <c r="NBV14" s="81"/>
      <c r="NBW14" s="81"/>
      <c r="NBX14" s="81"/>
      <c r="NBY14" s="81"/>
      <c r="NBZ14" s="81"/>
      <c r="NCA14" s="81"/>
      <c r="NCB14" s="81"/>
      <c r="NCC14" s="81"/>
      <c r="NCD14" s="81"/>
      <c r="NCE14" s="81"/>
      <c r="NCF14" s="81"/>
      <c r="NCG14" s="81"/>
      <c r="NCH14" s="81"/>
      <c r="NCI14" s="81"/>
      <c r="NCJ14" s="81"/>
      <c r="NCK14" s="81"/>
      <c r="NCL14" s="81"/>
      <c r="NCM14" s="81"/>
      <c r="NCN14" s="81"/>
      <c r="NCO14" s="81"/>
      <c r="NCP14" s="81"/>
      <c r="NCQ14" s="81"/>
      <c r="NCR14" s="81"/>
      <c r="NCS14" s="81"/>
      <c r="NCT14" s="81"/>
      <c r="NCU14" s="81"/>
      <c r="NCV14" s="81"/>
      <c r="NCW14" s="81"/>
      <c r="NCX14" s="81"/>
      <c r="NCY14" s="81"/>
      <c r="NCZ14" s="81"/>
      <c r="NDA14" s="81"/>
      <c r="NDB14" s="81"/>
      <c r="NDC14" s="81"/>
      <c r="NDD14" s="81"/>
      <c r="NDE14" s="81"/>
      <c r="NDF14" s="81"/>
      <c r="NDG14" s="81"/>
      <c r="NDH14" s="81"/>
      <c r="NDI14" s="81"/>
      <c r="NDJ14" s="81"/>
      <c r="NDK14" s="81"/>
      <c r="NDL14" s="81"/>
      <c r="NDM14" s="81"/>
      <c r="NDN14" s="81"/>
      <c r="NDO14" s="81"/>
      <c r="NDP14" s="81"/>
      <c r="NDQ14" s="81"/>
      <c r="NDR14" s="81"/>
      <c r="NDS14" s="81"/>
      <c r="NDT14" s="81"/>
      <c r="NDU14" s="81"/>
      <c r="NDV14" s="81"/>
      <c r="NDW14" s="81"/>
      <c r="NDX14" s="81"/>
      <c r="NDY14" s="81"/>
      <c r="NDZ14" s="81"/>
      <c r="NEA14" s="81"/>
      <c r="NEB14" s="81"/>
      <c r="NEC14" s="81"/>
      <c r="NED14" s="81"/>
      <c r="NEE14" s="81"/>
      <c r="NEF14" s="81"/>
      <c r="NEG14" s="81"/>
      <c r="NEH14" s="81"/>
      <c r="NEI14" s="81"/>
      <c r="NEJ14" s="81"/>
      <c r="NEK14" s="81"/>
      <c r="NEL14" s="81"/>
      <c r="NEM14" s="81"/>
      <c r="NEN14" s="81"/>
      <c r="NEO14" s="81"/>
      <c r="NEP14" s="81"/>
      <c r="NEQ14" s="81"/>
      <c r="NER14" s="81"/>
      <c r="NES14" s="81"/>
      <c r="NET14" s="81"/>
      <c r="NEU14" s="81"/>
      <c r="NEV14" s="81"/>
      <c r="NEW14" s="81"/>
      <c r="NEX14" s="81"/>
      <c r="NEY14" s="81"/>
      <c r="NEZ14" s="81"/>
      <c r="NFA14" s="81"/>
      <c r="NFB14" s="81"/>
      <c r="NFC14" s="81"/>
      <c r="NFD14" s="81"/>
      <c r="NFE14" s="81"/>
      <c r="NFF14" s="81"/>
      <c r="NFG14" s="81"/>
      <c r="NFH14" s="81"/>
      <c r="NFI14" s="81"/>
      <c r="NFJ14" s="81"/>
      <c r="NFK14" s="81"/>
      <c r="NFL14" s="81"/>
      <c r="NFM14" s="81"/>
      <c r="NFN14" s="81"/>
      <c r="NFO14" s="81"/>
      <c r="NFP14" s="81"/>
      <c r="NFQ14" s="81"/>
      <c r="NFR14" s="81"/>
      <c r="NFS14" s="81"/>
      <c r="NFT14" s="81"/>
      <c r="NFU14" s="81"/>
      <c r="NFV14" s="81"/>
      <c r="NFW14" s="81"/>
      <c r="NFX14" s="81"/>
      <c r="NFY14" s="81"/>
      <c r="NFZ14" s="81"/>
      <c r="NGA14" s="81"/>
      <c r="NGB14" s="81"/>
      <c r="NGC14" s="81"/>
      <c r="NGD14" s="81"/>
      <c r="NGE14" s="81"/>
      <c r="NGF14" s="81"/>
      <c r="NGG14" s="81"/>
      <c r="NGH14" s="81"/>
      <c r="NGI14" s="81"/>
      <c r="NGJ14" s="81"/>
      <c r="NGK14" s="81"/>
      <c r="NGL14" s="81"/>
      <c r="NGM14" s="81"/>
      <c r="NGN14" s="81"/>
      <c r="NGO14" s="81"/>
      <c r="NGP14" s="81"/>
      <c r="NGQ14" s="81"/>
      <c r="NGR14" s="81"/>
      <c r="NGS14" s="81"/>
      <c r="NGT14" s="81"/>
      <c r="NGU14" s="81"/>
      <c r="NGV14" s="81"/>
      <c r="NGW14" s="81"/>
      <c r="NGX14" s="81"/>
      <c r="NGY14" s="81"/>
      <c r="NGZ14" s="81"/>
      <c r="NHA14" s="81"/>
      <c r="NHB14" s="81"/>
      <c r="NHC14" s="81"/>
      <c r="NHD14" s="81"/>
      <c r="NHE14" s="81"/>
      <c r="NHF14" s="81"/>
      <c r="NHG14" s="81"/>
      <c r="NHH14" s="81"/>
      <c r="NHI14" s="81"/>
      <c r="NHJ14" s="81"/>
      <c r="NHK14" s="81"/>
      <c r="NHL14" s="81"/>
      <c r="NHM14" s="81"/>
      <c r="NHN14" s="81"/>
      <c r="NHO14" s="81"/>
      <c r="NHP14" s="81"/>
      <c r="NHQ14" s="81"/>
      <c r="NHR14" s="81"/>
      <c r="NHS14" s="81"/>
      <c r="NHT14" s="81"/>
      <c r="NHU14" s="81"/>
      <c r="NHV14" s="81"/>
      <c r="NHW14" s="81"/>
      <c r="NHX14" s="81"/>
      <c r="NHY14" s="81"/>
      <c r="NHZ14" s="81"/>
      <c r="NIA14" s="81"/>
      <c r="NIB14" s="81"/>
      <c r="NIC14" s="81"/>
      <c r="NID14" s="81"/>
      <c r="NIE14" s="81"/>
      <c r="NIF14" s="81"/>
      <c r="NIG14" s="81"/>
      <c r="NIH14" s="81"/>
      <c r="NII14" s="81"/>
      <c r="NIJ14" s="81"/>
      <c r="NIK14" s="81"/>
      <c r="NIL14" s="81"/>
      <c r="NIM14" s="81"/>
      <c r="NIN14" s="81"/>
      <c r="NIO14" s="81"/>
      <c r="NIP14" s="81"/>
      <c r="NIQ14" s="81"/>
      <c r="NIR14" s="81"/>
      <c r="NIS14" s="81"/>
      <c r="NIT14" s="81"/>
      <c r="NIU14" s="81"/>
      <c r="NIV14" s="81"/>
      <c r="NIW14" s="81"/>
      <c r="NIX14" s="81"/>
      <c r="NIY14" s="81"/>
      <c r="NIZ14" s="81"/>
      <c r="NJA14" s="81"/>
      <c r="NJB14" s="81"/>
      <c r="NJC14" s="81"/>
      <c r="NJD14" s="81"/>
      <c r="NJE14" s="81"/>
      <c r="NJF14" s="81"/>
      <c r="NJG14" s="81"/>
      <c r="NJH14" s="81"/>
      <c r="NJI14" s="81"/>
      <c r="NJJ14" s="81"/>
      <c r="NJK14" s="81"/>
      <c r="NJL14" s="81"/>
      <c r="NJM14" s="81"/>
      <c r="NJN14" s="81"/>
      <c r="NJO14" s="81"/>
      <c r="NJP14" s="81"/>
      <c r="NJQ14" s="81"/>
      <c r="NJR14" s="81"/>
      <c r="NJS14" s="81"/>
      <c r="NJT14" s="81"/>
      <c r="NJU14" s="81"/>
      <c r="NJV14" s="81"/>
      <c r="NJW14" s="81"/>
      <c r="NJX14" s="81"/>
      <c r="NJY14" s="81"/>
      <c r="NJZ14" s="81"/>
      <c r="NKA14" s="81"/>
      <c r="NKB14" s="81"/>
      <c r="NKC14" s="81"/>
      <c r="NKD14" s="81"/>
      <c r="NKE14" s="81"/>
      <c r="NKF14" s="81"/>
      <c r="NKG14" s="81"/>
      <c r="NKH14" s="81"/>
      <c r="NKI14" s="81"/>
      <c r="NKJ14" s="81"/>
      <c r="NKK14" s="81"/>
      <c r="NKL14" s="81"/>
      <c r="NKM14" s="81"/>
      <c r="NKN14" s="81"/>
      <c r="NKO14" s="81"/>
      <c r="NKP14" s="81"/>
      <c r="NKQ14" s="81"/>
      <c r="NKR14" s="81"/>
      <c r="NKS14" s="81"/>
      <c r="NKT14" s="81"/>
      <c r="NKU14" s="81"/>
      <c r="NKV14" s="81"/>
      <c r="NKW14" s="81"/>
      <c r="NKX14" s="81"/>
      <c r="NKY14" s="81"/>
      <c r="NKZ14" s="81"/>
      <c r="NLA14" s="81"/>
      <c r="NLB14" s="81"/>
      <c r="NLC14" s="81"/>
      <c r="NLD14" s="81"/>
      <c r="NLE14" s="81"/>
      <c r="NLF14" s="81"/>
      <c r="NLG14" s="81"/>
      <c r="NLH14" s="81"/>
      <c r="NLI14" s="81"/>
      <c r="NLJ14" s="81"/>
      <c r="NLK14" s="81"/>
      <c r="NLL14" s="81"/>
      <c r="NLM14" s="81"/>
      <c r="NLN14" s="81"/>
      <c r="NLO14" s="81"/>
      <c r="NLP14" s="81"/>
      <c r="NLQ14" s="81"/>
      <c r="NLR14" s="81"/>
      <c r="NLS14" s="81"/>
      <c r="NLT14" s="81"/>
      <c r="NLU14" s="81"/>
      <c r="NLV14" s="81"/>
      <c r="NLW14" s="81"/>
      <c r="NLX14" s="81"/>
      <c r="NLY14" s="81"/>
      <c r="NLZ14" s="81"/>
      <c r="NMA14" s="81"/>
      <c r="NMB14" s="81"/>
      <c r="NMC14" s="81"/>
      <c r="NMD14" s="81"/>
      <c r="NME14" s="81"/>
      <c r="NMF14" s="81"/>
      <c r="NMG14" s="81"/>
      <c r="NMH14" s="81"/>
      <c r="NMI14" s="81"/>
      <c r="NMJ14" s="81"/>
      <c r="NMK14" s="81"/>
      <c r="NML14" s="81"/>
      <c r="NMM14" s="81"/>
      <c r="NMN14" s="81"/>
      <c r="NMO14" s="81"/>
      <c r="NMP14" s="81"/>
      <c r="NMQ14" s="81"/>
      <c r="NMR14" s="81"/>
      <c r="NMS14" s="81"/>
      <c r="NMT14" s="81"/>
      <c r="NMU14" s="81"/>
      <c r="NMV14" s="81"/>
      <c r="NMW14" s="81"/>
      <c r="NMX14" s="81"/>
      <c r="NMY14" s="81"/>
      <c r="NMZ14" s="81"/>
      <c r="NNA14" s="81"/>
      <c r="NNB14" s="81"/>
      <c r="NNC14" s="81"/>
      <c r="NND14" s="81"/>
      <c r="NNE14" s="81"/>
      <c r="NNF14" s="81"/>
      <c r="NNG14" s="81"/>
      <c r="NNH14" s="81"/>
      <c r="NNI14" s="81"/>
      <c r="NNJ14" s="81"/>
      <c r="NNK14" s="81"/>
      <c r="NNL14" s="81"/>
      <c r="NNM14" s="81"/>
      <c r="NNN14" s="81"/>
      <c r="NNO14" s="81"/>
      <c r="NNP14" s="81"/>
      <c r="NNQ14" s="81"/>
      <c r="NNR14" s="81"/>
      <c r="NNS14" s="81"/>
      <c r="NNT14" s="81"/>
      <c r="NNU14" s="81"/>
      <c r="NNV14" s="81"/>
      <c r="NNW14" s="81"/>
      <c r="NNX14" s="81"/>
      <c r="NNY14" s="81"/>
      <c r="NNZ14" s="81"/>
      <c r="NOA14" s="81"/>
      <c r="NOB14" s="81"/>
      <c r="NOC14" s="81"/>
      <c r="NOD14" s="81"/>
      <c r="NOE14" s="81"/>
      <c r="NOF14" s="81"/>
      <c r="NOG14" s="81"/>
      <c r="NOH14" s="81"/>
      <c r="NOI14" s="81"/>
      <c r="NOJ14" s="81"/>
      <c r="NOK14" s="81"/>
      <c r="NOL14" s="81"/>
      <c r="NOM14" s="81"/>
      <c r="NON14" s="81"/>
      <c r="NOO14" s="81"/>
      <c r="NOP14" s="81"/>
      <c r="NOQ14" s="81"/>
      <c r="NOR14" s="81"/>
      <c r="NOS14" s="81"/>
      <c r="NOT14" s="81"/>
      <c r="NOU14" s="81"/>
      <c r="NOV14" s="81"/>
      <c r="NOW14" s="81"/>
      <c r="NOX14" s="81"/>
      <c r="NOY14" s="81"/>
      <c r="NOZ14" s="81"/>
      <c r="NPA14" s="81"/>
      <c r="NPB14" s="81"/>
      <c r="NPC14" s="81"/>
      <c r="NPD14" s="81"/>
      <c r="NPE14" s="81"/>
      <c r="NPF14" s="81"/>
      <c r="NPG14" s="81"/>
      <c r="NPH14" s="81"/>
      <c r="NPI14" s="81"/>
      <c r="NPJ14" s="81"/>
      <c r="NPK14" s="81"/>
      <c r="NPL14" s="81"/>
      <c r="NPM14" s="81"/>
      <c r="NPN14" s="81"/>
      <c r="NPO14" s="81"/>
      <c r="NPP14" s="81"/>
      <c r="NPQ14" s="81"/>
      <c r="NPR14" s="81"/>
      <c r="NPS14" s="81"/>
      <c r="NPT14" s="81"/>
      <c r="NPU14" s="81"/>
      <c r="NPV14" s="81"/>
      <c r="NPW14" s="81"/>
      <c r="NPX14" s="81"/>
      <c r="NPY14" s="81"/>
      <c r="NPZ14" s="81"/>
      <c r="NQA14" s="81"/>
      <c r="NQB14" s="81"/>
      <c r="NQC14" s="81"/>
      <c r="NQD14" s="81"/>
      <c r="NQE14" s="81"/>
      <c r="NQF14" s="81"/>
      <c r="NQG14" s="81"/>
      <c r="NQH14" s="81"/>
      <c r="NQI14" s="81"/>
      <c r="NQJ14" s="81"/>
      <c r="NQK14" s="81"/>
      <c r="NQL14" s="81"/>
      <c r="NQM14" s="81"/>
      <c r="NQN14" s="81"/>
      <c r="NQO14" s="81"/>
      <c r="NQP14" s="81"/>
      <c r="NQQ14" s="81"/>
      <c r="NQR14" s="81"/>
      <c r="NQS14" s="81"/>
      <c r="NQT14" s="81"/>
      <c r="NQU14" s="81"/>
      <c r="NQV14" s="81"/>
      <c r="NQW14" s="81"/>
      <c r="NQX14" s="81"/>
      <c r="NQY14" s="81"/>
      <c r="NQZ14" s="81"/>
      <c r="NRA14" s="81"/>
      <c r="NRB14" s="81"/>
      <c r="NRC14" s="81"/>
      <c r="NRD14" s="81"/>
      <c r="NRE14" s="81"/>
      <c r="NRF14" s="81"/>
      <c r="NRG14" s="81"/>
      <c r="NRH14" s="81"/>
      <c r="NRI14" s="81"/>
      <c r="NRJ14" s="81"/>
      <c r="NRK14" s="81"/>
      <c r="NRL14" s="81"/>
      <c r="NRM14" s="81"/>
      <c r="NRN14" s="81"/>
      <c r="NRO14" s="81"/>
      <c r="NRP14" s="81"/>
      <c r="NRQ14" s="81"/>
      <c r="NRR14" s="81"/>
      <c r="NRS14" s="81"/>
      <c r="NRT14" s="81"/>
      <c r="NRU14" s="81"/>
      <c r="NRV14" s="81"/>
      <c r="NRW14" s="81"/>
      <c r="NRX14" s="81"/>
      <c r="NRY14" s="81"/>
      <c r="NRZ14" s="81"/>
      <c r="NSA14" s="81"/>
      <c r="NSB14" s="81"/>
      <c r="NSC14" s="81"/>
      <c r="NSD14" s="81"/>
      <c r="NSE14" s="81"/>
      <c r="NSF14" s="81"/>
      <c r="NSG14" s="81"/>
      <c r="NSH14" s="81"/>
      <c r="NSI14" s="81"/>
      <c r="NSJ14" s="81"/>
      <c r="NSK14" s="81"/>
      <c r="NSL14" s="81"/>
      <c r="NSM14" s="81"/>
      <c r="NSN14" s="81"/>
      <c r="NSO14" s="81"/>
      <c r="NSP14" s="81"/>
      <c r="NSQ14" s="81"/>
      <c r="NSR14" s="81"/>
      <c r="NSS14" s="81"/>
      <c r="NST14" s="81"/>
      <c r="NSU14" s="81"/>
      <c r="NSV14" s="81"/>
      <c r="NSW14" s="81"/>
      <c r="NSX14" s="81"/>
      <c r="NSY14" s="81"/>
      <c r="NSZ14" s="81"/>
      <c r="NTA14" s="81"/>
      <c r="NTB14" s="81"/>
      <c r="NTC14" s="81"/>
      <c r="NTD14" s="81"/>
      <c r="NTE14" s="81"/>
      <c r="NTF14" s="81"/>
      <c r="NTG14" s="81"/>
      <c r="NTH14" s="81"/>
      <c r="NTI14" s="81"/>
      <c r="NTJ14" s="81"/>
      <c r="NTK14" s="81"/>
      <c r="NTL14" s="81"/>
      <c r="NTM14" s="81"/>
      <c r="NTN14" s="81"/>
      <c r="NTO14" s="81"/>
      <c r="NTP14" s="81"/>
      <c r="NTQ14" s="81"/>
      <c r="NTR14" s="81"/>
      <c r="NTS14" s="81"/>
      <c r="NTT14" s="81"/>
      <c r="NTU14" s="81"/>
      <c r="NTV14" s="81"/>
      <c r="NTW14" s="81"/>
      <c r="NTX14" s="81"/>
      <c r="NTY14" s="81"/>
      <c r="NTZ14" s="81"/>
      <c r="NUA14" s="81"/>
      <c r="NUB14" s="81"/>
      <c r="NUC14" s="81"/>
      <c r="NUD14" s="81"/>
      <c r="NUE14" s="81"/>
      <c r="NUF14" s="81"/>
      <c r="NUG14" s="81"/>
      <c r="NUH14" s="81"/>
      <c r="NUI14" s="81"/>
      <c r="NUJ14" s="81"/>
      <c r="NUK14" s="81"/>
      <c r="NUL14" s="81"/>
      <c r="NUM14" s="81"/>
      <c r="NUN14" s="81"/>
      <c r="NUO14" s="81"/>
      <c r="NUP14" s="81"/>
      <c r="NUQ14" s="81"/>
      <c r="NUR14" s="81"/>
      <c r="NUS14" s="81"/>
      <c r="NUT14" s="81"/>
      <c r="NUU14" s="81"/>
      <c r="NUV14" s="81"/>
      <c r="NUW14" s="81"/>
      <c r="NUX14" s="81"/>
      <c r="NUY14" s="81"/>
      <c r="NUZ14" s="81"/>
      <c r="NVA14" s="81"/>
      <c r="NVB14" s="81"/>
      <c r="NVC14" s="81"/>
      <c r="NVD14" s="81"/>
      <c r="NVE14" s="81"/>
      <c r="NVF14" s="81"/>
      <c r="NVG14" s="81"/>
      <c r="NVH14" s="81"/>
      <c r="NVI14" s="81"/>
      <c r="NVJ14" s="81"/>
      <c r="NVK14" s="81"/>
      <c r="NVL14" s="81"/>
      <c r="NVM14" s="81"/>
      <c r="NVN14" s="81"/>
      <c r="NVO14" s="81"/>
      <c r="NVP14" s="81"/>
      <c r="NVQ14" s="81"/>
      <c r="NVR14" s="81"/>
      <c r="NVS14" s="81"/>
      <c r="NVT14" s="81"/>
      <c r="NVU14" s="81"/>
      <c r="NVV14" s="81"/>
      <c r="NVW14" s="81"/>
      <c r="NVX14" s="81"/>
      <c r="NVY14" s="81"/>
      <c r="NVZ14" s="81"/>
      <c r="NWA14" s="81"/>
      <c r="NWB14" s="81"/>
      <c r="NWC14" s="81"/>
      <c r="NWD14" s="81"/>
      <c r="NWE14" s="81"/>
      <c r="NWF14" s="81"/>
      <c r="NWG14" s="81"/>
      <c r="NWH14" s="81"/>
      <c r="NWI14" s="81"/>
      <c r="NWJ14" s="81"/>
      <c r="NWK14" s="81"/>
      <c r="NWL14" s="81"/>
      <c r="NWM14" s="81"/>
      <c r="NWN14" s="81"/>
      <c r="NWO14" s="81"/>
      <c r="NWP14" s="81"/>
      <c r="NWQ14" s="81"/>
      <c r="NWR14" s="81"/>
      <c r="NWS14" s="81"/>
      <c r="NWT14" s="81"/>
      <c r="NWU14" s="81"/>
      <c r="NWV14" s="81"/>
      <c r="NWW14" s="81"/>
      <c r="NWX14" s="81"/>
      <c r="NWY14" s="81"/>
      <c r="NWZ14" s="81"/>
      <c r="NXA14" s="81"/>
      <c r="NXB14" s="81"/>
      <c r="NXC14" s="81"/>
      <c r="NXD14" s="81"/>
      <c r="NXE14" s="81"/>
      <c r="NXF14" s="81"/>
      <c r="NXG14" s="81"/>
      <c r="NXH14" s="81"/>
      <c r="NXI14" s="81"/>
      <c r="NXJ14" s="81"/>
      <c r="NXK14" s="81"/>
      <c r="NXL14" s="81"/>
      <c r="NXM14" s="81"/>
      <c r="NXN14" s="81"/>
      <c r="NXO14" s="81"/>
      <c r="NXP14" s="81"/>
      <c r="NXQ14" s="81"/>
      <c r="NXR14" s="81"/>
      <c r="NXS14" s="81"/>
      <c r="NXT14" s="81"/>
      <c r="NXU14" s="81"/>
      <c r="NXV14" s="81"/>
      <c r="NXW14" s="81"/>
      <c r="NXX14" s="81"/>
      <c r="NXY14" s="81"/>
      <c r="NXZ14" s="81"/>
      <c r="NYA14" s="81"/>
      <c r="NYB14" s="81"/>
      <c r="NYC14" s="81"/>
      <c r="NYD14" s="81"/>
      <c r="NYE14" s="81"/>
      <c r="NYF14" s="81"/>
      <c r="NYG14" s="81"/>
      <c r="NYH14" s="81"/>
      <c r="NYI14" s="81"/>
      <c r="NYJ14" s="81"/>
      <c r="NYK14" s="81"/>
      <c r="NYL14" s="81"/>
      <c r="NYM14" s="81"/>
      <c r="NYN14" s="81"/>
      <c r="NYO14" s="81"/>
      <c r="NYP14" s="81"/>
      <c r="NYQ14" s="81"/>
      <c r="NYR14" s="81"/>
      <c r="NYS14" s="81"/>
      <c r="NYT14" s="81"/>
      <c r="NYU14" s="81"/>
      <c r="NYV14" s="81"/>
      <c r="NYW14" s="81"/>
      <c r="NYX14" s="81"/>
      <c r="NYY14" s="81"/>
      <c r="NYZ14" s="81"/>
      <c r="NZA14" s="81"/>
      <c r="NZB14" s="81"/>
      <c r="NZC14" s="81"/>
      <c r="NZD14" s="81"/>
      <c r="NZE14" s="81"/>
      <c r="NZF14" s="81"/>
      <c r="NZG14" s="81"/>
      <c r="NZH14" s="81"/>
      <c r="NZI14" s="81"/>
      <c r="NZJ14" s="81"/>
      <c r="NZK14" s="81"/>
      <c r="NZL14" s="81"/>
      <c r="NZM14" s="81"/>
      <c r="NZN14" s="81"/>
      <c r="NZO14" s="81"/>
      <c r="NZP14" s="81"/>
      <c r="NZQ14" s="81"/>
      <c r="NZR14" s="81"/>
      <c r="NZS14" s="81"/>
      <c r="NZT14" s="81"/>
      <c r="NZU14" s="81"/>
      <c r="NZV14" s="81"/>
      <c r="NZW14" s="81"/>
      <c r="NZX14" s="81"/>
      <c r="NZY14" s="81"/>
      <c r="NZZ14" s="81"/>
      <c r="OAA14" s="81"/>
      <c r="OAB14" s="81"/>
      <c r="OAC14" s="81"/>
      <c r="OAD14" s="81"/>
      <c r="OAE14" s="81"/>
      <c r="OAF14" s="81"/>
      <c r="OAG14" s="81"/>
      <c r="OAH14" s="81"/>
      <c r="OAI14" s="81"/>
      <c r="OAJ14" s="81"/>
      <c r="OAK14" s="81"/>
      <c r="OAL14" s="81"/>
      <c r="OAM14" s="81"/>
      <c r="OAN14" s="81"/>
      <c r="OAO14" s="81"/>
      <c r="OAP14" s="81"/>
      <c r="OAQ14" s="81"/>
      <c r="OAR14" s="81"/>
      <c r="OAS14" s="81"/>
      <c r="OAT14" s="81"/>
      <c r="OAU14" s="81"/>
      <c r="OAV14" s="81"/>
      <c r="OAW14" s="81"/>
      <c r="OAX14" s="81"/>
      <c r="OAY14" s="81"/>
      <c r="OAZ14" s="81"/>
      <c r="OBA14" s="81"/>
      <c r="OBB14" s="81"/>
      <c r="OBC14" s="81"/>
      <c r="OBD14" s="81"/>
      <c r="OBE14" s="81"/>
      <c r="OBF14" s="81"/>
      <c r="OBG14" s="81"/>
      <c r="OBH14" s="81"/>
      <c r="OBI14" s="81"/>
      <c r="OBJ14" s="81"/>
      <c r="OBK14" s="81"/>
      <c r="OBL14" s="81"/>
      <c r="OBM14" s="81"/>
      <c r="OBN14" s="81"/>
      <c r="OBO14" s="81"/>
      <c r="OBP14" s="81"/>
      <c r="OBQ14" s="81"/>
      <c r="OBR14" s="81"/>
      <c r="OBS14" s="81"/>
      <c r="OBT14" s="81"/>
      <c r="OBU14" s="81"/>
      <c r="OBV14" s="81"/>
      <c r="OBW14" s="81"/>
      <c r="OBX14" s="81"/>
      <c r="OBY14" s="81"/>
      <c r="OBZ14" s="81"/>
      <c r="OCA14" s="81"/>
      <c r="OCB14" s="81"/>
      <c r="OCC14" s="81"/>
      <c r="OCD14" s="81"/>
      <c r="OCE14" s="81"/>
      <c r="OCF14" s="81"/>
      <c r="OCG14" s="81"/>
      <c r="OCH14" s="81"/>
      <c r="OCI14" s="81"/>
      <c r="OCJ14" s="81"/>
      <c r="OCK14" s="81"/>
      <c r="OCL14" s="81"/>
      <c r="OCM14" s="81"/>
      <c r="OCN14" s="81"/>
      <c r="OCO14" s="81"/>
      <c r="OCP14" s="81"/>
      <c r="OCQ14" s="81"/>
      <c r="OCR14" s="81"/>
      <c r="OCS14" s="81"/>
      <c r="OCT14" s="81"/>
      <c r="OCU14" s="81"/>
      <c r="OCV14" s="81"/>
      <c r="OCW14" s="81"/>
      <c r="OCX14" s="81"/>
      <c r="OCY14" s="81"/>
      <c r="OCZ14" s="81"/>
      <c r="ODA14" s="81"/>
      <c r="ODB14" s="81"/>
      <c r="ODC14" s="81"/>
      <c r="ODD14" s="81"/>
      <c r="ODE14" s="81"/>
      <c r="ODF14" s="81"/>
      <c r="ODG14" s="81"/>
      <c r="ODH14" s="81"/>
      <c r="ODI14" s="81"/>
      <c r="ODJ14" s="81"/>
      <c r="ODK14" s="81"/>
      <c r="ODL14" s="81"/>
      <c r="ODM14" s="81"/>
      <c r="ODN14" s="81"/>
      <c r="ODO14" s="81"/>
      <c r="ODP14" s="81"/>
      <c r="ODQ14" s="81"/>
      <c r="ODR14" s="81"/>
      <c r="ODS14" s="81"/>
      <c r="ODT14" s="81"/>
      <c r="ODU14" s="81"/>
      <c r="ODV14" s="81"/>
      <c r="ODW14" s="81"/>
      <c r="ODX14" s="81"/>
      <c r="ODY14" s="81"/>
      <c r="ODZ14" s="81"/>
      <c r="OEA14" s="81"/>
      <c r="OEB14" s="81"/>
      <c r="OEC14" s="81"/>
      <c r="OED14" s="81"/>
      <c r="OEE14" s="81"/>
      <c r="OEF14" s="81"/>
      <c r="OEG14" s="81"/>
      <c r="OEH14" s="81"/>
      <c r="OEI14" s="81"/>
      <c r="OEJ14" s="81"/>
      <c r="OEK14" s="81"/>
      <c r="OEL14" s="81"/>
      <c r="OEM14" s="81"/>
      <c r="OEN14" s="81"/>
      <c r="OEO14" s="81"/>
      <c r="OEP14" s="81"/>
      <c r="OEQ14" s="81"/>
      <c r="OER14" s="81"/>
      <c r="OES14" s="81"/>
      <c r="OET14" s="81"/>
      <c r="OEU14" s="81"/>
      <c r="OEV14" s="81"/>
      <c r="OEW14" s="81"/>
      <c r="OEX14" s="81"/>
      <c r="OEY14" s="81"/>
      <c r="OEZ14" s="81"/>
      <c r="OFA14" s="81"/>
      <c r="OFB14" s="81"/>
      <c r="OFC14" s="81"/>
      <c r="OFD14" s="81"/>
      <c r="OFE14" s="81"/>
      <c r="OFF14" s="81"/>
      <c r="OFG14" s="81"/>
      <c r="OFH14" s="81"/>
      <c r="OFI14" s="81"/>
      <c r="OFJ14" s="81"/>
      <c r="OFK14" s="81"/>
      <c r="OFL14" s="81"/>
      <c r="OFM14" s="81"/>
      <c r="OFN14" s="81"/>
      <c r="OFO14" s="81"/>
      <c r="OFP14" s="81"/>
      <c r="OFQ14" s="81"/>
      <c r="OFR14" s="81"/>
      <c r="OFS14" s="81"/>
      <c r="OFT14" s="81"/>
      <c r="OFU14" s="81"/>
      <c r="OFV14" s="81"/>
      <c r="OFW14" s="81"/>
      <c r="OFX14" s="81"/>
      <c r="OFY14" s="81"/>
      <c r="OFZ14" s="81"/>
      <c r="OGA14" s="81"/>
      <c r="OGB14" s="81"/>
      <c r="OGC14" s="81"/>
      <c r="OGD14" s="81"/>
      <c r="OGE14" s="81"/>
      <c r="OGF14" s="81"/>
      <c r="OGG14" s="81"/>
      <c r="OGH14" s="81"/>
      <c r="OGI14" s="81"/>
      <c r="OGJ14" s="81"/>
      <c r="OGK14" s="81"/>
      <c r="OGL14" s="81"/>
      <c r="OGM14" s="81"/>
      <c r="OGN14" s="81"/>
      <c r="OGO14" s="81"/>
      <c r="OGP14" s="81"/>
      <c r="OGQ14" s="81"/>
      <c r="OGR14" s="81"/>
      <c r="OGS14" s="81"/>
      <c r="OGT14" s="81"/>
      <c r="OGU14" s="81"/>
      <c r="OGV14" s="81"/>
      <c r="OGW14" s="81"/>
      <c r="OGX14" s="81"/>
      <c r="OGY14" s="81"/>
      <c r="OGZ14" s="81"/>
      <c r="OHA14" s="81"/>
      <c r="OHB14" s="81"/>
      <c r="OHC14" s="81"/>
      <c r="OHD14" s="81"/>
      <c r="OHE14" s="81"/>
      <c r="OHF14" s="81"/>
      <c r="OHG14" s="81"/>
      <c r="OHH14" s="81"/>
      <c r="OHI14" s="81"/>
      <c r="OHJ14" s="81"/>
      <c r="OHK14" s="81"/>
      <c r="OHL14" s="81"/>
      <c r="OHM14" s="81"/>
      <c r="OHN14" s="81"/>
      <c r="OHO14" s="81"/>
      <c r="OHP14" s="81"/>
      <c r="OHQ14" s="81"/>
      <c r="OHR14" s="81"/>
      <c r="OHS14" s="81"/>
      <c r="OHT14" s="81"/>
      <c r="OHU14" s="81"/>
      <c r="OHV14" s="81"/>
      <c r="OHW14" s="81"/>
      <c r="OHX14" s="81"/>
      <c r="OHY14" s="81"/>
      <c r="OHZ14" s="81"/>
      <c r="OIA14" s="81"/>
      <c r="OIB14" s="81"/>
      <c r="OIC14" s="81"/>
      <c r="OID14" s="81"/>
      <c r="OIE14" s="81"/>
      <c r="OIF14" s="81"/>
      <c r="OIG14" s="81"/>
      <c r="OIH14" s="81"/>
      <c r="OII14" s="81"/>
      <c r="OIJ14" s="81"/>
      <c r="OIK14" s="81"/>
      <c r="OIL14" s="81"/>
      <c r="OIM14" s="81"/>
      <c r="OIN14" s="81"/>
      <c r="OIO14" s="81"/>
      <c r="OIP14" s="81"/>
      <c r="OIQ14" s="81"/>
      <c r="OIR14" s="81"/>
      <c r="OIS14" s="81"/>
      <c r="OIT14" s="81"/>
      <c r="OIU14" s="81"/>
      <c r="OIV14" s="81"/>
      <c r="OIW14" s="81"/>
      <c r="OIX14" s="81"/>
      <c r="OIY14" s="81"/>
      <c r="OIZ14" s="81"/>
      <c r="OJA14" s="81"/>
      <c r="OJB14" s="81"/>
      <c r="OJC14" s="81"/>
      <c r="OJD14" s="81"/>
      <c r="OJE14" s="81"/>
      <c r="OJF14" s="81"/>
      <c r="OJG14" s="81"/>
      <c r="OJH14" s="81"/>
      <c r="OJI14" s="81"/>
      <c r="OJJ14" s="81"/>
      <c r="OJK14" s="81"/>
      <c r="OJL14" s="81"/>
      <c r="OJM14" s="81"/>
      <c r="OJN14" s="81"/>
      <c r="OJO14" s="81"/>
      <c r="OJP14" s="81"/>
      <c r="OJQ14" s="81"/>
      <c r="OJR14" s="81"/>
      <c r="OJS14" s="81"/>
      <c r="OJT14" s="81"/>
      <c r="OJU14" s="81"/>
      <c r="OJV14" s="81"/>
      <c r="OJW14" s="81"/>
      <c r="OJX14" s="81"/>
      <c r="OJY14" s="81"/>
      <c r="OJZ14" s="81"/>
      <c r="OKA14" s="81"/>
      <c r="OKB14" s="81"/>
      <c r="OKC14" s="81"/>
      <c r="OKD14" s="81"/>
      <c r="OKE14" s="81"/>
      <c r="OKF14" s="81"/>
      <c r="OKG14" s="81"/>
      <c r="OKH14" s="81"/>
      <c r="OKI14" s="81"/>
      <c r="OKJ14" s="81"/>
      <c r="OKK14" s="81"/>
      <c r="OKL14" s="81"/>
      <c r="OKM14" s="81"/>
      <c r="OKN14" s="81"/>
      <c r="OKO14" s="81"/>
      <c r="OKP14" s="81"/>
      <c r="OKQ14" s="81"/>
      <c r="OKR14" s="81"/>
      <c r="OKS14" s="81"/>
      <c r="OKT14" s="81"/>
      <c r="OKU14" s="81"/>
      <c r="OKV14" s="81"/>
      <c r="OKW14" s="81"/>
      <c r="OKX14" s="81"/>
      <c r="OKY14" s="81"/>
      <c r="OKZ14" s="81"/>
      <c r="OLA14" s="81"/>
      <c r="OLB14" s="81"/>
      <c r="OLC14" s="81"/>
      <c r="OLD14" s="81"/>
      <c r="OLE14" s="81"/>
      <c r="OLF14" s="81"/>
      <c r="OLG14" s="81"/>
      <c r="OLH14" s="81"/>
      <c r="OLI14" s="81"/>
      <c r="OLJ14" s="81"/>
      <c r="OLK14" s="81"/>
      <c r="OLL14" s="81"/>
      <c r="OLM14" s="81"/>
      <c r="OLN14" s="81"/>
      <c r="OLO14" s="81"/>
      <c r="OLP14" s="81"/>
      <c r="OLQ14" s="81"/>
      <c r="OLR14" s="81"/>
      <c r="OLS14" s="81"/>
      <c r="OLT14" s="81"/>
      <c r="OLU14" s="81"/>
      <c r="OLV14" s="81"/>
      <c r="OLW14" s="81"/>
      <c r="OLX14" s="81"/>
      <c r="OLY14" s="81"/>
      <c r="OLZ14" s="81"/>
      <c r="OMA14" s="81"/>
      <c r="OMB14" s="81"/>
      <c r="OMC14" s="81"/>
      <c r="OMD14" s="81"/>
      <c r="OME14" s="81"/>
      <c r="OMF14" s="81"/>
      <c r="OMG14" s="81"/>
      <c r="OMH14" s="81"/>
      <c r="OMI14" s="81"/>
      <c r="OMJ14" s="81"/>
      <c r="OMK14" s="81"/>
      <c r="OML14" s="81"/>
      <c r="OMM14" s="81"/>
      <c r="OMN14" s="81"/>
      <c r="OMO14" s="81"/>
      <c r="OMP14" s="81"/>
      <c r="OMQ14" s="81"/>
      <c r="OMR14" s="81"/>
      <c r="OMS14" s="81"/>
      <c r="OMT14" s="81"/>
      <c r="OMU14" s="81"/>
      <c r="OMV14" s="81"/>
      <c r="OMW14" s="81"/>
      <c r="OMX14" s="81"/>
      <c r="OMY14" s="81"/>
      <c r="OMZ14" s="81"/>
      <c r="ONA14" s="81"/>
      <c r="ONB14" s="81"/>
      <c r="ONC14" s="81"/>
      <c r="OND14" s="81"/>
      <c r="ONE14" s="81"/>
      <c r="ONF14" s="81"/>
      <c r="ONG14" s="81"/>
      <c r="ONH14" s="81"/>
      <c r="ONI14" s="81"/>
      <c r="ONJ14" s="81"/>
      <c r="ONK14" s="81"/>
      <c r="ONL14" s="81"/>
      <c r="ONM14" s="81"/>
      <c r="ONN14" s="81"/>
      <c r="ONO14" s="81"/>
      <c r="ONP14" s="81"/>
      <c r="ONQ14" s="81"/>
      <c r="ONR14" s="81"/>
      <c r="ONS14" s="81"/>
      <c r="ONT14" s="81"/>
      <c r="ONU14" s="81"/>
      <c r="ONV14" s="81"/>
      <c r="ONW14" s="81"/>
      <c r="ONX14" s="81"/>
      <c r="ONY14" s="81"/>
      <c r="ONZ14" s="81"/>
      <c r="OOA14" s="81"/>
      <c r="OOB14" s="81"/>
      <c r="OOC14" s="81"/>
      <c r="OOD14" s="81"/>
      <c r="OOE14" s="81"/>
      <c r="OOF14" s="81"/>
      <c r="OOG14" s="81"/>
      <c r="OOH14" s="81"/>
      <c r="OOI14" s="81"/>
      <c r="OOJ14" s="81"/>
      <c r="OOK14" s="81"/>
      <c r="OOL14" s="81"/>
      <c r="OOM14" s="81"/>
      <c r="OON14" s="81"/>
      <c r="OOO14" s="81"/>
      <c r="OOP14" s="81"/>
      <c r="OOQ14" s="81"/>
      <c r="OOR14" s="81"/>
      <c r="OOS14" s="81"/>
      <c r="OOT14" s="81"/>
      <c r="OOU14" s="81"/>
      <c r="OOV14" s="81"/>
      <c r="OOW14" s="81"/>
      <c r="OOX14" s="81"/>
      <c r="OOY14" s="81"/>
      <c r="OOZ14" s="81"/>
      <c r="OPA14" s="81"/>
      <c r="OPB14" s="81"/>
      <c r="OPC14" s="81"/>
      <c r="OPD14" s="81"/>
      <c r="OPE14" s="81"/>
      <c r="OPF14" s="81"/>
      <c r="OPG14" s="81"/>
      <c r="OPH14" s="81"/>
      <c r="OPI14" s="81"/>
      <c r="OPJ14" s="81"/>
      <c r="OPK14" s="81"/>
      <c r="OPL14" s="81"/>
      <c r="OPM14" s="81"/>
      <c r="OPN14" s="81"/>
      <c r="OPO14" s="81"/>
      <c r="OPP14" s="81"/>
      <c r="OPQ14" s="81"/>
      <c r="OPR14" s="81"/>
      <c r="OPS14" s="81"/>
      <c r="OPT14" s="81"/>
      <c r="OPU14" s="81"/>
      <c r="OPV14" s="81"/>
      <c r="OPW14" s="81"/>
      <c r="OPX14" s="81"/>
      <c r="OPY14" s="81"/>
      <c r="OPZ14" s="81"/>
      <c r="OQA14" s="81"/>
      <c r="OQB14" s="81"/>
      <c r="OQC14" s="81"/>
      <c r="OQD14" s="81"/>
      <c r="OQE14" s="81"/>
      <c r="OQF14" s="81"/>
      <c r="OQG14" s="81"/>
      <c r="OQH14" s="81"/>
      <c r="OQI14" s="81"/>
      <c r="OQJ14" s="81"/>
      <c r="OQK14" s="81"/>
      <c r="OQL14" s="81"/>
      <c r="OQM14" s="81"/>
      <c r="OQN14" s="81"/>
      <c r="OQO14" s="81"/>
      <c r="OQP14" s="81"/>
      <c r="OQQ14" s="81"/>
      <c r="OQR14" s="81"/>
      <c r="OQS14" s="81"/>
      <c r="OQT14" s="81"/>
      <c r="OQU14" s="81"/>
      <c r="OQV14" s="81"/>
      <c r="OQW14" s="81"/>
      <c r="OQX14" s="81"/>
      <c r="OQY14" s="81"/>
      <c r="OQZ14" s="81"/>
      <c r="ORA14" s="81"/>
      <c r="ORB14" s="81"/>
      <c r="ORC14" s="81"/>
      <c r="ORD14" s="81"/>
      <c r="ORE14" s="81"/>
      <c r="ORF14" s="81"/>
      <c r="ORG14" s="81"/>
      <c r="ORH14" s="81"/>
      <c r="ORI14" s="81"/>
      <c r="ORJ14" s="81"/>
      <c r="ORK14" s="81"/>
      <c r="ORL14" s="81"/>
      <c r="ORM14" s="81"/>
      <c r="ORN14" s="81"/>
      <c r="ORO14" s="81"/>
      <c r="ORP14" s="81"/>
      <c r="ORQ14" s="81"/>
      <c r="ORR14" s="81"/>
      <c r="ORS14" s="81"/>
      <c r="ORT14" s="81"/>
      <c r="ORU14" s="81"/>
      <c r="ORV14" s="81"/>
      <c r="ORW14" s="81"/>
      <c r="ORX14" s="81"/>
      <c r="ORY14" s="81"/>
      <c r="ORZ14" s="81"/>
      <c r="OSA14" s="81"/>
      <c r="OSB14" s="81"/>
      <c r="OSC14" s="81"/>
      <c r="OSD14" s="81"/>
      <c r="OSE14" s="81"/>
      <c r="OSF14" s="81"/>
      <c r="OSG14" s="81"/>
      <c r="OSH14" s="81"/>
      <c r="OSI14" s="81"/>
      <c r="OSJ14" s="81"/>
      <c r="OSK14" s="81"/>
      <c r="OSL14" s="81"/>
      <c r="OSM14" s="81"/>
      <c r="OSN14" s="81"/>
      <c r="OSO14" s="81"/>
      <c r="OSP14" s="81"/>
      <c r="OSQ14" s="81"/>
      <c r="OSR14" s="81"/>
      <c r="OSS14" s="81"/>
      <c r="OST14" s="81"/>
      <c r="OSU14" s="81"/>
      <c r="OSV14" s="81"/>
      <c r="OSW14" s="81"/>
      <c r="OSX14" s="81"/>
      <c r="OSY14" s="81"/>
      <c r="OSZ14" s="81"/>
      <c r="OTA14" s="81"/>
      <c r="OTB14" s="81"/>
      <c r="OTC14" s="81"/>
      <c r="OTD14" s="81"/>
      <c r="OTE14" s="81"/>
      <c r="OTF14" s="81"/>
      <c r="OTG14" s="81"/>
      <c r="OTH14" s="81"/>
      <c r="OTI14" s="81"/>
      <c r="OTJ14" s="81"/>
      <c r="OTK14" s="81"/>
      <c r="OTL14" s="81"/>
      <c r="OTM14" s="81"/>
      <c r="OTN14" s="81"/>
      <c r="OTO14" s="81"/>
      <c r="OTP14" s="81"/>
      <c r="OTQ14" s="81"/>
      <c r="OTR14" s="81"/>
      <c r="OTS14" s="81"/>
      <c r="OTT14" s="81"/>
      <c r="OTU14" s="81"/>
      <c r="OTV14" s="81"/>
      <c r="OTW14" s="81"/>
      <c r="OTX14" s="81"/>
      <c r="OTY14" s="81"/>
      <c r="OTZ14" s="81"/>
      <c r="OUA14" s="81"/>
      <c r="OUB14" s="81"/>
      <c r="OUC14" s="81"/>
      <c r="OUD14" s="81"/>
      <c r="OUE14" s="81"/>
      <c r="OUF14" s="81"/>
      <c r="OUG14" s="81"/>
      <c r="OUH14" s="81"/>
      <c r="OUI14" s="81"/>
      <c r="OUJ14" s="81"/>
      <c r="OUK14" s="81"/>
      <c r="OUL14" s="81"/>
      <c r="OUM14" s="81"/>
      <c r="OUN14" s="81"/>
      <c r="OUO14" s="81"/>
      <c r="OUP14" s="81"/>
      <c r="OUQ14" s="81"/>
      <c r="OUR14" s="81"/>
      <c r="OUS14" s="81"/>
      <c r="OUT14" s="81"/>
      <c r="OUU14" s="81"/>
      <c r="OUV14" s="81"/>
      <c r="OUW14" s="81"/>
      <c r="OUX14" s="81"/>
      <c r="OUY14" s="81"/>
      <c r="OUZ14" s="81"/>
      <c r="OVA14" s="81"/>
      <c r="OVB14" s="81"/>
      <c r="OVC14" s="81"/>
      <c r="OVD14" s="81"/>
      <c r="OVE14" s="81"/>
      <c r="OVF14" s="81"/>
      <c r="OVG14" s="81"/>
      <c r="OVH14" s="81"/>
      <c r="OVI14" s="81"/>
      <c r="OVJ14" s="81"/>
      <c r="OVK14" s="81"/>
      <c r="OVL14" s="81"/>
      <c r="OVM14" s="81"/>
      <c r="OVN14" s="81"/>
      <c r="OVO14" s="81"/>
      <c r="OVP14" s="81"/>
      <c r="OVQ14" s="81"/>
      <c r="OVR14" s="81"/>
      <c r="OVS14" s="81"/>
      <c r="OVT14" s="81"/>
      <c r="OVU14" s="81"/>
      <c r="OVV14" s="81"/>
      <c r="OVW14" s="81"/>
      <c r="OVX14" s="81"/>
      <c r="OVY14" s="81"/>
      <c r="OVZ14" s="81"/>
      <c r="OWA14" s="81"/>
      <c r="OWB14" s="81"/>
      <c r="OWC14" s="81"/>
      <c r="OWD14" s="81"/>
      <c r="OWE14" s="81"/>
      <c r="OWF14" s="81"/>
      <c r="OWG14" s="81"/>
      <c r="OWH14" s="81"/>
      <c r="OWI14" s="81"/>
      <c r="OWJ14" s="81"/>
      <c r="OWK14" s="81"/>
      <c r="OWL14" s="81"/>
      <c r="OWM14" s="81"/>
      <c r="OWN14" s="81"/>
      <c r="OWO14" s="81"/>
      <c r="OWP14" s="81"/>
      <c r="OWQ14" s="81"/>
      <c r="OWR14" s="81"/>
      <c r="OWS14" s="81"/>
      <c r="OWT14" s="81"/>
      <c r="OWU14" s="81"/>
      <c r="OWV14" s="81"/>
      <c r="OWW14" s="81"/>
      <c r="OWX14" s="81"/>
      <c r="OWY14" s="81"/>
      <c r="OWZ14" s="81"/>
      <c r="OXA14" s="81"/>
      <c r="OXB14" s="81"/>
      <c r="OXC14" s="81"/>
      <c r="OXD14" s="81"/>
      <c r="OXE14" s="81"/>
      <c r="OXF14" s="81"/>
      <c r="OXG14" s="81"/>
      <c r="OXH14" s="81"/>
      <c r="OXI14" s="81"/>
      <c r="OXJ14" s="81"/>
      <c r="OXK14" s="81"/>
      <c r="OXL14" s="81"/>
      <c r="OXM14" s="81"/>
      <c r="OXN14" s="81"/>
      <c r="OXO14" s="81"/>
      <c r="OXP14" s="81"/>
      <c r="OXQ14" s="81"/>
      <c r="OXR14" s="81"/>
      <c r="OXS14" s="81"/>
      <c r="OXT14" s="81"/>
      <c r="OXU14" s="81"/>
      <c r="OXV14" s="81"/>
      <c r="OXW14" s="81"/>
      <c r="OXX14" s="81"/>
      <c r="OXY14" s="81"/>
      <c r="OXZ14" s="81"/>
      <c r="OYA14" s="81"/>
      <c r="OYB14" s="81"/>
      <c r="OYC14" s="81"/>
      <c r="OYD14" s="81"/>
      <c r="OYE14" s="81"/>
      <c r="OYF14" s="81"/>
      <c r="OYG14" s="81"/>
      <c r="OYH14" s="81"/>
      <c r="OYI14" s="81"/>
      <c r="OYJ14" s="81"/>
      <c r="OYK14" s="81"/>
      <c r="OYL14" s="81"/>
      <c r="OYM14" s="81"/>
      <c r="OYN14" s="81"/>
      <c r="OYO14" s="81"/>
      <c r="OYP14" s="81"/>
      <c r="OYQ14" s="81"/>
      <c r="OYR14" s="81"/>
      <c r="OYS14" s="81"/>
      <c r="OYT14" s="81"/>
      <c r="OYU14" s="81"/>
      <c r="OYV14" s="81"/>
      <c r="OYW14" s="81"/>
      <c r="OYX14" s="81"/>
      <c r="OYY14" s="81"/>
      <c r="OYZ14" s="81"/>
      <c r="OZA14" s="81"/>
      <c r="OZB14" s="81"/>
      <c r="OZC14" s="81"/>
      <c r="OZD14" s="81"/>
      <c r="OZE14" s="81"/>
      <c r="OZF14" s="81"/>
      <c r="OZG14" s="81"/>
      <c r="OZH14" s="81"/>
      <c r="OZI14" s="81"/>
      <c r="OZJ14" s="81"/>
      <c r="OZK14" s="81"/>
      <c r="OZL14" s="81"/>
      <c r="OZM14" s="81"/>
      <c r="OZN14" s="81"/>
      <c r="OZO14" s="81"/>
      <c r="OZP14" s="81"/>
      <c r="OZQ14" s="81"/>
      <c r="OZR14" s="81"/>
      <c r="OZS14" s="81"/>
      <c r="OZT14" s="81"/>
      <c r="OZU14" s="81"/>
      <c r="OZV14" s="81"/>
      <c r="OZW14" s="81"/>
      <c r="OZX14" s="81"/>
      <c r="OZY14" s="81"/>
      <c r="OZZ14" s="81"/>
      <c r="PAA14" s="81"/>
      <c r="PAB14" s="81"/>
      <c r="PAC14" s="81"/>
      <c r="PAD14" s="81"/>
      <c r="PAE14" s="81"/>
      <c r="PAF14" s="81"/>
      <c r="PAG14" s="81"/>
      <c r="PAH14" s="81"/>
      <c r="PAI14" s="81"/>
      <c r="PAJ14" s="81"/>
      <c r="PAK14" s="81"/>
      <c r="PAL14" s="81"/>
      <c r="PAM14" s="81"/>
      <c r="PAN14" s="81"/>
      <c r="PAO14" s="81"/>
      <c r="PAP14" s="81"/>
      <c r="PAQ14" s="81"/>
      <c r="PAR14" s="81"/>
      <c r="PAS14" s="81"/>
      <c r="PAT14" s="81"/>
      <c r="PAU14" s="81"/>
      <c r="PAV14" s="81"/>
      <c r="PAW14" s="81"/>
      <c r="PAX14" s="81"/>
      <c r="PAY14" s="81"/>
      <c r="PAZ14" s="81"/>
      <c r="PBA14" s="81"/>
      <c r="PBB14" s="81"/>
      <c r="PBC14" s="81"/>
      <c r="PBD14" s="81"/>
      <c r="PBE14" s="81"/>
      <c r="PBF14" s="81"/>
      <c r="PBG14" s="81"/>
      <c r="PBH14" s="81"/>
      <c r="PBI14" s="81"/>
      <c r="PBJ14" s="81"/>
      <c r="PBK14" s="81"/>
      <c r="PBL14" s="81"/>
      <c r="PBM14" s="81"/>
      <c r="PBN14" s="81"/>
      <c r="PBO14" s="81"/>
      <c r="PBP14" s="81"/>
      <c r="PBQ14" s="81"/>
      <c r="PBR14" s="81"/>
      <c r="PBS14" s="81"/>
      <c r="PBT14" s="81"/>
      <c r="PBU14" s="81"/>
      <c r="PBV14" s="81"/>
      <c r="PBW14" s="81"/>
      <c r="PBX14" s="81"/>
      <c r="PBY14" s="81"/>
      <c r="PBZ14" s="81"/>
      <c r="PCA14" s="81"/>
      <c r="PCB14" s="81"/>
      <c r="PCC14" s="81"/>
      <c r="PCD14" s="81"/>
      <c r="PCE14" s="81"/>
      <c r="PCF14" s="81"/>
      <c r="PCG14" s="81"/>
      <c r="PCH14" s="81"/>
      <c r="PCI14" s="81"/>
      <c r="PCJ14" s="81"/>
      <c r="PCK14" s="81"/>
      <c r="PCL14" s="81"/>
      <c r="PCM14" s="81"/>
      <c r="PCN14" s="81"/>
      <c r="PCO14" s="81"/>
      <c r="PCP14" s="81"/>
      <c r="PCQ14" s="81"/>
      <c r="PCR14" s="81"/>
      <c r="PCS14" s="81"/>
      <c r="PCT14" s="81"/>
      <c r="PCU14" s="81"/>
      <c r="PCV14" s="81"/>
      <c r="PCW14" s="81"/>
      <c r="PCX14" s="81"/>
      <c r="PCY14" s="81"/>
      <c r="PCZ14" s="81"/>
      <c r="PDA14" s="81"/>
      <c r="PDB14" s="81"/>
      <c r="PDC14" s="81"/>
      <c r="PDD14" s="81"/>
      <c r="PDE14" s="81"/>
      <c r="PDF14" s="81"/>
      <c r="PDG14" s="81"/>
      <c r="PDH14" s="81"/>
      <c r="PDI14" s="81"/>
      <c r="PDJ14" s="81"/>
      <c r="PDK14" s="81"/>
      <c r="PDL14" s="81"/>
      <c r="PDM14" s="81"/>
      <c r="PDN14" s="81"/>
      <c r="PDO14" s="81"/>
      <c r="PDP14" s="81"/>
      <c r="PDQ14" s="81"/>
      <c r="PDR14" s="81"/>
      <c r="PDS14" s="81"/>
      <c r="PDT14" s="81"/>
      <c r="PDU14" s="81"/>
      <c r="PDV14" s="81"/>
      <c r="PDW14" s="81"/>
      <c r="PDX14" s="81"/>
      <c r="PDY14" s="81"/>
      <c r="PDZ14" s="81"/>
      <c r="PEA14" s="81"/>
      <c r="PEB14" s="81"/>
      <c r="PEC14" s="81"/>
      <c r="PED14" s="81"/>
      <c r="PEE14" s="81"/>
      <c r="PEF14" s="81"/>
      <c r="PEG14" s="81"/>
      <c r="PEH14" s="81"/>
      <c r="PEI14" s="81"/>
      <c r="PEJ14" s="81"/>
      <c r="PEK14" s="81"/>
      <c r="PEL14" s="81"/>
      <c r="PEM14" s="81"/>
      <c r="PEN14" s="81"/>
      <c r="PEO14" s="81"/>
      <c r="PEP14" s="81"/>
      <c r="PEQ14" s="81"/>
      <c r="PER14" s="81"/>
      <c r="PES14" s="81"/>
      <c r="PET14" s="81"/>
      <c r="PEU14" s="81"/>
      <c r="PEV14" s="81"/>
      <c r="PEW14" s="81"/>
      <c r="PEX14" s="81"/>
      <c r="PEY14" s="81"/>
      <c r="PEZ14" s="81"/>
      <c r="PFA14" s="81"/>
      <c r="PFB14" s="81"/>
      <c r="PFC14" s="81"/>
      <c r="PFD14" s="81"/>
      <c r="PFE14" s="81"/>
      <c r="PFF14" s="81"/>
      <c r="PFG14" s="81"/>
      <c r="PFH14" s="81"/>
      <c r="PFI14" s="81"/>
      <c r="PFJ14" s="81"/>
      <c r="PFK14" s="81"/>
      <c r="PFL14" s="81"/>
      <c r="PFM14" s="81"/>
      <c r="PFN14" s="81"/>
      <c r="PFO14" s="81"/>
      <c r="PFP14" s="81"/>
      <c r="PFQ14" s="81"/>
      <c r="PFR14" s="81"/>
      <c r="PFS14" s="81"/>
      <c r="PFT14" s="81"/>
      <c r="PFU14" s="81"/>
      <c r="PFV14" s="81"/>
      <c r="PFW14" s="81"/>
      <c r="PFX14" s="81"/>
      <c r="PFY14" s="81"/>
      <c r="PFZ14" s="81"/>
      <c r="PGA14" s="81"/>
      <c r="PGB14" s="81"/>
      <c r="PGC14" s="81"/>
      <c r="PGD14" s="81"/>
      <c r="PGE14" s="81"/>
      <c r="PGF14" s="81"/>
      <c r="PGG14" s="81"/>
      <c r="PGH14" s="81"/>
      <c r="PGI14" s="81"/>
      <c r="PGJ14" s="81"/>
      <c r="PGK14" s="81"/>
      <c r="PGL14" s="81"/>
      <c r="PGM14" s="81"/>
      <c r="PGN14" s="81"/>
      <c r="PGO14" s="81"/>
      <c r="PGP14" s="81"/>
      <c r="PGQ14" s="81"/>
      <c r="PGR14" s="81"/>
      <c r="PGS14" s="81"/>
      <c r="PGT14" s="81"/>
      <c r="PGU14" s="81"/>
      <c r="PGV14" s="81"/>
      <c r="PGW14" s="81"/>
      <c r="PGX14" s="81"/>
      <c r="PGY14" s="81"/>
      <c r="PGZ14" s="81"/>
      <c r="PHA14" s="81"/>
      <c r="PHB14" s="81"/>
      <c r="PHC14" s="81"/>
      <c r="PHD14" s="81"/>
      <c r="PHE14" s="81"/>
      <c r="PHF14" s="81"/>
      <c r="PHG14" s="81"/>
      <c r="PHH14" s="81"/>
      <c r="PHI14" s="81"/>
      <c r="PHJ14" s="81"/>
      <c r="PHK14" s="81"/>
      <c r="PHL14" s="81"/>
      <c r="PHM14" s="81"/>
      <c r="PHN14" s="81"/>
      <c r="PHO14" s="81"/>
      <c r="PHP14" s="81"/>
      <c r="PHQ14" s="81"/>
      <c r="PHR14" s="81"/>
      <c r="PHS14" s="81"/>
      <c r="PHT14" s="81"/>
      <c r="PHU14" s="81"/>
      <c r="PHV14" s="81"/>
      <c r="PHW14" s="81"/>
      <c r="PHX14" s="81"/>
      <c r="PHY14" s="81"/>
      <c r="PHZ14" s="81"/>
      <c r="PIA14" s="81"/>
      <c r="PIB14" s="81"/>
      <c r="PIC14" s="81"/>
      <c r="PID14" s="81"/>
      <c r="PIE14" s="81"/>
      <c r="PIF14" s="81"/>
      <c r="PIG14" s="81"/>
      <c r="PIH14" s="81"/>
      <c r="PII14" s="81"/>
      <c r="PIJ14" s="81"/>
      <c r="PIK14" s="81"/>
      <c r="PIL14" s="81"/>
      <c r="PIM14" s="81"/>
      <c r="PIN14" s="81"/>
      <c r="PIO14" s="81"/>
      <c r="PIP14" s="81"/>
      <c r="PIQ14" s="81"/>
      <c r="PIR14" s="81"/>
      <c r="PIS14" s="81"/>
      <c r="PIT14" s="81"/>
      <c r="PIU14" s="81"/>
      <c r="PIV14" s="81"/>
      <c r="PIW14" s="81"/>
      <c r="PIX14" s="81"/>
      <c r="PIY14" s="81"/>
      <c r="PIZ14" s="81"/>
      <c r="PJA14" s="81"/>
      <c r="PJB14" s="81"/>
      <c r="PJC14" s="81"/>
      <c r="PJD14" s="81"/>
      <c r="PJE14" s="81"/>
      <c r="PJF14" s="81"/>
      <c r="PJG14" s="81"/>
      <c r="PJH14" s="81"/>
      <c r="PJI14" s="81"/>
      <c r="PJJ14" s="81"/>
      <c r="PJK14" s="81"/>
      <c r="PJL14" s="81"/>
      <c r="PJM14" s="81"/>
      <c r="PJN14" s="81"/>
      <c r="PJO14" s="81"/>
      <c r="PJP14" s="81"/>
      <c r="PJQ14" s="81"/>
      <c r="PJR14" s="81"/>
      <c r="PJS14" s="81"/>
      <c r="PJT14" s="81"/>
      <c r="PJU14" s="81"/>
      <c r="PJV14" s="81"/>
      <c r="PJW14" s="81"/>
      <c r="PJX14" s="81"/>
      <c r="PJY14" s="81"/>
      <c r="PJZ14" s="81"/>
      <c r="PKA14" s="81"/>
      <c r="PKB14" s="81"/>
      <c r="PKC14" s="81"/>
      <c r="PKD14" s="81"/>
      <c r="PKE14" s="81"/>
      <c r="PKF14" s="81"/>
      <c r="PKG14" s="81"/>
      <c r="PKH14" s="81"/>
      <c r="PKI14" s="81"/>
      <c r="PKJ14" s="81"/>
      <c r="PKK14" s="81"/>
      <c r="PKL14" s="81"/>
      <c r="PKM14" s="81"/>
      <c r="PKN14" s="81"/>
      <c r="PKO14" s="81"/>
      <c r="PKP14" s="81"/>
      <c r="PKQ14" s="81"/>
      <c r="PKR14" s="81"/>
      <c r="PKS14" s="81"/>
      <c r="PKT14" s="81"/>
      <c r="PKU14" s="81"/>
      <c r="PKV14" s="81"/>
      <c r="PKW14" s="81"/>
      <c r="PKX14" s="81"/>
      <c r="PKY14" s="81"/>
      <c r="PKZ14" s="81"/>
      <c r="PLA14" s="81"/>
      <c r="PLB14" s="81"/>
      <c r="PLC14" s="81"/>
      <c r="PLD14" s="81"/>
      <c r="PLE14" s="81"/>
      <c r="PLF14" s="81"/>
      <c r="PLG14" s="81"/>
      <c r="PLH14" s="81"/>
      <c r="PLI14" s="81"/>
      <c r="PLJ14" s="81"/>
      <c r="PLK14" s="81"/>
      <c r="PLL14" s="81"/>
      <c r="PLM14" s="81"/>
      <c r="PLN14" s="81"/>
      <c r="PLO14" s="81"/>
      <c r="PLP14" s="81"/>
      <c r="PLQ14" s="81"/>
      <c r="PLR14" s="81"/>
      <c r="PLS14" s="81"/>
      <c r="PLT14" s="81"/>
      <c r="PLU14" s="81"/>
      <c r="PLV14" s="81"/>
      <c r="PLW14" s="81"/>
      <c r="PLX14" s="81"/>
      <c r="PLY14" s="81"/>
      <c r="PLZ14" s="81"/>
      <c r="PMA14" s="81"/>
      <c r="PMB14" s="81"/>
      <c r="PMC14" s="81"/>
      <c r="PMD14" s="81"/>
      <c r="PME14" s="81"/>
      <c r="PMF14" s="81"/>
      <c r="PMG14" s="81"/>
      <c r="PMH14" s="81"/>
      <c r="PMI14" s="81"/>
      <c r="PMJ14" s="81"/>
      <c r="PMK14" s="81"/>
      <c r="PML14" s="81"/>
      <c r="PMM14" s="81"/>
      <c r="PMN14" s="81"/>
      <c r="PMO14" s="81"/>
      <c r="PMP14" s="81"/>
      <c r="PMQ14" s="81"/>
      <c r="PMR14" s="81"/>
      <c r="PMS14" s="81"/>
      <c r="PMT14" s="81"/>
      <c r="PMU14" s="81"/>
      <c r="PMV14" s="81"/>
      <c r="PMW14" s="81"/>
      <c r="PMX14" s="81"/>
      <c r="PMY14" s="81"/>
      <c r="PMZ14" s="81"/>
      <c r="PNA14" s="81"/>
      <c r="PNB14" s="81"/>
      <c r="PNC14" s="81"/>
      <c r="PND14" s="81"/>
      <c r="PNE14" s="81"/>
      <c r="PNF14" s="81"/>
      <c r="PNG14" s="81"/>
      <c r="PNH14" s="81"/>
      <c r="PNI14" s="81"/>
      <c r="PNJ14" s="81"/>
      <c r="PNK14" s="81"/>
      <c r="PNL14" s="81"/>
      <c r="PNM14" s="81"/>
      <c r="PNN14" s="81"/>
      <c r="PNO14" s="81"/>
      <c r="PNP14" s="81"/>
      <c r="PNQ14" s="81"/>
      <c r="PNR14" s="81"/>
      <c r="PNS14" s="81"/>
      <c r="PNT14" s="81"/>
      <c r="PNU14" s="81"/>
      <c r="PNV14" s="81"/>
      <c r="PNW14" s="81"/>
      <c r="PNX14" s="81"/>
      <c r="PNY14" s="81"/>
      <c r="PNZ14" s="81"/>
      <c r="POA14" s="81"/>
      <c r="POB14" s="81"/>
      <c r="POC14" s="81"/>
      <c r="POD14" s="81"/>
      <c r="POE14" s="81"/>
      <c r="POF14" s="81"/>
      <c r="POG14" s="81"/>
      <c r="POH14" s="81"/>
      <c r="POI14" s="81"/>
      <c r="POJ14" s="81"/>
      <c r="POK14" s="81"/>
      <c r="POL14" s="81"/>
      <c r="POM14" s="81"/>
      <c r="PON14" s="81"/>
      <c r="POO14" s="81"/>
      <c r="POP14" s="81"/>
      <c r="POQ14" s="81"/>
      <c r="POR14" s="81"/>
      <c r="POS14" s="81"/>
      <c r="POT14" s="81"/>
      <c r="POU14" s="81"/>
      <c r="POV14" s="81"/>
      <c r="POW14" s="81"/>
      <c r="POX14" s="81"/>
      <c r="POY14" s="81"/>
      <c r="POZ14" s="81"/>
      <c r="PPA14" s="81"/>
      <c r="PPB14" s="81"/>
      <c r="PPC14" s="81"/>
      <c r="PPD14" s="81"/>
      <c r="PPE14" s="81"/>
      <c r="PPF14" s="81"/>
      <c r="PPG14" s="81"/>
      <c r="PPH14" s="81"/>
      <c r="PPI14" s="81"/>
      <c r="PPJ14" s="81"/>
      <c r="PPK14" s="81"/>
      <c r="PPL14" s="81"/>
      <c r="PPM14" s="81"/>
      <c r="PPN14" s="81"/>
      <c r="PPO14" s="81"/>
      <c r="PPP14" s="81"/>
      <c r="PPQ14" s="81"/>
      <c r="PPR14" s="81"/>
      <c r="PPS14" s="81"/>
      <c r="PPT14" s="81"/>
      <c r="PPU14" s="81"/>
      <c r="PPV14" s="81"/>
      <c r="PPW14" s="81"/>
      <c r="PPX14" s="81"/>
      <c r="PPY14" s="81"/>
      <c r="PPZ14" s="81"/>
      <c r="PQA14" s="81"/>
      <c r="PQB14" s="81"/>
      <c r="PQC14" s="81"/>
      <c r="PQD14" s="81"/>
      <c r="PQE14" s="81"/>
      <c r="PQF14" s="81"/>
      <c r="PQG14" s="81"/>
      <c r="PQH14" s="81"/>
      <c r="PQI14" s="81"/>
      <c r="PQJ14" s="81"/>
      <c r="PQK14" s="81"/>
      <c r="PQL14" s="81"/>
      <c r="PQM14" s="81"/>
      <c r="PQN14" s="81"/>
      <c r="PQO14" s="81"/>
      <c r="PQP14" s="81"/>
      <c r="PQQ14" s="81"/>
      <c r="PQR14" s="81"/>
      <c r="PQS14" s="81"/>
      <c r="PQT14" s="81"/>
      <c r="PQU14" s="81"/>
      <c r="PQV14" s="81"/>
      <c r="PQW14" s="81"/>
      <c r="PQX14" s="81"/>
      <c r="PQY14" s="81"/>
      <c r="PQZ14" s="81"/>
      <c r="PRA14" s="81"/>
      <c r="PRB14" s="81"/>
      <c r="PRC14" s="81"/>
      <c r="PRD14" s="81"/>
      <c r="PRE14" s="81"/>
      <c r="PRF14" s="81"/>
      <c r="PRG14" s="81"/>
      <c r="PRH14" s="81"/>
      <c r="PRI14" s="81"/>
      <c r="PRJ14" s="81"/>
      <c r="PRK14" s="81"/>
      <c r="PRL14" s="81"/>
      <c r="PRM14" s="81"/>
      <c r="PRN14" s="81"/>
      <c r="PRO14" s="81"/>
      <c r="PRP14" s="81"/>
      <c r="PRQ14" s="81"/>
      <c r="PRR14" s="81"/>
      <c r="PRS14" s="81"/>
      <c r="PRT14" s="81"/>
      <c r="PRU14" s="81"/>
      <c r="PRV14" s="81"/>
      <c r="PRW14" s="81"/>
      <c r="PRX14" s="81"/>
      <c r="PRY14" s="81"/>
      <c r="PRZ14" s="81"/>
      <c r="PSA14" s="81"/>
      <c r="PSB14" s="81"/>
      <c r="PSC14" s="81"/>
      <c r="PSD14" s="81"/>
      <c r="PSE14" s="81"/>
      <c r="PSF14" s="81"/>
      <c r="PSG14" s="81"/>
      <c r="PSH14" s="81"/>
      <c r="PSI14" s="81"/>
      <c r="PSJ14" s="81"/>
      <c r="PSK14" s="81"/>
      <c r="PSL14" s="81"/>
      <c r="PSM14" s="81"/>
      <c r="PSN14" s="81"/>
      <c r="PSO14" s="81"/>
      <c r="PSP14" s="81"/>
      <c r="PSQ14" s="81"/>
      <c r="PSR14" s="81"/>
      <c r="PSS14" s="81"/>
      <c r="PST14" s="81"/>
      <c r="PSU14" s="81"/>
      <c r="PSV14" s="81"/>
      <c r="PSW14" s="81"/>
      <c r="PSX14" s="81"/>
      <c r="PSY14" s="81"/>
      <c r="PSZ14" s="81"/>
      <c r="PTA14" s="81"/>
      <c r="PTB14" s="81"/>
      <c r="PTC14" s="81"/>
      <c r="PTD14" s="81"/>
      <c r="PTE14" s="81"/>
      <c r="PTF14" s="81"/>
      <c r="PTG14" s="81"/>
      <c r="PTH14" s="81"/>
      <c r="PTI14" s="81"/>
      <c r="PTJ14" s="81"/>
      <c r="PTK14" s="81"/>
      <c r="PTL14" s="81"/>
      <c r="PTM14" s="81"/>
      <c r="PTN14" s="81"/>
      <c r="PTO14" s="81"/>
      <c r="PTP14" s="81"/>
      <c r="PTQ14" s="81"/>
      <c r="PTR14" s="81"/>
      <c r="PTS14" s="81"/>
      <c r="PTT14" s="81"/>
      <c r="PTU14" s="81"/>
      <c r="PTV14" s="81"/>
      <c r="PTW14" s="81"/>
      <c r="PTX14" s="81"/>
      <c r="PTY14" s="81"/>
      <c r="PTZ14" s="81"/>
      <c r="PUA14" s="81"/>
      <c r="PUB14" s="81"/>
      <c r="PUC14" s="81"/>
      <c r="PUD14" s="81"/>
      <c r="PUE14" s="81"/>
      <c r="PUF14" s="81"/>
      <c r="PUG14" s="81"/>
      <c r="PUH14" s="81"/>
      <c r="PUI14" s="81"/>
      <c r="PUJ14" s="81"/>
      <c r="PUK14" s="81"/>
      <c r="PUL14" s="81"/>
      <c r="PUM14" s="81"/>
      <c r="PUN14" s="81"/>
      <c r="PUO14" s="81"/>
      <c r="PUP14" s="81"/>
      <c r="PUQ14" s="81"/>
      <c r="PUR14" s="81"/>
      <c r="PUS14" s="81"/>
      <c r="PUT14" s="81"/>
      <c r="PUU14" s="81"/>
      <c r="PUV14" s="81"/>
      <c r="PUW14" s="81"/>
      <c r="PUX14" s="81"/>
      <c r="PUY14" s="81"/>
      <c r="PUZ14" s="81"/>
      <c r="PVA14" s="81"/>
      <c r="PVB14" s="81"/>
      <c r="PVC14" s="81"/>
      <c r="PVD14" s="81"/>
      <c r="PVE14" s="81"/>
      <c r="PVF14" s="81"/>
      <c r="PVG14" s="81"/>
      <c r="PVH14" s="81"/>
      <c r="PVI14" s="81"/>
      <c r="PVJ14" s="81"/>
      <c r="PVK14" s="81"/>
      <c r="PVL14" s="81"/>
      <c r="PVM14" s="81"/>
      <c r="PVN14" s="81"/>
      <c r="PVO14" s="81"/>
      <c r="PVP14" s="81"/>
      <c r="PVQ14" s="81"/>
      <c r="PVR14" s="81"/>
      <c r="PVS14" s="81"/>
      <c r="PVT14" s="81"/>
      <c r="PVU14" s="81"/>
      <c r="PVV14" s="81"/>
      <c r="PVW14" s="81"/>
      <c r="PVX14" s="81"/>
      <c r="PVY14" s="81"/>
      <c r="PVZ14" s="81"/>
      <c r="PWA14" s="81"/>
      <c r="PWB14" s="81"/>
      <c r="PWC14" s="81"/>
      <c r="PWD14" s="81"/>
      <c r="PWE14" s="81"/>
      <c r="PWF14" s="81"/>
      <c r="PWG14" s="81"/>
      <c r="PWH14" s="81"/>
      <c r="PWI14" s="81"/>
      <c r="PWJ14" s="81"/>
      <c r="PWK14" s="81"/>
      <c r="PWL14" s="81"/>
      <c r="PWM14" s="81"/>
      <c r="PWN14" s="81"/>
      <c r="PWO14" s="81"/>
      <c r="PWP14" s="81"/>
      <c r="PWQ14" s="81"/>
      <c r="PWR14" s="81"/>
      <c r="PWS14" s="81"/>
      <c r="PWT14" s="81"/>
      <c r="PWU14" s="81"/>
      <c r="PWV14" s="81"/>
      <c r="PWW14" s="81"/>
      <c r="PWX14" s="81"/>
      <c r="PWY14" s="81"/>
      <c r="PWZ14" s="81"/>
      <c r="PXA14" s="81"/>
      <c r="PXB14" s="81"/>
      <c r="PXC14" s="81"/>
      <c r="PXD14" s="81"/>
      <c r="PXE14" s="81"/>
      <c r="PXF14" s="81"/>
      <c r="PXG14" s="81"/>
      <c r="PXH14" s="81"/>
      <c r="PXI14" s="81"/>
      <c r="PXJ14" s="81"/>
      <c r="PXK14" s="81"/>
      <c r="PXL14" s="81"/>
      <c r="PXM14" s="81"/>
      <c r="PXN14" s="81"/>
      <c r="PXO14" s="81"/>
      <c r="PXP14" s="81"/>
      <c r="PXQ14" s="81"/>
      <c r="PXR14" s="81"/>
      <c r="PXS14" s="81"/>
      <c r="PXT14" s="81"/>
      <c r="PXU14" s="81"/>
      <c r="PXV14" s="81"/>
      <c r="PXW14" s="81"/>
      <c r="PXX14" s="81"/>
      <c r="PXY14" s="81"/>
      <c r="PXZ14" s="81"/>
      <c r="PYA14" s="81"/>
      <c r="PYB14" s="81"/>
      <c r="PYC14" s="81"/>
      <c r="PYD14" s="81"/>
      <c r="PYE14" s="81"/>
      <c r="PYF14" s="81"/>
      <c r="PYG14" s="81"/>
      <c r="PYH14" s="81"/>
      <c r="PYI14" s="81"/>
      <c r="PYJ14" s="81"/>
      <c r="PYK14" s="81"/>
      <c r="PYL14" s="81"/>
      <c r="PYM14" s="81"/>
      <c r="PYN14" s="81"/>
      <c r="PYO14" s="81"/>
      <c r="PYP14" s="81"/>
      <c r="PYQ14" s="81"/>
      <c r="PYR14" s="81"/>
      <c r="PYS14" s="81"/>
      <c r="PYT14" s="81"/>
      <c r="PYU14" s="81"/>
      <c r="PYV14" s="81"/>
      <c r="PYW14" s="81"/>
      <c r="PYX14" s="81"/>
      <c r="PYY14" s="81"/>
      <c r="PYZ14" s="81"/>
      <c r="PZA14" s="81"/>
      <c r="PZB14" s="81"/>
      <c r="PZC14" s="81"/>
      <c r="PZD14" s="81"/>
      <c r="PZE14" s="81"/>
      <c r="PZF14" s="81"/>
      <c r="PZG14" s="81"/>
      <c r="PZH14" s="81"/>
      <c r="PZI14" s="81"/>
      <c r="PZJ14" s="81"/>
      <c r="PZK14" s="81"/>
      <c r="PZL14" s="81"/>
      <c r="PZM14" s="81"/>
      <c r="PZN14" s="81"/>
      <c r="PZO14" s="81"/>
      <c r="PZP14" s="81"/>
      <c r="PZQ14" s="81"/>
      <c r="PZR14" s="81"/>
      <c r="PZS14" s="81"/>
      <c r="PZT14" s="81"/>
      <c r="PZU14" s="81"/>
      <c r="PZV14" s="81"/>
      <c r="PZW14" s="81"/>
      <c r="PZX14" s="81"/>
      <c r="PZY14" s="81"/>
      <c r="PZZ14" s="81"/>
      <c r="QAA14" s="81"/>
      <c r="QAB14" s="81"/>
      <c r="QAC14" s="81"/>
      <c r="QAD14" s="81"/>
      <c r="QAE14" s="81"/>
      <c r="QAF14" s="81"/>
      <c r="QAG14" s="81"/>
      <c r="QAH14" s="81"/>
      <c r="QAI14" s="81"/>
      <c r="QAJ14" s="81"/>
      <c r="QAK14" s="81"/>
      <c r="QAL14" s="81"/>
      <c r="QAM14" s="81"/>
      <c r="QAN14" s="81"/>
      <c r="QAO14" s="81"/>
      <c r="QAP14" s="81"/>
      <c r="QAQ14" s="81"/>
      <c r="QAR14" s="81"/>
      <c r="QAS14" s="81"/>
      <c r="QAT14" s="81"/>
      <c r="QAU14" s="81"/>
      <c r="QAV14" s="81"/>
      <c r="QAW14" s="81"/>
      <c r="QAX14" s="81"/>
      <c r="QAY14" s="81"/>
      <c r="QAZ14" s="81"/>
      <c r="QBA14" s="81"/>
      <c r="QBB14" s="81"/>
      <c r="QBC14" s="81"/>
      <c r="QBD14" s="81"/>
      <c r="QBE14" s="81"/>
      <c r="QBF14" s="81"/>
      <c r="QBG14" s="81"/>
      <c r="QBH14" s="81"/>
      <c r="QBI14" s="81"/>
      <c r="QBJ14" s="81"/>
      <c r="QBK14" s="81"/>
      <c r="QBL14" s="81"/>
      <c r="QBM14" s="81"/>
      <c r="QBN14" s="81"/>
      <c r="QBO14" s="81"/>
      <c r="QBP14" s="81"/>
      <c r="QBQ14" s="81"/>
      <c r="QBR14" s="81"/>
      <c r="QBS14" s="81"/>
      <c r="QBT14" s="81"/>
      <c r="QBU14" s="81"/>
      <c r="QBV14" s="81"/>
      <c r="QBW14" s="81"/>
      <c r="QBX14" s="81"/>
      <c r="QBY14" s="81"/>
      <c r="QBZ14" s="81"/>
      <c r="QCA14" s="81"/>
      <c r="QCB14" s="81"/>
      <c r="QCC14" s="81"/>
      <c r="QCD14" s="81"/>
      <c r="QCE14" s="81"/>
      <c r="QCF14" s="81"/>
      <c r="QCG14" s="81"/>
      <c r="QCH14" s="81"/>
      <c r="QCI14" s="81"/>
      <c r="QCJ14" s="81"/>
      <c r="QCK14" s="81"/>
      <c r="QCL14" s="81"/>
      <c r="QCM14" s="81"/>
      <c r="QCN14" s="81"/>
      <c r="QCO14" s="81"/>
      <c r="QCP14" s="81"/>
      <c r="QCQ14" s="81"/>
      <c r="QCR14" s="81"/>
      <c r="QCS14" s="81"/>
      <c r="QCT14" s="81"/>
      <c r="QCU14" s="81"/>
      <c r="QCV14" s="81"/>
      <c r="QCW14" s="81"/>
      <c r="QCX14" s="81"/>
      <c r="QCY14" s="81"/>
      <c r="QCZ14" s="81"/>
      <c r="QDA14" s="81"/>
      <c r="QDB14" s="81"/>
      <c r="QDC14" s="81"/>
      <c r="QDD14" s="81"/>
      <c r="QDE14" s="81"/>
      <c r="QDF14" s="81"/>
      <c r="QDG14" s="81"/>
      <c r="QDH14" s="81"/>
      <c r="QDI14" s="81"/>
      <c r="QDJ14" s="81"/>
      <c r="QDK14" s="81"/>
      <c r="QDL14" s="81"/>
      <c r="QDM14" s="81"/>
      <c r="QDN14" s="81"/>
      <c r="QDO14" s="81"/>
      <c r="QDP14" s="81"/>
      <c r="QDQ14" s="81"/>
      <c r="QDR14" s="81"/>
      <c r="QDS14" s="81"/>
      <c r="QDT14" s="81"/>
      <c r="QDU14" s="81"/>
      <c r="QDV14" s="81"/>
      <c r="QDW14" s="81"/>
      <c r="QDX14" s="81"/>
      <c r="QDY14" s="81"/>
      <c r="QDZ14" s="81"/>
      <c r="QEA14" s="81"/>
      <c r="QEB14" s="81"/>
      <c r="QEC14" s="81"/>
      <c r="QED14" s="81"/>
      <c r="QEE14" s="81"/>
      <c r="QEF14" s="81"/>
      <c r="QEG14" s="81"/>
      <c r="QEH14" s="81"/>
      <c r="QEI14" s="81"/>
      <c r="QEJ14" s="81"/>
      <c r="QEK14" s="81"/>
      <c r="QEL14" s="81"/>
      <c r="QEM14" s="81"/>
      <c r="QEN14" s="81"/>
      <c r="QEO14" s="81"/>
      <c r="QEP14" s="81"/>
      <c r="QEQ14" s="81"/>
      <c r="QER14" s="81"/>
      <c r="QES14" s="81"/>
      <c r="QET14" s="81"/>
      <c r="QEU14" s="81"/>
      <c r="QEV14" s="81"/>
      <c r="QEW14" s="81"/>
      <c r="QEX14" s="81"/>
      <c r="QEY14" s="81"/>
      <c r="QEZ14" s="81"/>
      <c r="QFA14" s="81"/>
      <c r="QFB14" s="81"/>
      <c r="QFC14" s="81"/>
      <c r="QFD14" s="81"/>
      <c r="QFE14" s="81"/>
      <c r="QFF14" s="81"/>
      <c r="QFG14" s="81"/>
      <c r="QFH14" s="81"/>
      <c r="QFI14" s="81"/>
      <c r="QFJ14" s="81"/>
      <c r="QFK14" s="81"/>
      <c r="QFL14" s="81"/>
      <c r="QFM14" s="81"/>
      <c r="QFN14" s="81"/>
      <c r="QFO14" s="81"/>
      <c r="QFP14" s="81"/>
      <c r="QFQ14" s="81"/>
      <c r="QFR14" s="81"/>
      <c r="QFS14" s="81"/>
      <c r="QFT14" s="81"/>
      <c r="QFU14" s="81"/>
      <c r="QFV14" s="81"/>
      <c r="QFW14" s="81"/>
      <c r="QFX14" s="81"/>
      <c r="QFY14" s="81"/>
      <c r="QFZ14" s="81"/>
      <c r="QGA14" s="81"/>
      <c r="QGB14" s="81"/>
      <c r="QGC14" s="81"/>
      <c r="QGD14" s="81"/>
      <c r="QGE14" s="81"/>
      <c r="QGF14" s="81"/>
      <c r="QGG14" s="81"/>
      <c r="QGH14" s="81"/>
      <c r="QGI14" s="81"/>
      <c r="QGJ14" s="81"/>
      <c r="QGK14" s="81"/>
      <c r="QGL14" s="81"/>
      <c r="QGM14" s="81"/>
      <c r="QGN14" s="81"/>
      <c r="QGO14" s="81"/>
      <c r="QGP14" s="81"/>
      <c r="QGQ14" s="81"/>
      <c r="QGR14" s="81"/>
      <c r="QGS14" s="81"/>
      <c r="QGT14" s="81"/>
      <c r="QGU14" s="81"/>
      <c r="QGV14" s="81"/>
      <c r="QGW14" s="81"/>
      <c r="QGX14" s="81"/>
      <c r="QGY14" s="81"/>
      <c r="QGZ14" s="81"/>
      <c r="QHA14" s="81"/>
      <c r="QHB14" s="81"/>
      <c r="QHC14" s="81"/>
      <c r="QHD14" s="81"/>
      <c r="QHE14" s="81"/>
      <c r="QHF14" s="81"/>
      <c r="QHG14" s="81"/>
      <c r="QHH14" s="81"/>
      <c r="QHI14" s="81"/>
      <c r="QHJ14" s="81"/>
      <c r="QHK14" s="81"/>
      <c r="QHL14" s="81"/>
      <c r="QHM14" s="81"/>
      <c r="QHN14" s="81"/>
      <c r="QHO14" s="81"/>
      <c r="QHP14" s="81"/>
      <c r="QHQ14" s="81"/>
      <c r="QHR14" s="81"/>
      <c r="QHS14" s="81"/>
      <c r="QHT14" s="81"/>
      <c r="QHU14" s="81"/>
      <c r="QHV14" s="81"/>
      <c r="QHW14" s="81"/>
      <c r="QHX14" s="81"/>
      <c r="QHY14" s="81"/>
      <c r="QHZ14" s="81"/>
      <c r="QIA14" s="81"/>
      <c r="QIB14" s="81"/>
      <c r="QIC14" s="81"/>
      <c r="QID14" s="81"/>
      <c r="QIE14" s="81"/>
      <c r="QIF14" s="81"/>
      <c r="QIG14" s="81"/>
      <c r="QIH14" s="81"/>
      <c r="QII14" s="81"/>
      <c r="QIJ14" s="81"/>
      <c r="QIK14" s="81"/>
      <c r="QIL14" s="81"/>
      <c r="QIM14" s="81"/>
      <c r="QIN14" s="81"/>
      <c r="QIO14" s="81"/>
      <c r="QIP14" s="81"/>
      <c r="QIQ14" s="81"/>
      <c r="QIR14" s="81"/>
      <c r="QIS14" s="81"/>
      <c r="QIT14" s="81"/>
      <c r="QIU14" s="81"/>
      <c r="QIV14" s="81"/>
      <c r="QIW14" s="81"/>
      <c r="QIX14" s="81"/>
      <c r="QIY14" s="81"/>
      <c r="QIZ14" s="81"/>
      <c r="QJA14" s="81"/>
      <c r="QJB14" s="81"/>
      <c r="QJC14" s="81"/>
      <c r="QJD14" s="81"/>
      <c r="QJE14" s="81"/>
      <c r="QJF14" s="81"/>
      <c r="QJG14" s="81"/>
      <c r="QJH14" s="81"/>
      <c r="QJI14" s="81"/>
      <c r="QJJ14" s="81"/>
      <c r="QJK14" s="81"/>
      <c r="QJL14" s="81"/>
      <c r="QJM14" s="81"/>
      <c r="QJN14" s="81"/>
      <c r="QJO14" s="81"/>
      <c r="QJP14" s="81"/>
      <c r="QJQ14" s="81"/>
      <c r="QJR14" s="81"/>
      <c r="QJS14" s="81"/>
      <c r="QJT14" s="81"/>
      <c r="QJU14" s="81"/>
      <c r="QJV14" s="81"/>
      <c r="QJW14" s="81"/>
      <c r="QJX14" s="81"/>
      <c r="QJY14" s="81"/>
      <c r="QJZ14" s="81"/>
      <c r="QKA14" s="81"/>
      <c r="QKB14" s="81"/>
      <c r="QKC14" s="81"/>
      <c r="QKD14" s="81"/>
      <c r="QKE14" s="81"/>
      <c r="QKF14" s="81"/>
      <c r="QKG14" s="81"/>
      <c r="QKH14" s="81"/>
      <c r="QKI14" s="81"/>
      <c r="QKJ14" s="81"/>
      <c r="QKK14" s="81"/>
      <c r="QKL14" s="81"/>
      <c r="QKM14" s="81"/>
      <c r="QKN14" s="81"/>
      <c r="QKO14" s="81"/>
      <c r="QKP14" s="81"/>
      <c r="QKQ14" s="81"/>
      <c r="QKR14" s="81"/>
      <c r="QKS14" s="81"/>
      <c r="QKT14" s="81"/>
      <c r="QKU14" s="81"/>
      <c r="QKV14" s="81"/>
      <c r="QKW14" s="81"/>
      <c r="QKX14" s="81"/>
      <c r="QKY14" s="81"/>
      <c r="QKZ14" s="81"/>
      <c r="QLA14" s="81"/>
      <c r="QLB14" s="81"/>
      <c r="QLC14" s="81"/>
      <c r="QLD14" s="81"/>
      <c r="QLE14" s="81"/>
      <c r="QLF14" s="81"/>
      <c r="QLG14" s="81"/>
      <c r="QLH14" s="81"/>
      <c r="QLI14" s="81"/>
      <c r="QLJ14" s="81"/>
      <c r="QLK14" s="81"/>
      <c r="QLL14" s="81"/>
      <c r="QLM14" s="81"/>
      <c r="QLN14" s="81"/>
      <c r="QLO14" s="81"/>
      <c r="QLP14" s="81"/>
      <c r="QLQ14" s="81"/>
      <c r="QLR14" s="81"/>
      <c r="QLS14" s="81"/>
      <c r="QLT14" s="81"/>
      <c r="QLU14" s="81"/>
      <c r="QLV14" s="81"/>
      <c r="QLW14" s="81"/>
      <c r="QLX14" s="81"/>
      <c r="QLY14" s="81"/>
      <c r="QLZ14" s="81"/>
      <c r="QMA14" s="81"/>
      <c r="QMB14" s="81"/>
      <c r="QMC14" s="81"/>
      <c r="QMD14" s="81"/>
      <c r="QME14" s="81"/>
      <c r="QMF14" s="81"/>
      <c r="QMG14" s="81"/>
      <c r="QMH14" s="81"/>
      <c r="QMI14" s="81"/>
      <c r="QMJ14" s="81"/>
      <c r="QMK14" s="81"/>
      <c r="QML14" s="81"/>
      <c r="QMM14" s="81"/>
      <c r="QMN14" s="81"/>
      <c r="QMO14" s="81"/>
      <c r="QMP14" s="81"/>
      <c r="QMQ14" s="81"/>
      <c r="QMR14" s="81"/>
      <c r="QMS14" s="81"/>
      <c r="QMT14" s="81"/>
      <c r="QMU14" s="81"/>
      <c r="QMV14" s="81"/>
      <c r="QMW14" s="81"/>
      <c r="QMX14" s="81"/>
      <c r="QMY14" s="81"/>
      <c r="QMZ14" s="81"/>
      <c r="QNA14" s="81"/>
      <c r="QNB14" s="81"/>
      <c r="QNC14" s="81"/>
      <c r="QND14" s="81"/>
      <c r="QNE14" s="81"/>
      <c r="QNF14" s="81"/>
      <c r="QNG14" s="81"/>
      <c r="QNH14" s="81"/>
      <c r="QNI14" s="81"/>
      <c r="QNJ14" s="81"/>
      <c r="QNK14" s="81"/>
      <c r="QNL14" s="81"/>
      <c r="QNM14" s="81"/>
      <c r="QNN14" s="81"/>
      <c r="QNO14" s="81"/>
      <c r="QNP14" s="81"/>
      <c r="QNQ14" s="81"/>
      <c r="QNR14" s="81"/>
      <c r="QNS14" s="81"/>
      <c r="QNT14" s="81"/>
      <c r="QNU14" s="81"/>
      <c r="QNV14" s="81"/>
      <c r="QNW14" s="81"/>
      <c r="QNX14" s="81"/>
      <c r="QNY14" s="81"/>
      <c r="QNZ14" s="81"/>
      <c r="QOA14" s="81"/>
      <c r="QOB14" s="81"/>
      <c r="QOC14" s="81"/>
      <c r="QOD14" s="81"/>
      <c r="QOE14" s="81"/>
      <c r="QOF14" s="81"/>
      <c r="QOG14" s="81"/>
      <c r="QOH14" s="81"/>
      <c r="QOI14" s="81"/>
      <c r="QOJ14" s="81"/>
      <c r="QOK14" s="81"/>
      <c r="QOL14" s="81"/>
      <c r="QOM14" s="81"/>
      <c r="QON14" s="81"/>
      <c r="QOO14" s="81"/>
      <c r="QOP14" s="81"/>
      <c r="QOQ14" s="81"/>
      <c r="QOR14" s="81"/>
      <c r="QOS14" s="81"/>
      <c r="QOT14" s="81"/>
      <c r="QOU14" s="81"/>
      <c r="QOV14" s="81"/>
      <c r="QOW14" s="81"/>
      <c r="QOX14" s="81"/>
      <c r="QOY14" s="81"/>
      <c r="QOZ14" s="81"/>
      <c r="QPA14" s="81"/>
      <c r="QPB14" s="81"/>
      <c r="QPC14" s="81"/>
      <c r="QPD14" s="81"/>
      <c r="QPE14" s="81"/>
      <c r="QPF14" s="81"/>
      <c r="QPG14" s="81"/>
      <c r="QPH14" s="81"/>
      <c r="QPI14" s="81"/>
      <c r="QPJ14" s="81"/>
      <c r="QPK14" s="81"/>
      <c r="QPL14" s="81"/>
      <c r="QPM14" s="81"/>
      <c r="QPN14" s="81"/>
      <c r="QPO14" s="81"/>
      <c r="QPP14" s="81"/>
      <c r="QPQ14" s="81"/>
      <c r="QPR14" s="81"/>
      <c r="QPS14" s="81"/>
      <c r="QPT14" s="81"/>
      <c r="QPU14" s="81"/>
      <c r="QPV14" s="81"/>
      <c r="QPW14" s="81"/>
      <c r="QPX14" s="81"/>
      <c r="QPY14" s="81"/>
      <c r="QPZ14" s="81"/>
      <c r="QQA14" s="81"/>
      <c r="QQB14" s="81"/>
      <c r="QQC14" s="81"/>
      <c r="QQD14" s="81"/>
      <c r="QQE14" s="81"/>
      <c r="QQF14" s="81"/>
      <c r="QQG14" s="81"/>
      <c r="QQH14" s="81"/>
      <c r="QQI14" s="81"/>
      <c r="QQJ14" s="81"/>
      <c r="QQK14" s="81"/>
      <c r="QQL14" s="81"/>
      <c r="QQM14" s="81"/>
      <c r="QQN14" s="81"/>
      <c r="QQO14" s="81"/>
      <c r="QQP14" s="81"/>
      <c r="QQQ14" s="81"/>
      <c r="QQR14" s="81"/>
      <c r="QQS14" s="81"/>
      <c r="QQT14" s="81"/>
      <c r="QQU14" s="81"/>
      <c r="QQV14" s="81"/>
      <c r="QQW14" s="81"/>
      <c r="QQX14" s="81"/>
      <c r="QQY14" s="81"/>
      <c r="QQZ14" s="81"/>
      <c r="QRA14" s="81"/>
      <c r="QRB14" s="81"/>
      <c r="QRC14" s="81"/>
      <c r="QRD14" s="81"/>
      <c r="QRE14" s="81"/>
      <c r="QRF14" s="81"/>
      <c r="QRG14" s="81"/>
      <c r="QRH14" s="81"/>
      <c r="QRI14" s="81"/>
      <c r="QRJ14" s="81"/>
      <c r="QRK14" s="81"/>
      <c r="QRL14" s="81"/>
      <c r="QRM14" s="81"/>
      <c r="QRN14" s="81"/>
      <c r="QRO14" s="81"/>
      <c r="QRP14" s="81"/>
      <c r="QRQ14" s="81"/>
      <c r="QRR14" s="81"/>
      <c r="QRS14" s="81"/>
      <c r="QRT14" s="81"/>
      <c r="QRU14" s="81"/>
      <c r="QRV14" s="81"/>
      <c r="QRW14" s="81"/>
      <c r="QRX14" s="81"/>
      <c r="QRY14" s="81"/>
      <c r="QRZ14" s="81"/>
      <c r="QSA14" s="81"/>
      <c r="QSB14" s="81"/>
      <c r="QSC14" s="81"/>
      <c r="QSD14" s="81"/>
      <c r="QSE14" s="81"/>
      <c r="QSF14" s="81"/>
      <c r="QSG14" s="81"/>
      <c r="QSH14" s="81"/>
      <c r="QSI14" s="81"/>
      <c r="QSJ14" s="81"/>
      <c r="QSK14" s="81"/>
      <c r="QSL14" s="81"/>
      <c r="QSM14" s="81"/>
      <c r="QSN14" s="81"/>
      <c r="QSO14" s="81"/>
      <c r="QSP14" s="81"/>
      <c r="QSQ14" s="81"/>
      <c r="QSR14" s="81"/>
      <c r="QSS14" s="81"/>
      <c r="QST14" s="81"/>
      <c r="QSU14" s="81"/>
      <c r="QSV14" s="81"/>
      <c r="QSW14" s="81"/>
      <c r="QSX14" s="81"/>
      <c r="QSY14" s="81"/>
      <c r="QSZ14" s="81"/>
      <c r="QTA14" s="81"/>
      <c r="QTB14" s="81"/>
      <c r="QTC14" s="81"/>
      <c r="QTD14" s="81"/>
      <c r="QTE14" s="81"/>
      <c r="QTF14" s="81"/>
      <c r="QTG14" s="81"/>
      <c r="QTH14" s="81"/>
      <c r="QTI14" s="81"/>
      <c r="QTJ14" s="81"/>
      <c r="QTK14" s="81"/>
      <c r="QTL14" s="81"/>
      <c r="QTM14" s="81"/>
      <c r="QTN14" s="81"/>
      <c r="QTO14" s="81"/>
      <c r="QTP14" s="81"/>
      <c r="QTQ14" s="81"/>
      <c r="QTR14" s="81"/>
      <c r="QTS14" s="81"/>
      <c r="QTT14" s="81"/>
      <c r="QTU14" s="81"/>
      <c r="QTV14" s="81"/>
      <c r="QTW14" s="81"/>
      <c r="QTX14" s="81"/>
      <c r="QTY14" s="81"/>
      <c r="QTZ14" s="81"/>
      <c r="QUA14" s="81"/>
      <c r="QUB14" s="81"/>
      <c r="QUC14" s="81"/>
      <c r="QUD14" s="81"/>
      <c r="QUE14" s="81"/>
      <c r="QUF14" s="81"/>
      <c r="QUG14" s="81"/>
      <c r="QUH14" s="81"/>
      <c r="QUI14" s="81"/>
      <c r="QUJ14" s="81"/>
      <c r="QUK14" s="81"/>
      <c r="QUL14" s="81"/>
      <c r="QUM14" s="81"/>
      <c r="QUN14" s="81"/>
      <c r="QUO14" s="81"/>
      <c r="QUP14" s="81"/>
      <c r="QUQ14" s="81"/>
      <c r="QUR14" s="81"/>
      <c r="QUS14" s="81"/>
      <c r="QUT14" s="81"/>
      <c r="QUU14" s="81"/>
      <c r="QUV14" s="81"/>
      <c r="QUW14" s="81"/>
      <c r="QUX14" s="81"/>
      <c r="QUY14" s="81"/>
      <c r="QUZ14" s="81"/>
      <c r="QVA14" s="81"/>
      <c r="QVB14" s="81"/>
      <c r="QVC14" s="81"/>
      <c r="QVD14" s="81"/>
      <c r="QVE14" s="81"/>
      <c r="QVF14" s="81"/>
      <c r="QVG14" s="81"/>
      <c r="QVH14" s="81"/>
      <c r="QVI14" s="81"/>
      <c r="QVJ14" s="81"/>
      <c r="QVK14" s="81"/>
      <c r="QVL14" s="81"/>
      <c r="QVM14" s="81"/>
      <c r="QVN14" s="81"/>
      <c r="QVO14" s="81"/>
      <c r="QVP14" s="81"/>
      <c r="QVQ14" s="81"/>
      <c r="QVR14" s="81"/>
      <c r="QVS14" s="81"/>
      <c r="QVT14" s="81"/>
      <c r="QVU14" s="81"/>
      <c r="QVV14" s="81"/>
      <c r="QVW14" s="81"/>
      <c r="QVX14" s="81"/>
      <c r="QVY14" s="81"/>
      <c r="QVZ14" s="81"/>
      <c r="QWA14" s="81"/>
      <c r="QWB14" s="81"/>
      <c r="QWC14" s="81"/>
      <c r="QWD14" s="81"/>
      <c r="QWE14" s="81"/>
      <c r="QWF14" s="81"/>
      <c r="QWG14" s="81"/>
      <c r="QWH14" s="81"/>
      <c r="QWI14" s="81"/>
      <c r="QWJ14" s="81"/>
      <c r="QWK14" s="81"/>
      <c r="QWL14" s="81"/>
      <c r="QWM14" s="81"/>
      <c r="QWN14" s="81"/>
      <c r="QWO14" s="81"/>
      <c r="QWP14" s="81"/>
      <c r="QWQ14" s="81"/>
      <c r="QWR14" s="81"/>
      <c r="QWS14" s="81"/>
      <c r="QWT14" s="81"/>
      <c r="QWU14" s="81"/>
      <c r="QWV14" s="81"/>
      <c r="QWW14" s="81"/>
      <c r="QWX14" s="81"/>
      <c r="QWY14" s="81"/>
      <c r="QWZ14" s="81"/>
      <c r="QXA14" s="81"/>
      <c r="QXB14" s="81"/>
      <c r="QXC14" s="81"/>
      <c r="QXD14" s="81"/>
      <c r="QXE14" s="81"/>
      <c r="QXF14" s="81"/>
      <c r="QXG14" s="81"/>
      <c r="QXH14" s="81"/>
      <c r="QXI14" s="81"/>
      <c r="QXJ14" s="81"/>
      <c r="QXK14" s="81"/>
      <c r="QXL14" s="81"/>
      <c r="QXM14" s="81"/>
      <c r="QXN14" s="81"/>
      <c r="QXO14" s="81"/>
      <c r="QXP14" s="81"/>
      <c r="QXQ14" s="81"/>
      <c r="QXR14" s="81"/>
      <c r="QXS14" s="81"/>
      <c r="QXT14" s="81"/>
      <c r="QXU14" s="81"/>
      <c r="QXV14" s="81"/>
      <c r="QXW14" s="81"/>
      <c r="QXX14" s="81"/>
      <c r="QXY14" s="81"/>
      <c r="QXZ14" s="81"/>
      <c r="QYA14" s="81"/>
      <c r="QYB14" s="81"/>
      <c r="QYC14" s="81"/>
      <c r="QYD14" s="81"/>
      <c r="QYE14" s="81"/>
      <c r="QYF14" s="81"/>
      <c r="QYG14" s="81"/>
      <c r="QYH14" s="81"/>
      <c r="QYI14" s="81"/>
      <c r="QYJ14" s="81"/>
      <c r="QYK14" s="81"/>
      <c r="QYL14" s="81"/>
      <c r="QYM14" s="81"/>
      <c r="QYN14" s="81"/>
      <c r="QYO14" s="81"/>
      <c r="QYP14" s="81"/>
      <c r="QYQ14" s="81"/>
      <c r="QYR14" s="81"/>
      <c r="QYS14" s="81"/>
      <c r="QYT14" s="81"/>
      <c r="QYU14" s="81"/>
      <c r="QYV14" s="81"/>
      <c r="QYW14" s="81"/>
      <c r="QYX14" s="81"/>
      <c r="QYY14" s="81"/>
      <c r="QYZ14" s="81"/>
      <c r="QZA14" s="81"/>
      <c r="QZB14" s="81"/>
      <c r="QZC14" s="81"/>
      <c r="QZD14" s="81"/>
      <c r="QZE14" s="81"/>
      <c r="QZF14" s="81"/>
      <c r="QZG14" s="81"/>
      <c r="QZH14" s="81"/>
      <c r="QZI14" s="81"/>
      <c r="QZJ14" s="81"/>
      <c r="QZK14" s="81"/>
      <c r="QZL14" s="81"/>
      <c r="QZM14" s="81"/>
      <c r="QZN14" s="81"/>
      <c r="QZO14" s="81"/>
      <c r="QZP14" s="81"/>
      <c r="QZQ14" s="81"/>
      <c r="QZR14" s="81"/>
      <c r="QZS14" s="81"/>
      <c r="QZT14" s="81"/>
      <c r="QZU14" s="81"/>
      <c r="QZV14" s="81"/>
      <c r="QZW14" s="81"/>
      <c r="QZX14" s="81"/>
      <c r="QZY14" s="81"/>
      <c r="QZZ14" s="81"/>
      <c r="RAA14" s="81"/>
      <c r="RAB14" s="81"/>
      <c r="RAC14" s="81"/>
      <c r="RAD14" s="81"/>
      <c r="RAE14" s="81"/>
      <c r="RAF14" s="81"/>
      <c r="RAG14" s="81"/>
      <c r="RAH14" s="81"/>
      <c r="RAI14" s="81"/>
      <c r="RAJ14" s="81"/>
      <c r="RAK14" s="81"/>
      <c r="RAL14" s="81"/>
      <c r="RAM14" s="81"/>
      <c r="RAN14" s="81"/>
      <c r="RAO14" s="81"/>
      <c r="RAP14" s="81"/>
      <c r="RAQ14" s="81"/>
      <c r="RAR14" s="81"/>
      <c r="RAS14" s="81"/>
      <c r="RAT14" s="81"/>
      <c r="RAU14" s="81"/>
      <c r="RAV14" s="81"/>
      <c r="RAW14" s="81"/>
      <c r="RAX14" s="81"/>
      <c r="RAY14" s="81"/>
      <c r="RAZ14" s="81"/>
      <c r="RBA14" s="81"/>
      <c r="RBB14" s="81"/>
      <c r="RBC14" s="81"/>
      <c r="RBD14" s="81"/>
      <c r="RBE14" s="81"/>
      <c r="RBF14" s="81"/>
      <c r="RBG14" s="81"/>
      <c r="RBH14" s="81"/>
      <c r="RBI14" s="81"/>
      <c r="RBJ14" s="81"/>
      <c r="RBK14" s="81"/>
      <c r="RBL14" s="81"/>
      <c r="RBM14" s="81"/>
      <c r="RBN14" s="81"/>
      <c r="RBO14" s="81"/>
      <c r="RBP14" s="81"/>
      <c r="RBQ14" s="81"/>
      <c r="RBR14" s="81"/>
      <c r="RBS14" s="81"/>
      <c r="RBT14" s="81"/>
      <c r="RBU14" s="81"/>
      <c r="RBV14" s="81"/>
      <c r="RBW14" s="81"/>
      <c r="RBX14" s="81"/>
      <c r="RBY14" s="81"/>
      <c r="RBZ14" s="81"/>
      <c r="RCA14" s="81"/>
      <c r="RCB14" s="81"/>
      <c r="RCC14" s="81"/>
      <c r="RCD14" s="81"/>
      <c r="RCE14" s="81"/>
      <c r="RCF14" s="81"/>
      <c r="RCG14" s="81"/>
      <c r="RCH14" s="81"/>
      <c r="RCI14" s="81"/>
      <c r="RCJ14" s="81"/>
      <c r="RCK14" s="81"/>
      <c r="RCL14" s="81"/>
      <c r="RCM14" s="81"/>
      <c r="RCN14" s="81"/>
      <c r="RCO14" s="81"/>
      <c r="RCP14" s="81"/>
      <c r="RCQ14" s="81"/>
      <c r="RCR14" s="81"/>
      <c r="RCS14" s="81"/>
      <c r="RCT14" s="81"/>
      <c r="RCU14" s="81"/>
      <c r="RCV14" s="81"/>
      <c r="RCW14" s="81"/>
      <c r="RCX14" s="81"/>
      <c r="RCY14" s="81"/>
      <c r="RCZ14" s="81"/>
      <c r="RDA14" s="81"/>
      <c r="RDB14" s="81"/>
      <c r="RDC14" s="81"/>
      <c r="RDD14" s="81"/>
      <c r="RDE14" s="81"/>
      <c r="RDF14" s="81"/>
      <c r="RDG14" s="81"/>
      <c r="RDH14" s="81"/>
      <c r="RDI14" s="81"/>
      <c r="RDJ14" s="81"/>
      <c r="RDK14" s="81"/>
      <c r="RDL14" s="81"/>
      <c r="RDM14" s="81"/>
      <c r="RDN14" s="81"/>
      <c r="RDO14" s="81"/>
      <c r="RDP14" s="81"/>
      <c r="RDQ14" s="81"/>
      <c r="RDR14" s="81"/>
      <c r="RDS14" s="81"/>
      <c r="RDT14" s="81"/>
      <c r="RDU14" s="81"/>
      <c r="RDV14" s="81"/>
      <c r="RDW14" s="81"/>
      <c r="RDX14" s="81"/>
      <c r="RDY14" s="81"/>
      <c r="RDZ14" s="81"/>
      <c r="REA14" s="81"/>
      <c r="REB14" s="81"/>
      <c r="REC14" s="81"/>
      <c r="RED14" s="81"/>
      <c r="REE14" s="81"/>
      <c r="REF14" s="81"/>
      <c r="REG14" s="81"/>
      <c r="REH14" s="81"/>
      <c r="REI14" s="81"/>
      <c r="REJ14" s="81"/>
      <c r="REK14" s="81"/>
      <c r="REL14" s="81"/>
      <c r="REM14" s="81"/>
      <c r="REN14" s="81"/>
      <c r="REO14" s="81"/>
      <c r="REP14" s="81"/>
      <c r="REQ14" s="81"/>
      <c r="RER14" s="81"/>
      <c r="RES14" s="81"/>
      <c r="RET14" s="81"/>
      <c r="REU14" s="81"/>
      <c r="REV14" s="81"/>
      <c r="REW14" s="81"/>
      <c r="REX14" s="81"/>
      <c r="REY14" s="81"/>
      <c r="REZ14" s="81"/>
      <c r="RFA14" s="81"/>
      <c r="RFB14" s="81"/>
      <c r="RFC14" s="81"/>
      <c r="RFD14" s="81"/>
      <c r="RFE14" s="81"/>
      <c r="RFF14" s="81"/>
      <c r="RFG14" s="81"/>
      <c r="RFH14" s="81"/>
      <c r="RFI14" s="81"/>
      <c r="RFJ14" s="81"/>
      <c r="RFK14" s="81"/>
      <c r="RFL14" s="81"/>
      <c r="RFM14" s="81"/>
      <c r="RFN14" s="81"/>
      <c r="RFO14" s="81"/>
      <c r="RFP14" s="81"/>
      <c r="RFQ14" s="81"/>
      <c r="RFR14" s="81"/>
      <c r="RFS14" s="81"/>
      <c r="RFT14" s="81"/>
      <c r="RFU14" s="81"/>
      <c r="RFV14" s="81"/>
      <c r="RFW14" s="81"/>
      <c r="RFX14" s="81"/>
      <c r="RFY14" s="81"/>
      <c r="RFZ14" s="81"/>
      <c r="RGA14" s="81"/>
      <c r="RGB14" s="81"/>
      <c r="RGC14" s="81"/>
      <c r="RGD14" s="81"/>
      <c r="RGE14" s="81"/>
      <c r="RGF14" s="81"/>
      <c r="RGG14" s="81"/>
      <c r="RGH14" s="81"/>
      <c r="RGI14" s="81"/>
      <c r="RGJ14" s="81"/>
      <c r="RGK14" s="81"/>
      <c r="RGL14" s="81"/>
      <c r="RGM14" s="81"/>
      <c r="RGN14" s="81"/>
      <c r="RGO14" s="81"/>
      <c r="RGP14" s="81"/>
      <c r="RGQ14" s="81"/>
      <c r="RGR14" s="81"/>
      <c r="RGS14" s="81"/>
      <c r="RGT14" s="81"/>
      <c r="RGU14" s="81"/>
      <c r="RGV14" s="81"/>
      <c r="RGW14" s="81"/>
      <c r="RGX14" s="81"/>
      <c r="RGY14" s="81"/>
      <c r="RGZ14" s="81"/>
      <c r="RHA14" s="81"/>
      <c r="RHB14" s="81"/>
      <c r="RHC14" s="81"/>
      <c r="RHD14" s="81"/>
      <c r="RHE14" s="81"/>
      <c r="RHF14" s="81"/>
      <c r="RHG14" s="81"/>
      <c r="RHH14" s="81"/>
      <c r="RHI14" s="81"/>
      <c r="RHJ14" s="81"/>
      <c r="RHK14" s="81"/>
      <c r="RHL14" s="81"/>
      <c r="RHM14" s="81"/>
      <c r="RHN14" s="81"/>
      <c r="RHO14" s="81"/>
      <c r="RHP14" s="81"/>
      <c r="RHQ14" s="81"/>
      <c r="RHR14" s="81"/>
      <c r="RHS14" s="81"/>
      <c r="RHT14" s="81"/>
      <c r="RHU14" s="81"/>
      <c r="RHV14" s="81"/>
      <c r="RHW14" s="81"/>
      <c r="RHX14" s="81"/>
      <c r="RHY14" s="81"/>
      <c r="RHZ14" s="81"/>
      <c r="RIA14" s="81"/>
      <c r="RIB14" s="81"/>
      <c r="RIC14" s="81"/>
      <c r="RID14" s="81"/>
      <c r="RIE14" s="81"/>
      <c r="RIF14" s="81"/>
      <c r="RIG14" s="81"/>
      <c r="RIH14" s="81"/>
      <c r="RII14" s="81"/>
      <c r="RIJ14" s="81"/>
      <c r="RIK14" s="81"/>
      <c r="RIL14" s="81"/>
      <c r="RIM14" s="81"/>
      <c r="RIN14" s="81"/>
      <c r="RIO14" s="81"/>
      <c r="RIP14" s="81"/>
      <c r="RIQ14" s="81"/>
      <c r="RIR14" s="81"/>
      <c r="RIS14" s="81"/>
      <c r="RIT14" s="81"/>
      <c r="RIU14" s="81"/>
      <c r="RIV14" s="81"/>
      <c r="RIW14" s="81"/>
      <c r="RIX14" s="81"/>
      <c r="RIY14" s="81"/>
      <c r="RIZ14" s="81"/>
      <c r="RJA14" s="81"/>
      <c r="RJB14" s="81"/>
      <c r="RJC14" s="81"/>
      <c r="RJD14" s="81"/>
      <c r="RJE14" s="81"/>
      <c r="RJF14" s="81"/>
      <c r="RJG14" s="81"/>
      <c r="RJH14" s="81"/>
      <c r="RJI14" s="81"/>
      <c r="RJJ14" s="81"/>
      <c r="RJK14" s="81"/>
      <c r="RJL14" s="81"/>
      <c r="RJM14" s="81"/>
      <c r="RJN14" s="81"/>
      <c r="RJO14" s="81"/>
      <c r="RJP14" s="81"/>
      <c r="RJQ14" s="81"/>
      <c r="RJR14" s="81"/>
      <c r="RJS14" s="81"/>
      <c r="RJT14" s="81"/>
      <c r="RJU14" s="81"/>
      <c r="RJV14" s="81"/>
      <c r="RJW14" s="81"/>
      <c r="RJX14" s="81"/>
      <c r="RJY14" s="81"/>
      <c r="RJZ14" s="81"/>
      <c r="RKA14" s="81"/>
      <c r="RKB14" s="81"/>
      <c r="RKC14" s="81"/>
      <c r="RKD14" s="81"/>
      <c r="RKE14" s="81"/>
      <c r="RKF14" s="81"/>
      <c r="RKG14" s="81"/>
      <c r="RKH14" s="81"/>
      <c r="RKI14" s="81"/>
      <c r="RKJ14" s="81"/>
      <c r="RKK14" s="81"/>
      <c r="RKL14" s="81"/>
      <c r="RKM14" s="81"/>
      <c r="RKN14" s="81"/>
      <c r="RKO14" s="81"/>
      <c r="RKP14" s="81"/>
      <c r="RKQ14" s="81"/>
      <c r="RKR14" s="81"/>
      <c r="RKS14" s="81"/>
      <c r="RKT14" s="81"/>
      <c r="RKU14" s="81"/>
      <c r="RKV14" s="81"/>
      <c r="RKW14" s="81"/>
      <c r="RKX14" s="81"/>
      <c r="RKY14" s="81"/>
      <c r="RKZ14" s="81"/>
      <c r="RLA14" s="81"/>
      <c r="RLB14" s="81"/>
      <c r="RLC14" s="81"/>
      <c r="RLD14" s="81"/>
      <c r="RLE14" s="81"/>
      <c r="RLF14" s="81"/>
      <c r="RLG14" s="81"/>
      <c r="RLH14" s="81"/>
      <c r="RLI14" s="81"/>
      <c r="RLJ14" s="81"/>
      <c r="RLK14" s="81"/>
      <c r="RLL14" s="81"/>
      <c r="RLM14" s="81"/>
      <c r="RLN14" s="81"/>
      <c r="RLO14" s="81"/>
      <c r="RLP14" s="81"/>
      <c r="RLQ14" s="81"/>
      <c r="RLR14" s="81"/>
      <c r="RLS14" s="81"/>
      <c r="RLT14" s="81"/>
      <c r="RLU14" s="81"/>
      <c r="RLV14" s="81"/>
      <c r="RLW14" s="81"/>
      <c r="RLX14" s="81"/>
      <c r="RLY14" s="81"/>
      <c r="RLZ14" s="81"/>
      <c r="RMA14" s="81"/>
      <c r="RMB14" s="81"/>
      <c r="RMC14" s="81"/>
      <c r="RMD14" s="81"/>
      <c r="RME14" s="81"/>
      <c r="RMF14" s="81"/>
      <c r="RMG14" s="81"/>
      <c r="RMH14" s="81"/>
      <c r="RMI14" s="81"/>
      <c r="RMJ14" s="81"/>
      <c r="RMK14" s="81"/>
      <c r="RML14" s="81"/>
      <c r="RMM14" s="81"/>
      <c r="RMN14" s="81"/>
      <c r="RMO14" s="81"/>
      <c r="RMP14" s="81"/>
      <c r="RMQ14" s="81"/>
      <c r="RMR14" s="81"/>
      <c r="RMS14" s="81"/>
      <c r="RMT14" s="81"/>
      <c r="RMU14" s="81"/>
      <c r="RMV14" s="81"/>
      <c r="RMW14" s="81"/>
      <c r="RMX14" s="81"/>
      <c r="RMY14" s="81"/>
      <c r="RMZ14" s="81"/>
      <c r="RNA14" s="81"/>
      <c r="RNB14" s="81"/>
      <c r="RNC14" s="81"/>
      <c r="RND14" s="81"/>
      <c r="RNE14" s="81"/>
      <c r="RNF14" s="81"/>
      <c r="RNG14" s="81"/>
      <c r="RNH14" s="81"/>
      <c r="RNI14" s="81"/>
      <c r="RNJ14" s="81"/>
      <c r="RNK14" s="81"/>
      <c r="RNL14" s="81"/>
      <c r="RNM14" s="81"/>
      <c r="RNN14" s="81"/>
      <c r="RNO14" s="81"/>
      <c r="RNP14" s="81"/>
      <c r="RNQ14" s="81"/>
      <c r="RNR14" s="81"/>
      <c r="RNS14" s="81"/>
      <c r="RNT14" s="81"/>
      <c r="RNU14" s="81"/>
      <c r="RNV14" s="81"/>
      <c r="RNW14" s="81"/>
      <c r="RNX14" s="81"/>
      <c r="RNY14" s="81"/>
      <c r="RNZ14" s="81"/>
      <c r="ROA14" s="81"/>
      <c r="ROB14" s="81"/>
      <c r="ROC14" s="81"/>
      <c r="ROD14" s="81"/>
      <c r="ROE14" s="81"/>
      <c r="ROF14" s="81"/>
      <c r="ROG14" s="81"/>
      <c r="ROH14" s="81"/>
      <c r="ROI14" s="81"/>
      <c r="ROJ14" s="81"/>
      <c r="ROK14" s="81"/>
      <c r="ROL14" s="81"/>
      <c r="ROM14" s="81"/>
      <c r="RON14" s="81"/>
      <c r="ROO14" s="81"/>
      <c r="ROP14" s="81"/>
      <c r="ROQ14" s="81"/>
      <c r="ROR14" s="81"/>
      <c r="ROS14" s="81"/>
      <c r="ROT14" s="81"/>
      <c r="ROU14" s="81"/>
      <c r="ROV14" s="81"/>
      <c r="ROW14" s="81"/>
      <c r="ROX14" s="81"/>
      <c r="ROY14" s="81"/>
      <c r="ROZ14" s="81"/>
      <c r="RPA14" s="81"/>
      <c r="RPB14" s="81"/>
      <c r="RPC14" s="81"/>
      <c r="RPD14" s="81"/>
      <c r="RPE14" s="81"/>
      <c r="RPF14" s="81"/>
      <c r="RPG14" s="81"/>
      <c r="RPH14" s="81"/>
      <c r="RPI14" s="81"/>
      <c r="RPJ14" s="81"/>
      <c r="RPK14" s="81"/>
      <c r="RPL14" s="81"/>
      <c r="RPM14" s="81"/>
      <c r="RPN14" s="81"/>
      <c r="RPO14" s="81"/>
      <c r="RPP14" s="81"/>
      <c r="RPQ14" s="81"/>
      <c r="RPR14" s="81"/>
      <c r="RPS14" s="81"/>
      <c r="RPT14" s="81"/>
      <c r="RPU14" s="81"/>
      <c r="RPV14" s="81"/>
      <c r="RPW14" s="81"/>
      <c r="RPX14" s="81"/>
      <c r="RPY14" s="81"/>
      <c r="RPZ14" s="81"/>
      <c r="RQA14" s="81"/>
      <c r="RQB14" s="81"/>
      <c r="RQC14" s="81"/>
      <c r="RQD14" s="81"/>
      <c r="RQE14" s="81"/>
      <c r="RQF14" s="81"/>
      <c r="RQG14" s="81"/>
      <c r="RQH14" s="81"/>
      <c r="RQI14" s="81"/>
      <c r="RQJ14" s="81"/>
      <c r="RQK14" s="81"/>
      <c r="RQL14" s="81"/>
      <c r="RQM14" s="81"/>
      <c r="RQN14" s="81"/>
      <c r="RQO14" s="81"/>
      <c r="RQP14" s="81"/>
      <c r="RQQ14" s="81"/>
      <c r="RQR14" s="81"/>
      <c r="RQS14" s="81"/>
      <c r="RQT14" s="81"/>
      <c r="RQU14" s="81"/>
      <c r="RQV14" s="81"/>
      <c r="RQW14" s="81"/>
      <c r="RQX14" s="81"/>
      <c r="RQY14" s="81"/>
      <c r="RQZ14" s="81"/>
      <c r="RRA14" s="81"/>
      <c r="RRB14" s="81"/>
      <c r="RRC14" s="81"/>
      <c r="RRD14" s="81"/>
      <c r="RRE14" s="81"/>
      <c r="RRF14" s="81"/>
      <c r="RRG14" s="81"/>
      <c r="RRH14" s="81"/>
      <c r="RRI14" s="81"/>
      <c r="RRJ14" s="81"/>
      <c r="RRK14" s="81"/>
      <c r="RRL14" s="81"/>
      <c r="RRM14" s="81"/>
      <c r="RRN14" s="81"/>
      <c r="RRO14" s="81"/>
      <c r="RRP14" s="81"/>
      <c r="RRQ14" s="81"/>
      <c r="RRR14" s="81"/>
      <c r="RRS14" s="81"/>
      <c r="RRT14" s="81"/>
      <c r="RRU14" s="81"/>
      <c r="RRV14" s="81"/>
      <c r="RRW14" s="81"/>
      <c r="RRX14" s="81"/>
      <c r="RRY14" s="81"/>
      <c r="RRZ14" s="81"/>
      <c r="RSA14" s="81"/>
      <c r="RSB14" s="81"/>
      <c r="RSC14" s="81"/>
      <c r="RSD14" s="81"/>
      <c r="RSE14" s="81"/>
      <c r="RSF14" s="81"/>
      <c r="RSG14" s="81"/>
      <c r="RSH14" s="81"/>
      <c r="RSI14" s="81"/>
      <c r="RSJ14" s="81"/>
      <c r="RSK14" s="81"/>
      <c r="RSL14" s="81"/>
      <c r="RSM14" s="81"/>
      <c r="RSN14" s="81"/>
      <c r="RSO14" s="81"/>
      <c r="RSP14" s="81"/>
      <c r="RSQ14" s="81"/>
      <c r="RSR14" s="81"/>
      <c r="RSS14" s="81"/>
      <c r="RST14" s="81"/>
      <c r="RSU14" s="81"/>
      <c r="RSV14" s="81"/>
      <c r="RSW14" s="81"/>
      <c r="RSX14" s="81"/>
      <c r="RSY14" s="81"/>
      <c r="RSZ14" s="81"/>
      <c r="RTA14" s="81"/>
      <c r="RTB14" s="81"/>
      <c r="RTC14" s="81"/>
      <c r="RTD14" s="81"/>
      <c r="RTE14" s="81"/>
      <c r="RTF14" s="81"/>
      <c r="RTG14" s="81"/>
      <c r="RTH14" s="81"/>
      <c r="RTI14" s="81"/>
      <c r="RTJ14" s="81"/>
      <c r="RTK14" s="81"/>
      <c r="RTL14" s="81"/>
      <c r="RTM14" s="81"/>
      <c r="RTN14" s="81"/>
      <c r="RTO14" s="81"/>
      <c r="RTP14" s="81"/>
      <c r="RTQ14" s="81"/>
      <c r="RTR14" s="81"/>
      <c r="RTS14" s="81"/>
      <c r="RTT14" s="81"/>
      <c r="RTU14" s="81"/>
      <c r="RTV14" s="81"/>
      <c r="RTW14" s="81"/>
      <c r="RTX14" s="81"/>
      <c r="RTY14" s="81"/>
      <c r="RTZ14" s="81"/>
      <c r="RUA14" s="81"/>
      <c r="RUB14" s="81"/>
      <c r="RUC14" s="81"/>
      <c r="RUD14" s="81"/>
      <c r="RUE14" s="81"/>
      <c r="RUF14" s="81"/>
      <c r="RUG14" s="81"/>
      <c r="RUH14" s="81"/>
      <c r="RUI14" s="81"/>
      <c r="RUJ14" s="81"/>
      <c r="RUK14" s="81"/>
      <c r="RUL14" s="81"/>
      <c r="RUM14" s="81"/>
      <c r="RUN14" s="81"/>
      <c r="RUO14" s="81"/>
      <c r="RUP14" s="81"/>
      <c r="RUQ14" s="81"/>
      <c r="RUR14" s="81"/>
      <c r="RUS14" s="81"/>
      <c r="RUT14" s="81"/>
      <c r="RUU14" s="81"/>
      <c r="RUV14" s="81"/>
      <c r="RUW14" s="81"/>
      <c r="RUX14" s="81"/>
      <c r="RUY14" s="81"/>
      <c r="RUZ14" s="81"/>
      <c r="RVA14" s="81"/>
      <c r="RVB14" s="81"/>
      <c r="RVC14" s="81"/>
      <c r="RVD14" s="81"/>
      <c r="RVE14" s="81"/>
      <c r="RVF14" s="81"/>
      <c r="RVG14" s="81"/>
      <c r="RVH14" s="81"/>
      <c r="RVI14" s="81"/>
      <c r="RVJ14" s="81"/>
      <c r="RVK14" s="81"/>
      <c r="RVL14" s="81"/>
      <c r="RVM14" s="81"/>
      <c r="RVN14" s="81"/>
      <c r="RVO14" s="81"/>
      <c r="RVP14" s="81"/>
      <c r="RVQ14" s="81"/>
      <c r="RVR14" s="81"/>
      <c r="RVS14" s="81"/>
      <c r="RVT14" s="81"/>
      <c r="RVU14" s="81"/>
      <c r="RVV14" s="81"/>
      <c r="RVW14" s="81"/>
      <c r="RVX14" s="81"/>
      <c r="RVY14" s="81"/>
      <c r="RVZ14" s="81"/>
      <c r="RWA14" s="81"/>
      <c r="RWB14" s="81"/>
      <c r="RWC14" s="81"/>
      <c r="RWD14" s="81"/>
      <c r="RWE14" s="81"/>
      <c r="RWF14" s="81"/>
      <c r="RWG14" s="81"/>
      <c r="RWH14" s="81"/>
      <c r="RWI14" s="81"/>
      <c r="RWJ14" s="81"/>
      <c r="RWK14" s="81"/>
      <c r="RWL14" s="81"/>
      <c r="RWM14" s="81"/>
      <c r="RWN14" s="81"/>
      <c r="RWO14" s="81"/>
      <c r="RWP14" s="81"/>
      <c r="RWQ14" s="81"/>
      <c r="RWR14" s="81"/>
      <c r="RWS14" s="81"/>
      <c r="RWT14" s="81"/>
      <c r="RWU14" s="81"/>
      <c r="RWV14" s="81"/>
      <c r="RWW14" s="81"/>
      <c r="RWX14" s="81"/>
      <c r="RWY14" s="81"/>
      <c r="RWZ14" s="81"/>
      <c r="RXA14" s="81"/>
      <c r="RXB14" s="81"/>
      <c r="RXC14" s="81"/>
      <c r="RXD14" s="81"/>
      <c r="RXE14" s="81"/>
      <c r="RXF14" s="81"/>
      <c r="RXG14" s="81"/>
      <c r="RXH14" s="81"/>
      <c r="RXI14" s="81"/>
      <c r="RXJ14" s="81"/>
      <c r="RXK14" s="81"/>
      <c r="RXL14" s="81"/>
      <c r="RXM14" s="81"/>
      <c r="RXN14" s="81"/>
      <c r="RXO14" s="81"/>
      <c r="RXP14" s="81"/>
      <c r="RXQ14" s="81"/>
      <c r="RXR14" s="81"/>
      <c r="RXS14" s="81"/>
      <c r="RXT14" s="81"/>
      <c r="RXU14" s="81"/>
      <c r="RXV14" s="81"/>
      <c r="RXW14" s="81"/>
      <c r="RXX14" s="81"/>
      <c r="RXY14" s="81"/>
      <c r="RXZ14" s="81"/>
      <c r="RYA14" s="81"/>
      <c r="RYB14" s="81"/>
      <c r="RYC14" s="81"/>
      <c r="RYD14" s="81"/>
      <c r="RYE14" s="81"/>
      <c r="RYF14" s="81"/>
      <c r="RYG14" s="81"/>
      <c r="RYH14" s="81"/>
      <c r="RYI14" s="81"/>
      <c r="RYJ14" s="81"/>
      <c r="RYK14" s="81"/>
      <c r="RYL14" s="81"/>
      <c r="RYM14" s="81"/>
      <c r="RYN14" s="81"/>
      <c r="RYO14" s="81"/>
      <c r="RYP14" s="81"/>
      <c r="RYQ14" s="81"/>
      <c r="RYR14" s="81"/>
      <c r="RYS14" s="81"/>
      <c r="RYT14" s="81"/>
      <c r="RYU14" s="81"/>
      <c r="RYV14" s="81"/>
      <c r="RYW14" s="81"/>
      <c r="RYX14" s="81"/>
      <c r="RYY14" s="81"/>
      <c r="RYZ14" s="81"/>
      <c r="RZA14" s="81"/>
      <c r="RZB14" s="81"/>
      <c r="RZC14" s="81"/>
      <c r="RZD14" s="81"/>
      <c r="RZE14" s="81"/>
      <c r="RZF14" s="81"/>
      <c r="RZG14" s="81"/>
      <c r="RZH14" s="81"/>
      <c r="RZI14" s="81"/>
      <c r="RZJ14" s="81"/>
      <c r="RZK14" s="81"/>
      <c r="RZL14" s="81"/>
      <c r="RZM14" s="81"/>
      <c r="RZN14" s="81"/>
      <c r="RZO14" s="81"/>
      <c r="RZP14" s="81"/>
      <c r="RZQ14" s="81"/>
      <c r="RZR14" s="81"/>
      <c r="RZS14" s="81"/>
      <c r="RZT14" s="81"/>
      <c r="RZU14" s="81"/>
      <c r="RZV14" s="81"/>
      <c r="RZW14" s="81"/>
      <c r="RZX14" s="81"/>
      <c r="RZY14" s="81"/>
      <c r="RZZ14" s="81"/>
      <c r="SAA14" s="81"/>
      <c r="SAB14" s="81"/>
      <c r="SAC14" s="81"/>
      <c r="SAD14" s="81"/>
      <c r="SAE14" s="81"/>
      <c r="SAF14" s="81"/>
      <c r="SAG14" s="81"/>
      <c r="SAH14" s="81"/>
      <c r="SAI14" s="81"/>
      <c r="SAJ14" s="81"/>
      <c r="SAK14" s="81"/>
      <c r="SAL14" s="81"/>
      <c r="SAM14" s="81"/>
      <c r="SAN14" s="81"/>
      <c r="SAO14" s="81"/>
      <c r="SAP14" s="81"/>
      <c r="SAQ14" s="81"/>
      <c r="SAR14" s="81"/>
      <c r="SAS14" s="81"/>
      <c r="SAT14" s="81"/>
      <c r="SAU14" s="81"/>
      <c r="SAV14" s="81"/>
      <c r="SAW14" s="81"/>
      <c r="SAX14" s="81"/>
      <c r="SAY14" s="81"/>
      <c r="SAZ14" s="81"/>
      <c r="SBA14" s="81"/>
      <c r="SBB14" s="81"/>
      <c r="SBC14" s="81"/>
      <c r="SBD14" s="81"/>
      <c r="SBE14" s="81"/>
      <c r="SBF14" s="81"/>
      <c r="SBG14" s="81"/>
      <c r="SBH14" s="81"/>
      <c r="SBI14" s="81"/>
      <c r="SBJ14" s="81"/>
      <c r="SBK14" s="81"/>
      <c r="SBL14" s="81"/>
      <c r="SBM14" s="81"/>
      <c r="SBN14" s="81"/>
      <c r="SBO14" s="81"/>
      <c r="SBP14" s="81"/>
      <c r="SBQ14" s="81"/>
      <c r="SBR14" s="81"/>
      <c r="SBS14" s="81"/>
      <c r="SBT14" s="81"/>
      <c r="SBU14" s="81"/>
      <c r="SBV14" s="81"/>
      <c r="SBW14" s="81"/>
      <c r="SBX14" s="81"/>
      <c r="SBY14" s="81"/>
      <c r="SBZ14" s="81"/>
      <c r="SCA14" s="81"/>
      <c r="SCB14" s="81"/>
      <c r="SCC14" s="81"/>
      <c r="SCD14" s="81"/>
      <c r="SCE14" s="81"/>
      <c r="SCF14" s="81"/>
      <c r="SCG14" s="81"/>
      <c r="SCH14" s="81"/>
      <c r="SCI14" s="81"/>
      <c r="SCJ14" s="81"/>
      <c r="SCK14" s="81"/>
      <c r="SCL14" s="81"/>
      <c r="SCM14" s="81"/>
      <c r="SCN14" s="81"/>
      <c r="SCO14" s="81"/>
      <c r="SCP14" s="81"/>
      <c r="SCQ14" s="81"/>
      <c r="SCR14" s="81"/>
      <c r="SCS14" s="81"/>
      <c r="SCT14" s="81"/>
      <c r="SCU14" s="81"/>
      <c r="SCV14" s="81"/>
      <c r="SCW14" s="81"/>
      <c r="SCX14" s="81"/>
      <c r="SCY14" s="81"/>
      <c r="SCZ14" s="81"/>
      <c r="SDA14" s="81"/>
      <c r="SDB14" s="81"/>
      <c r="SDC14" s="81"/>
      <c r="SDD14" s="81"/>
      <c r="SDE14" s="81"/>
      <c r="SDF14" s="81"/>
      <c r="SDG14" s="81"/>
      <c r="SDH14" s="81"/>
      <c r="SDI14" s="81"/>
      <c r="SDJ14" s="81"/>
      <c r="SDK14" s="81"/>
      <c r="SDL14" s="81"/>
      <c r="SDM14" s="81"/>
      <c r="SDN14" s="81"/>
      <c r="SDO14" s="81"/>
      <c r="SDP14" s="81"/>
      <c r="SDQ14" s="81"/>
      <c r="SDR14" s="81"/>
      <c r="SDS14" s="81"/>
      <c r="SDT14" s="81"/>
      <c r="SDU14" s="81"/>
      <c r="SDV14" s="81"/>
      <c r="SDW14" s="81"/>
      <c r="SDX14" s="81"/>
      <c r="SDY14" s="81"/>
      <c r="SDZ14" s="81"/>
      <c r="SEA14" s="81"/>
      <c r="SEB14" s="81"/>
      <c r="SEC14" s="81"/>
      <c r="SED14" s="81"/>
      <c r="SEE14" s="81"/>
      <c r="SEF14" s="81"/>
      <c r="SEG14" s="81"/>
      <c r="SEH14" s="81"/>
      <c r="SEI14" s="81"/>
      <c r="SEJ14" s="81"/>
      <c r="SEK14" s="81"/>
      <c r="SEL14" s="81"/>
      <c r="SEM14" s="81"/>
      <c r="SEN14" s="81"/>
      <c r="SEO14" s="81"/>
      <c r="SEP14" s="81"/>
      <c r="SEQ14" s="81"/>
      <c r="SER14" s="81"/>
      <c r="SES14" s="81"/>
      <c r="SET14" s="81"/>
      <c r="SEU14" s="81"/>
      <c r="SEV14" s="81"/>
      <c r="SEW14" s="81"/>
      <c r="SEX14" s="81"/>
      <c r="SEY14" s="81"/>
      <c r="SEZ14" s="81"/>
      <c r="SFA14" s="81"/>
      <c r="SFB14" s="81"/>
      <c r="SFC14" s="81"/>
      <c r="SFD14" s="81"/>
      <c r="SFE14" s="81"/>
      <c r="SFF14" s="81"/>
      <c r="SFG14" s="81"/>
      <c r="SFH14" s="81"/>
      <c r="SFI14" s="81"/>
      <c r="SFJ14" s="81"/>
      <c r="SFK14" s="81"/>
      <c r="SFL14" s="81"/>
      <c r="SFM14" s="81"/>
      <c r="SFN14" s="81"/>
      <c r="SFO14" s="81"/>
      <c r="SFP14" s="81"/>
      <c r="SFQ14" s="81"/>
      <c r="SFR14" s="81"/>
      <c r="SFS14" s="81"/>
      <c r="SFT14" s="81"/>
      <c r="SFU14" s="81"/>
      <c r="SFV14" s="81"/>
      <c r="SFW14" s="81"/>
      <c r="SFX14" s="81"/>
      <c r="SFY14" s="81"/>
      <c r="SFZ14" s="81"/>
      <c r="SGA14" s="81"/>
      <c r="SGB14" s="81"/>
      <c r="SGC14" s="81"/>
      <c r="SGD14" s="81"/>
      <c r="SGE14" s="81"/>
      <c r="SGF14" s="81"/>
      <c r="SGG14" s="81"/>
      <c r="SGH14" s="81"/>
      <c r="SGI14" s="81"/>
      <c r="SGJ14" s="81"/>
      <c r="SGK14" s="81"/>
      <c r="SGL14" s="81"/>
      <c r="SGM14" s="81"/>
      <c r="SGN14" s="81"/>
      <c r="SGO14" s="81"/>
      <c r="SGP14" s="81"/>
      <c r="SGQ14" s="81"/>
      <c r="SGR14" s="81"/>
      <c r="SGS14" s="81"/>
      <c r="SGT14" s="81"/>
      <c r="SGU14" s="81"/>
      <c r="SGV14" s="81"/>
      <c r="SGW14" s="81"/>
      <c r="SGX14" s="81"/>
      <c r="SGY14" s="81"/>
      <c r="SGZ14" s="81"/>
      <c r="SHA14" s="81"/>
      <c r="SHB14" s="81"/>
      <c r="SHC14" s="81"/>
      <c r="SHD14" s="81"/>
      <c r="SHE14" s="81"/>
      <c r="SHF14" s="81"/>
      <c r="SHG14" s="81"/>
      <c r="SHH14" s="81"/>
      <c r="SHI14" s="81"/>
      <c r="SHJ14" s="81"/>
      <c r="SHK14" s="81"/>
      <c r="SHL14" s="81"/>
      <c r="SHM14" s="81"/>
      <c r="SHN14" s="81"/>
      <c r="SHO14" s="81"/>
      <c r="SHP14" s="81"/>
      <c r="SHQ14" s="81"/>
      <c r="SHR14" s="81"/>
      <c r="SHS14" s="81"/>
      <c r="SHT14" s="81"/>
      <c r="SHU14" s="81"/>
      <c r="SHV14" s="81"/>
      <c r="SHW14" s="81"/>
      <c r="SHX14" s="81"/>
      <c r="SHY14" s="81"/>
      <c r="SHZ14" s="81"/>
      <c r="SIA14" s="81"/>
      <c r="SIB14" s="81"/>
      <c r="SIC14" s="81"/>
      <c r="SID14" s="81"/>
      <c r="SIE14" s="81"/>
      <c r="SIF14" s="81"/>
      <c r="SIG14" s="81"/>
      <c r="SIH14" s="81"/>
      <c r="SII14" s="81"/>
      <c r="SIJ14" s="81"/>
      <c r="SIK14" s="81"/>
      <c r="SIL14" s="81"/>
      <c r="SIM14" s="81"/>
      <c r="SIN14" s="81"/>
      <c r="SIO14" s="81"/>
      <c r="SIP14" s="81"/>
      <c r="SIQ14" s="81"/>
      <c r="SIR14" s="81"/>
      <c r="SIS14" s="81"/>
      <c r="SIT14" s="81"/>
      <c r="SIU14" s="81"/>
      <c r="SIV14" s="81"/>
      <c r="SIW14" s="81"/>
      <c r="SIX14" s="81"/>
      <c r="SIY14" s="81"/>
      <c r="SIZ14" s="81"/>
      <c r="SJA14" s="81"/>
      <c r="SJB14" s="81"/>
      <c r="SJC14" s="81"/>
      <c r="SJD14" s="81"/>
      <c r="SJE14" s="81"/>
      <c r="SJF14" s="81"/>
      <c r="SJG14" s="81"/>
      <c r="SJH14" s="81"/>
      <c r="SJI14" s="81"/>
      <c r="SJJ14" s="81"/>
      <c r="SJK14" s="81"/>
      <c r="SJL14" s="81"/>
      <c r="SJM14" s="81"/>
      <c r="SJN14" s="81"/>
      <c r="SJO14" s="81"/>
      <c r="SJP14" s="81"/>
      <c r="SJQ14" s="81"/>
      <c r="SJR14" s="81"/>
      <c r="SJS14" s="81"/>
      <c r="SJT14" s="81"/>
      <c r="SJU14" s="81"/>
      <c r="SJV14" s="81"/>
      <c r="SJW14" s="81"/>
      <c r="SJX14" s="81"/>
      <c r="SJY14" s="81"/>
      <c r="SJZ14" s="81"/>
      <c r="SKA14" s="81"/>
      <c r="SKB14" s="81"/>
      <c r="SKC14" s="81"/>
      <c r="SKD14" s="81"/>
      <c r="SKE14" s="81"/>
      <c r="SKF14" s="81"/>
      <c r="SKG14" s="81"/>
      <c r="SKH14" s="81"/>
      <c r="SKI14" s="81"/>
      <c r="SKJ14" s="81"/>
      <c r="SKK14" s="81"/>
      <c r="SKL14" s="81"/>
      <c r="SKM14" s="81"/>
      <c r="SKN14" s="81"/>
      <c r="SKO14" s="81"/>
      <c r="SKP14" s="81"/>
      <c r="SKQ14" s="81"/>
      <c r="SKR14" s="81"/>
      <c r="SKS14" s="81"/>
      <c r="SKT14" s="81"/>
      <c r="SKU14" s="81"/>
      <c r="SKV14" s="81"/>
      <c r="SKW14" s="81"/>
      <c r="SKX14" s="81"/>
      <c r="SKY14" s="81"/>
      <c r="SKZ14" s="81"/>
      <c r="SLA14" s="81"/>
      <c r="SLB14" s="81"/>
      <c r="SLC14" s="81"/>
      <c r="SLD14" s="81"/>
      <c r="SLE14" s="81"/>
      <c r="SLF14" s="81"/>
      <c r="SLG14" s="81"/>
      <c r="SLH14" s="81"/>
      <c r="SLI14" s="81"/>
      <c r="SLJ14" s="81"/>
      <c r="SLK14" s="81"/>
      <c r="SLL14" s="81"/>
      <c r="SLM14" s="81"/>
      <c r="SLN14" s="81"/>
      <c r="SLO14" s="81"/>
      <c r="SLP14" s="81"/>
      <c r="SLQ14" s="81"/>
      <c r="SLR14" s="81"/>
      <c r="SLS14" s="81"/>
      <c r="SLT14" s="81"/>
      <c r="SLU14" s="81"/>
      <c r="SLV14" s="81"/>
      <c r="SLW14" s="81"/>
      <c r="SLX14" s="81"/>
      <c r="SLY14" s="81"/>
      <c r="SLZ14" s="81"/>
      <c r="SMA14" s="81"/>
      <c r="SMB14" s="81"/>
      <c r="SMC14" s="81"/>
      <c r="SMD14" s="81"/>
      <c r="SME14" s="81"/>
      <c r="SMF14" s="81"/>
      <c r="SMG14" s="81"/>
      <c r="SMH14" s="81"/>
      <c r="SMI14" s="81"/>
      <c r="SMJ14" s="81"/>
      <c r="SMK14" s="81"/>
      <c r="SML14" s="81"/>
      <c r="SMM14" s="81"/>
      <c r="SMN14" s="81"/>
      <c r="SMO14" s="81"/>
      <c r="SMP14" s="81"/>
      <c r="SMQ14" s="81"/>
      <c r="SMR14" s="81"/>
      <c r="SMS14" s="81"/>
      <c r="SMT14" s="81"/>
      <c r="SMU14" s="81"/>
      <c r="SMV14" s="81"/>
      <c r="SMW14" s="81"/>
      <c r="SMX14" s="81"/>
      <c r="SMY14" s="81"/>
      <c r="SMZ14" s="81"/>
      <c r="SNA14" s="81"/>
      <c r="SNB14" s="81"/>
      <c r="SNC14" s="81"/>
      <c r="SND14" s="81"/>
      <c r="SNE14" s="81"/>
      <c r="SNF14" s="81"/>
      <c r="SNG14" s="81"/>
      <c r="SNH14" s="81"/>
      <c r="SNI14" s="81"/>
      <c r="SNJ14" s="81"/>
      <c r="SNK14" s="81"/>
      <c r="SNL14" s="81"/>
      <c r="SNM14" s="81"/>
      <c r="SNN14" s="81"/>
      <c r="SNO14" s="81"/>
      <c r="SNP14" s="81"/>
      <c r="SNQ14" s="81"/>
      <c r="SNR14" s="81"/>
      <c r="SNS14" s="81"/>
      <c r="SNT14" s="81"/>
      <c r="SNU14" s="81"/>
      <c r="SNV14" s="81"/>
      <c r="SNW14" s="81"/>
      <c r="SNX14" s="81"/>
      <c r="SNY14" s="81"/>
      <c r="SNZ14" s="81"/>
      <c r="SOA14" s="81"/>
      <c r="SOB14" s="81"/>
      <c r="SOC14" s="81"/>
      <c r="SOD14" s="81"/>
      <c r="SOE14" s="81"/>
      <c r="SOF14" s="81"/>
      <c r="SOG14" s="81"/>
      <c r="SOH14" s="81"/>
      <c r="SOI14" s="81"/>
      <c r="SOJ14" s="81"/>
      <c r="SOK14" s="81"/>
      <c r="SOL14" s="81"/>
      <c r="SOM14" s="81"/>
      <c r="SON14" s="81"/>
      <c r="SOO14" s="81"/>
      <c r="SOP14" s="81"/>
      <c r="SOQ14" s="81"/>
      <c r="SOR14" s="81"/>
      <c r="SOS14" s="81"/>
      <c r="SOT14" s="81"/>
      <c r="SOU14" s="81"/>
      <c r="SOV14" s="81"/>
      <c r="SOW14" s="81"/>
      <c r="SOX14" s="81"/>
      <c r="SOY14" s="81"/>
      <c r="SOZ14" s="81"/>
      <c r="SPA14" s="81"/>
      <c r="SPB14" s="81"/>
      <c r="SPC14" s="81"/>
      <c r="SPD14" s="81"/>
      <c r="SPE14" s="81"/>
      <c r="SPF14" s="81"/>
      <c r="SPG14" s="81"/>
      <c r="SPH14" s="81"/>
      <c r="SPI14" s="81"/>
      <c r="SPJ14" s="81"/>
      <c r="SPK14" s="81"/>
      <c r="SPL14" s="81"/>
      <c r="SPM14" s="81"/>
      <c r="SPN14" s="81"/>
      <c r="SPO14" s="81"/>
      <c r="SPP14" s="81"/>
      <c r="SPQ14" s="81"/>
      <c r="SPR14" s="81"/>
      <c r="SPS14" s="81"/>
      <c r="SPT14" s="81"/>
      <c r="SPU14" s="81"/>
      <c r="SPV14" s="81"/>
      <c r="SPW14" s="81"/>
      <c r="SPX14" s="81"/>
      <c r="SPY14" s="81"/>
      <c r="SPZ14" s="81"/>
      <c r="SQA14" s="81"/>
      <c r="SQB14" s="81"/>
      <c r="SQC14" s="81"/>
      <c r="SQD14" s="81"/>
      <c r="SQE14" s="81"/>
      <c r="SQF14" s="81"/>
      <c r="SQG14" s="81"/>
      <c r="SQH14" s="81"/>
      <c r="SQI14" s="81"/>
      <c r="SQJ14" s="81"/>
      <c r="SQK14" s="81"/>
      <c r="SQL14" s="81"/>
      <c r="SQM14" s="81"/>
      <c r="SQN14" s="81"/>
      <c r="SQO14" s="81"/>
      <c r="SQP14" s="81"/>
      <c r="SQQ14" s="81"/>
      <c r="SQR14" s="81"/>
      <c r="SQS14" s="81"/>
      <c r="SQT14" s="81"/>
      <c r="SQU14" s="81"/>
      <c r="SQV14" s="81"/>
      <c r="SQW14" s="81"/>
      <c r="SQX14" s="81"/>
      <c r="SQY14" s="81"/>
      <c r="SQZ14" s="81"/>
      <c r="SRA14" s="81"/>
      <c r="SRB14" s="81"/>
      <c r="SRC14" s="81"/>
      <c r="SRD14" s="81"/>
      <c r="SRE14" s="81"/>
      <c r="SRF14" s="81"/>
      <c r="SRG14" s="81"/>
      <c r="SRH14" s="81"/>
      <c r="SRI14" s="81"/>
      <c r="SRJ14" s="81"/>
      <c r="SRK14" s="81"/>
      <c r="SRL14" s="81"/>
      <c r="SRM14" s="81"/>
      <c r="SRN14" s="81"/>
      <c r="SRO14" s="81"/>
      <c r="SRP14" s="81"/>
      <c r="SRQ14" s="81"/>
      <c r="SRR14" s="81"/>
      <c r="SRS14" s="81"/>
      <c r="SRT14" s="81"/>
      <c r="SRU14" s="81"/>
      <c r="SRV14" s="81"/>
      <c r="SRW14" s="81"/>
      <c r="SRX14" s="81"/>
      <c r="SRY14" s="81"/>
      <c r="SRZ14" s="81"/>
      <c r="SSA14" s="81"/>
      <c r="SSB14" s="81"/>
      <c r="SSC14" s="81"/>
      <c r="SSD14" s="81"/>
      <c r="SSE14" s="81"/>
      <c r="SSF14" s="81"/>
      <c r="SSG14" s="81"/>
      <c r="SSH14" s="81"/>
      <c r="SSI14" s="81"/>
      <c r="SSJ14" s="81"/>
      <c r="SSK14" s="81"/>
      <c r="SSL14" s="81"/>
      <c r="SSM14" s="81"/>
      <c r="SSN14" s="81"/>
      <c r="SSO14" s="81"/>
      <c r="SSP14" s="81"/>
      <c r="SSQ14" s="81"/>
      <c r="SSR14" s="81"/>
      <c r="SSS14" s="81"/>
      <c r="SST14" s="81"/>
      <c r="SSU14" s="81"/>
      <c r="SSV14" s="81"/>
      <c r="SSW14" s="81"/>
      <c r="SSX14" s="81"/>
      <c r="SSY14" s="81"/>
      <c r="SSZ14" s="81"/>
      <c r="STA14" s="81"/>
      <c r="STB14" s="81"/>
      <c r="STC14" s="81"/>
      <c r="STD14" s="81"/>
      <c r="STE14" s="81"/>
      <c r="STF14" s="81"/>
      <c r="STG14" s="81"/>
      <c r="STH14" s="81"/>
      <c r="STI14" s="81"/>
      <c r="STJ14" s="81"/>
      <c r="STK14" s="81"/>
      <c r="STL14" s="81"/>
      <c r="STM14" s="81"/>
      <c r="STN14" s="81"/>
      <c r="STO14" s="81"/>
      <c r="STP14" s="81"/>
      <c r="STQ14" s="81"/>
      <c r="STR14" s="81"/>
      <c r="STS14" s="81"/>
      <c r="STT14" s="81"/>
      <c r="STU14" s="81"/>
      <c r="STV14" s="81"/>
      <c r="STW14" s="81"/>
      <c r="STX14" s="81"/>
      <c r="STY14" s="81"/>
      <c r="STZ14" s="81"/>
      <c r="SUA14" s="81"/>
      <c r="SUB14" s="81"/>
      <c r="SUC14" s="81"/>
      <c r="SUD14" s="81"/>
      <c r="SUE14" s="81"/>
      <c r="SUF14" s="81"/>
      <c r="SUG14" s="81"/>
      <c r="SUH14" s="81"/>
      <c r="SUI14" s="81"/>
      <c r="SUJ14" s="81"/>
      <c r="SUK14" s="81"/>
      <c r="SUL14" s="81"/>
      <c r="SUM14" s="81"/>
      <c r="SUN14" s="81"/>
      <c r="SUO14" s="81"/>
      <c r="SUP14" s="81"/>
      <c r="SUQ14" s="81"/>
      <c r="SUR14" s="81"/>
      <c r="SUS14" s="81"/>
      <c r="SUT14" s="81"/>
      <c r="SUU14" s="81"/>
      <c r="SUV14" s="81"/>
      <c r="SUW14" s="81"/>
      <c r="SUX14" s="81"/>
      <c r="SUY14" s="81"/>
      <c r="SUZ14" s="81"/>
      <c r="SVA14" s="81"/>
      <c r="SVB14" s="81"/>
      <c r="SVC14" s="81"/>
      <c r="SVD14" s="81"/>
      <c r="SVE14" s="81"/>
      <c r="SVF14" s="81"/>
      <c r="SVG14" s="81"/>
      <c r="SVH14" s="81"/>
      <c r="SVI14" s="81"/>
      <c r="SVJ14" s="81"/>
      <c r="SVK14" s="81"/>
      <c r="SVL14" s="81"/>
      <c r="SVM14" s="81"/>
      <c r="SVN14" s="81"/>
      <c r="SVO14" s="81"/>
      <c r="SVP14" s="81"/>
      <c r="SVQ14" s="81"/>
      <c r="SVR14" s="81"/>
      <c r="SVS14" s="81"/>
      <c r="SVT14" s="81"/>
      <c r="SVU14" s="81"/>
      <c r="SVV14" s="81"/>
      <c r="SVW14" s="81"/>
      <c r="SVX14" s="81"/>
      <c r="SVY14" s="81"/>
      <c r="SVZ14" s="81"/>
      <c r="SWA14" s="81"/>
      <c r="SWB14" s="81"/>
      <c r="SWC14" s="81"/>
      <c r="SWD14" s="81"/>
      <c r="SWE14" s="81"/>
      <c r="SWF14" s="81"/>
      <c r="SWG14" s="81"/>
      <c r="SWH14" s="81"/>
      <c r="SWI14" s="81"/>
      <c r="SWJ14" s="81"/>
      <c r="SWK14" s="81"/>
      <c r="SWL14" s="81"/>
      <c r="SWM14" s="81"/>
      <c r="SWN14" s="81"/>
      <c r="SWO14" s="81"/>
      <c r="SWP14" s="81"/>
      <c r="SWQ14" s="81"/>
      <c r="SWR14" s="81"/>
      <c r="SWS14" s="81"/>
      <c r="SWT14" s="81"/>
      <c r="SWU14" s="81"/>
      <c r="SWV14" s="81"/>
      <c r="SWW14" s="81"/>
      <c r="SWX14" s="81"/>
      <c r="SWY14" s="81"/>
      <c r="SWZ14" s="81"/>
      <c r="SXA14" s="81"/>
      <c r="SXB14" s="81"/>
      <c r="SXC14" s="81"/>
      <c r="SXD14" s="81"/>
      <c r="SXE14" s="81"/>
      <c r="SXF14" s="81"/>
      <c r="SXG14" s="81"/>
      <c r="SXH14" s="81"/>
      <c r="SXI14" s="81"/>
      <c r="SXJ14" s="81"/>
      <c r="SXK14" s="81"/>
      <c r="SXL14" s="81"/>
      <c r="SXM14" s="81"/>
      <c r="SXN14" s="81"/>
      <c r="SXO14" s="81"/>
      <c r="SXP14" s="81"/>
      <c r="SXQ14" s="81"/>
      <c r="SXR14" s="81"/>
      <c r="SXS14" s="81"/>
      <c r="SXT14" s="81"/>
      <c r="SXU14" s="81"/>
      <c r="SXV14" s="81"/>
      <c r="SXW14" s="81"/>
      <c r="SXX14" s="81"/>
      <c r="SXY14" s="81"/>
      <c r="SXZ14" s="81"/>
      <c r="SYA14" s="81"/>
      <c r="SYB14" s="81"/>
      <c r="SYC14" s="81"/>
      <c r="SYD14" s="81"/>
      <c r="SYE14" s="81"/>
      <c r="SYF14" s="81"/>
      <c r="SYG14" s="81"/>
      <c r="SYH14" s="81"/>
      <c r="SYI14" s="81"/>
      <c r="SYJ14" s="81"/>
      <c r="SYK14" s="81"/>
      <c r="SYL14" s="81"/>
      <c r="SYM14" s="81"/>
      <c r="SYN14" s="81"/>
      <c r="SYO14" s="81"/>
      <c r="SYP14" s="81"/>
      <c r="SYQ14" s="81"/>
      <c r="SYR14" s="81"/>
      <c r="SYS14" s="81"/>
      <c r="SYT14" s="81"/>
      <c r="SYU14" s="81"/>
      <c r="SYV14" s="81"/>
      <c r="SYW14" s="81"/>
      <c r="SYX14" s="81"/>
      <c r="SYY14" s="81"/>
      <c r="SYZ14" s="81"/>
      <c r="SZA14" s="81"/>
      <c r="SZB14" s="81"/>
      <c r="SZC14" s="81"/>
      <c r="SZD14" s="81"/>
      <c r="SZE14" s="81"/>
      <c r="SZF14" s="81"/>
      <c r="SZG14" s="81"/>
      <c r="SZH14" s="81"/>
      <c r="SZI14" s="81"/>
      <c r="SZJ14" s="81"/>
      <c r="SZK14" s="81"/>
      <c r="SZL14" s="81"/>
      <c r="SZM14" s="81"/>
      <c r="SZN14" s="81"/>
      <c r="SZO14" s="81"/>
      <c r="SZP14" s="81"/>
      <c r="SZQ14" s="81"/>
      <c r="SZR14" s="81"/>
      <c r="SZS14" s="81"/>
      <c r="SZT14" s="81"/>
      <c r="SZU14" s="81"/>
      <c r="SZV14" s="81"/>
      <c r="SZW14" s="81"/>
      <c r="SZX14" s="81"/>
      <c r="SZY14" s="81"/>
      <c r="SZZ14" s="81"/>
      <c r="TAA14" s="81"/>
      <c r="TAB14" s="81"/>
      <c r="TAC14" s="81"/>
      <c r="TAD14" s="81"/>
      <c r="TAE14" s="81"/>
      <c r="TAF14" s="81"/>
      <c r="TAG14" s="81"/>
      <c r="TAH14" s="81"/>
      <c r="TAI14" s="81"/>
      <c r="TAJ14" s="81"/>
      <c r="TAK14" s="81"/>
      <c r="TAL14" s="81"/>
      <c r="TAM14" s="81"/>
      <c r="TAN14" s="81"/>
      <c r="TAO14" s="81"/>
      <c r="TAP14" s="81"/>
      <c r="TAQ14" s="81"/>
      <c r="TAR14" s="81"/>
      <c r="TAS14" s="81"/>
      <c r="TAT14" s="81"/>
      <c r="TAU14" s="81"/>
      <c r="TAV14" s="81"/>
      <c r="TAW14" s="81"/>
      <c r="TAX14" s="81"/>
      <c r="TAY14" s="81"/>
      <c r="TAZ14" s="81"/>
      <c r="TBA14" s="81"/>
      <c r="TBB14" s="81"/>
      <c r="TBC14" s="81"/>
      <c r="TBD14" s="81"/>
      <c r="TBE14" s="81"/>
      <c r="TBF14" s="81"/>
      <c r="TBG14" s="81"/>
      <c r="TBH14" s="81"/>
      <c r="TBI14" s="81"/>
      <c r="TBJ14" s="81"/>
      <c r="TBK14" s="81"/>
      <c r="TBL14" s="81"/>
      <c r="TBM14" s="81"/>
      <c r="TBN14" s="81"/>
      <c r="TBO14" s="81"/>
      <c r="TBP14" s="81"/>
      <c r="TBQ14" s="81"/>
      <c r="TBR14" s="81"/>
      <c r="TBS14" s="81"/>
      <c r="TBT14" s="81"/>
      <c r="TBU14" s="81"/>
      <c r="TBV14" s="81"/>
      <c r="TBW14" s="81"/>
      <c r="TBX14" s="81"/>
      <c r="TBY14" s="81"/>
      <c r="TBZ14" s="81"/>
      <c r="TCA14" s="81"/>
      <c r="TCB14" s="81"/>
      <c r="TCC14" s="81"/>
      <c r="TCD14" s="81"/>
      <c r="TCE14" s="81"/>
      <c r="TCF14" s="81"/>
      <c r="TCG14" s="81"/>
      <c r="TCH14" s="81"/>
      <c r="TCI14" s="81"/>
      <c r="TCJ14" s="81"/>
      <c r="TCK14" s="81"/>
      <c r="TCL14" s="81"/>
      <c r="TCM14" s="81"/>
      <c r="TCN14" s="81"/>
      <c r="TCO14" s="81"/>
      <c r="TCP14" s="81"/>
      <c r="TCQ14" s="81"/>
      <c r="TCR14" s="81"/>
      <c r="TCS14" s="81"/>
      <c r="TCT14" s="81"/>
      <c r="TCU14" s="81"/>
      <c r="TCV14" s="81"/>
      <c r="TCW14" s="81"/>
      <c r="TCX14" s="81"/>
      <c r="TCY14" s="81"/>
      <c r="TCZ14" s="81"/>
      <c r="TDA14" s="81"/>
      <c r="TDB14" s="81"/>
      <c r="TDC14" s="81"/>
      <c r="TDD14" s="81"/>
      <c r="TDE14" s="81"/>
      <c r="TDF14" s="81"/>
      <c r="TDG14" s="81"/>
      <c r="TDH14" s="81"/>
      <c r="TDI14" s="81"/>
      <c r="TDJ14" s="81"/>
      <c r="TDK14" s="81"/>
      <c r="TDL14" s="81"/>
      <c r="TDM14" s="81"/>
      <c r="TDN14" s="81"/>
      <c r="TDO14" s="81"/>
      <c r="TDP14" s="81"/>
      <c r="TDQ14" s="81"/>
      <c r="TDR14" s="81"/>
      <c r="TDS14" s="81"/>
      <c r="TDT14" s="81"/>
      <c r="TDU14" s="81"/>
      <c r="TDV14" s="81"/>
      <c r="TDW14" s="81"/>
      <c r="TDX14" s="81"/>
      <c r="TDY14" s="81"/>
      <c r="TDZ14" s="81"/>
      <c r="TEA14" s="81"/>
      <c r="TEB14" s="81"/>
      <c r="TEC14" s="81"/>
      <c r="TED14" s="81"/>
      <c r="TEE14" s="81"/>
      <c r="TEF14" s="81"/>
      <c r="TEG14" s="81"/>
      <c r="TEH14" s="81"/>
      <c r="TEI14" s="81"/>
      <c r="TEJ14" s="81"/>
      <c r="TEK14" s="81"/>
      <c r="TEL14" s="81"/>
      <c r="TEM14" s="81"/>
      <c r="TEN14" s="81"/>
      <c r="TEO14" s="81"/>
      <c r="TEP14" s="81"/>
      <c r="TEQ14" s="81"/>
      <c r="TER14" s="81"/>
      <c r="TES14" s="81"/>
      <c r="TET14" s="81"/>
      <c r="TEU14" s="81"/>
      <c r="TEV14" s="81"/>
      <c r="TEW14" s="81"/>
      <c r="TEX14" s="81"/>
      <c r="TEY14" s="81"/>
      <c r="TEZ14" s="81"/>
      <c r="TFA14" s="81"/>
      <c r="TFB14" s="81"/>
      <c r="TFC14" s="81"/>
      <c r="TFD14" s="81"/>
      <c r="TFE14" s="81"/>
      <c r="TFF14" s="81"/>
      <c r="TFG14" s="81"/>
      <c r="TFH14" s="81"/>
      <c r="TFI14" s="81"/>
      <c r="TFJ14" s="81"/>
      <c r="TFK14" s="81"/>
      <c r="TFL14" s="81"/>
      <c r="TFM14" s="81"/>
      <c r="TFN14" s="81"/>
      <c r="TFO14" s="81"/>
      <c r="TFP14" s="81"/>
      <c r="TFQ14" s="81"/>
      <c r="TFR14" s="81"/>
      <c r="TFS14" s="81"/>
      <c r="TFT14" s="81"/>
      <c r="TFU14" s="81"/>
      <c r="TFV14" s="81"/>
      <c r="TFW14" s="81"/>
      <c r="TFX14" s="81"/>
      <c r="TFY14" s="81"/>
      <c r="TFZ14" s="81"/>
      <c r="TGA14" s="81"/>
      <c r="TGB14" s="81"/>
      <c r="TGC14" s="81"/>
      <c r="TGD14" s="81"/>
      <c r="TGE14" s="81"/>
      <c r="TGF14" s="81"/>
      <c r="TGG14" s="81"/>
      <c r="TGH14" s="81"/>
      <c r="TGI14" s="81"/>
      <c r="TGJ14" s="81"/>
      <c r="TGK14" s="81"/>
      <c r="TGL14" s="81"/>
      <c r="TGM14" s="81"/>
      <c r="TGN14" s="81"/>
      <c r="TGO14" s="81"/>
      <c r="TGP14" s="81"/>
      <c r="TGQ14" s="81"/>
      <c r="TGR14" s="81"/>
      <c r="TGS14" s="81"/>
      <c r="TGT14" s="81"/>
      <c r="TGU14" s="81"/>
      <c r="TGV14" s="81"/>
      <c r="TGW14" s="81"/>
      <c r="TGX14" s="81"/>
      <c r="TGY14" s="81"/>
      <c r="TGZ14" s="81"/>
      <c r="THA14" s="81"/>
      <c r="THB14" s="81"/>
      <c r="THC14" s="81"/>
      <c r="THD14" s="81"/>
      <c r="THE14" s="81"/>
      <c r="THF14" s="81"/>
      <c r="THG14" s="81"/>
      <c r="THH14" s="81"/>
      <c r="THI14" s="81"/>
      <c r="THJ14" s="81"/>
      <c r="THK14" s="81"/>
      <c r="THL14" s="81"/>
      <c r="THM14" s="81"/>
      <c r="THN14" s="81"/>
      <c r="THO14" s="81"/>
      <c r="THP14" s="81"/>
      <c r="THQ14" s="81"/>
      <c r="THR14" s="81"/>
      <c r="THS14" s="81"/>
      <c r="THT14" s="81"/>
      <c r="THU14" s="81"/>
      <c r="THV14" s="81"/>
      <c r="THW14" s="81"/>
      <c r="THX14" s="81"/>
      <c r="THY14" s="81"/>
      <c r="THZ14" s="81"/>
      <c r="TIA14" s="81"/>
      <c r="TIB14" s="81"/>
      <c r="TIC14" s="81"/>
      <c r="TID14" s="81"/>
      <c r="TIE14" s="81"/>
      <c r="TIF14" s="81"/>
      <c r="TIG14" s="81"/>
      <c r="TIH14" s="81"/>
      <c r="TII14" s="81"/>
      <c r="TIJ14" s="81"/>
      <c r="TIK14" s="81"/>
      <c r="TIL14" s="81"/>
      <c r="TIM14" s="81"/>
      <c r="TIN14" s="81"/>
      <c r="TIO14" s="81"/>
      <c r="TIP14" s="81"/>
      <c r="TIQ14" s="81"/>
      <c r="TIR14" s="81"/>
      <c r="TIS14" s="81"/>
      <c r="TIT14" s="81"/>
      <c r="TIU14" s="81"/>
      <c r="TIV14" s="81"/>
      <c r="TIW14" s="81"/>
      <c r="TIX14" s="81"/>
      <c r="TIY14" s="81"/>
      <c r="TIZ14" s="81"/>
      <c r="TJA14" s="81"/>
      <c r="TJB14" s="81"/>
      <c r="TJC14" s="81"/>
      <c r="TJD14" s="81"/>
      <c r="TJE14" s="81"/>
      <c r="TJF14" s="81"/>
      <c r="TJG14" s="81"/>
      <c r="TJH14" s="81"/>
      <c r="TJI14" s="81"/>
      <c r="TJJ14" s="81"/>
      <c r="TJK14" s="81"/>
      <c r="TJL14" s="81"/>
      <c r="TJM14" s="81"/>
      <c r="TJN14" s="81"/>
      <c r="TJO14" s="81"/>
      <c r="TJP14" s="81"/>
      <c r="TJQ14" s="81"/>
      <c r="TJR14" s="81"/>
      <c r="TJS14" s="81"/>
      <c r="TJT14" s="81"/>
      <c r="TJU14" s="81"/>
      <c r="TJV14" s="81"/>
      <c r="TJW14" s="81"/>
      <c r="TJX14" s="81"/>
      <c r="TJY14" s="81"/>
      <c r="TJZ14" s="81"/>
      <c r="TKA14" s="81"/>
      <c r="TKB14" s="81"/>
      <c r="TKC14" s="81"/>
      <c r="TKD14" s="81"/>
      <c r="TKE14" s="81"/>
      <c r="TKF14" s="81"/>
      <c r="TKG14" s="81"/>
      <c r="TKH14" s="81"/>
      <c r="TKI14" s="81"/>
      <c r="TKJ14" s="81"/>
      <c r="TKK14" s="81"/>
      <c r="TKL14" s="81"/>
      <c r="TKM14" s="81"/>
      <c r="TKN14" s="81"/>
      <c r="TKO14" s="81"/>
      <c r="TKP14" s="81"/>
      <c r="TKQ14" s="81"/>
      <c r="TKR14" s="81"/>
      <c r="TKS14" s="81"/>
      <c r="TKT14" s="81"/>
      <c r="TKU14" s="81"/>
      <c r="TKV14" s="81"/>
      <c r="TKW14" s="81"/>
      <c r="TKX14" s="81"/>
      <c r="TKY14" s="81"/>
      <c r="TKZ14" s="81"/>
      <c r="TLA14" s="81"/>
      <c r="TLB14" s="81"/>
      <c r="TLC14" s="81"/>
      <c r="TLD14" s="81"/>
      <c r="TLE14" s="81"/>
      <c r="TLF14" s="81"/>
      <c r="TLG14" s="81"/>
      <c r="TLH14" s="81"/>
      <c r="TLI14" s="81"/>
      <c r="TLJ14" s="81"/>
      <c r="TLK14" s="81"/>
      <c r="TLL14" s="81"/>
      <c r="TLM14" s="81"/>
      <c r="TLN14" s="81"/>
      <c r="TLO14" s="81"/>
      <c r="TLP14" s="81"/>
      <c r="TLQ14" s="81"/>
      <c r="TLR14" s="81"/>
      <c r="TLS14" s="81"/>
      <c r="TLT14" s="81"/>
      <c r="TLU14" s="81"/>
      <c r="TLV14" s="81"/>
      <c r="TLW14" s="81"/>
      <c r="TLX14" s="81"/>
      <c r="TLY14" s="81"/>
      <c r="TLZ14" s="81"/>
      <c r="TMA14" s="81"/>
      <c r="TMB14" s="81"/>
      <c r="TMC14" s="81"/>
      <c r="TMD14" s="81"/>
      <c r="TME14" s="81"/>
      <c r="TMF14" s="81"/>
      <c r="TMG14" s="81"/>
      <c r="TMH14" s="81"/>
      <c r="TMI14" s="81"/>
      <c r="TMJ14" s="81"/>
      <c r="TMK14" s="81"/>
      <c r="TML14" s="81"/>
      <c r="TMM14" s="81"/>
      <c r="TMN14" s="81"/>
      <c r="TMO14" s="81"/>
      <c r="TMP14" s="81"/>
      <c r="TMQ14" s="81"/>
      <c r="TMR14" s="81"/>
      <c r="TMS14" s="81"/>
      <c r="TMT14" s="81"/>
      <c r="TMU14" s="81"/>
      <c r="TMV14" s="81"/>
      <c r="TMW14" s="81"/>
      <c r="TMX14" s="81"/>
      <c r="TMY14" s="81"/>
      <c r="TMZ14" s="81"/>
      <c r="TNA14" s="81"/>
      <c r="TNB14" s="81"/>
      <c r="TNC14" s="81"/>
      <c r="TND14" s="81"/>
      <c r="TNE14" s="81"/>
      <c r="TNF14" s="81"/>
      <c r="TNG14" s="81"/>
      <c r="TNH14" s="81"/>
      <c r="TNI14" s="81"/>
      <c r="TNJ14" s="81"/>
      <c r="TNK14" s="81"/>
      <c r="TNL14" s="81"/>
      <c r="TNM14" s="81"/>
      <c r="TNN14" s="81"/>
      <c r="TNO14" s="81"/>
      <c r="TNP14" s="81"/>
      <c r="TNQ14" s="81"/>
      <c r="TNR14" s="81"/>
      <c r="TNS14" s="81"/>
      <c r="TNT14" s="81"/>
      <c r="TNU14" s="81"/>
      <c r="TNV14" s="81"/>
      <c r="TNW14" s="81"/>
      <c r="TNX14" s="81"/>
      <c r="TNY14" s="81"/>
      <c r="TNZ14" s="81"/>
      <c r="TOA14" s="81"/>
      <c r="TOB14" s="81"/>
      <c r="TOC14" s="81"/>
      <c r="TOD14" s="81"/>
      <c r="TOE14" s="81"/>
      <c r="TOF14" s="81"/>
      <c r="TOG14" s="81"/>
      <c r="TOH14" s="81"/>
      <c r="TOI14" s="81"/>
      <c r="TOJ14" s="81"/>
      <c r="TOK14" s="81"/>
      <c r="TOL14" s="81"/>
      <c r="TOM14" s="81"/>
      <c r="TON14" s="81"/>
      <c r="TOO14" s="81"/>
      <c r="TOP14" s="81"/>
      <c r="TOQ14" s="81"/>
      <c r="TOR14" s="81"/>
      <c r="TOS14" s="81"/>
      <c r="TOT14" s="81"/>
      <c r="TOU14" s="81"/>
      <c r="TOV14" s="81"/>
      <c r="TOW14" s="81"/>
      <c r="TOX14" s="81"/>
      <c r="TOY14" s="81"/>
      <c r="TOZ14" s="81"/>
      <c r="TPA14" s="81"/>
      <c r="TPB14" s="81"/>
      <c r="TPC14" s="81"/>
      <c r="TPD14" s="81"/>
      <c r="TPE14" s="81"/>
      <c r="TPF14" s="81"/>
      <c r="TPG14" s="81"/>
      <c r="TPH14" s="81"/>
      <c r="TPI14" s="81"/>
      <c r="TPJ14" s="81"/>
      <c r="TPK14" s="81"/>
      <c r="TPL14" s="81"/>
      <c r="TPM14" s="81"/>
      <c r="TPN14" s="81"/>
      <c r="TPO14" s="81"/>
      <c r="TPP14" s="81"/>
      <c r="TPQ14" s="81"/>
      <c r="TPR14" s="81"/>
      <c r="TPS14" s="81"/>
      <c r="TPT14" s="81"/>
      <c r="TPU14" s="81"/>
      <c r="TPV14" s="81"/>
      <c r="TPW14" s="81"/>
      <c r="TPX14" s="81"/>
      <c r="TPY14" s="81"/>
      <c r="TPZ14" s="81"/>
      <c r="TQA14" s="81"/>
      <c r="TQB14" s="81"/>
      <c r="TQC14" s="81"/>
      <c r="TQD14" s="81"/>
      <c r="TQE14" s="81"/>
      <c r="TQF14" s="81"/>
      <c r="TQG14" s="81"/>
      <c r="TQH14" s="81"/>
      <c r="TQI14" s="81"/>
      <c r="TQJ14" s="81"/>
      <c r="TQK14" s="81"/>
      <c r="TQL14" s="81"/>
      <c r="TQM14" s="81"/>
      <c r="TQN14" s="81"/>
      <c r="TQO14" s="81"/>
      <c r="TQP14" s="81"/>
      <c r="TQQ14" s="81"/>
      <c r="TQR14" s="81"/>
      <c r="TQS14" s="81"/>
      <c r="TQT14" s="81"/>
      <c r="TQU14" s="81"/>
      <c r="TQV14" s="81"/>
      <c r="TQW14" s="81"/>
      <c r="TQX14" s="81"/>
      <c r="TQY14" s="81"/>
      <c r="TQZ14" s="81"/>
      <c r="TRA14" s="81"/>
      <c r="TRB14" s="81"/>
      <c r="TRC14" s="81"/>
      <c r="TRD14" s="81"/>
      <c r="TRE14" s="81"/>
      <c r="TRF14" s="81"/>
      <c r="TRG14" s="81"/>
      <c r="TRH14" s="81"/>
      <c r="TRI14" s="81"/>
      <c r="TRJ14" s="81"/>
      <c r="TRK14" s="81"/>
      <c r="TRL14" s="81"/>
      <c r="TRM14" s="81"/>
      <c r="TRN14" s="81"/>
      <c r="TRO14" s="81"/>
      <c r="TRP14" s="81"/>
      <c r="TRQ14" s="81"/>
      <c r="TRR14" s="81"/>
      <c r="TRS14" s="81"/>
      <c r="TRT14" s="81"/>
      <c r="TRU14" s="81"/>
      <c r="TRV14" s="81"/>
      <c r="TRW14" s="81"/>
      <c r="TRX14" s="81"/>
      <c r="TRY14" s="81"/>
      <c r="TRZ14" s="81"/>
      <c r="TSA14" s="81"/>
      <c r="TSB14" s="81"/>
      <c r="TSC14" s="81"/>
      <c r="TSD14" s="81"/>
      <c r="TSE14" s="81"/>
      <c r="TSF14" s="81"/>
      <c r="TSG14" s="81"/>
      <c r="TSH14" s="81"/>
      <c r="TSI14" s="81"/>
      <c r="TSJ14" s="81"/>
      <c r="TSK14" s="81"/>
      <c r="TSL14" s="81"/>
      <c r="TSM14" s="81"/>
      <c r="TSN14" s="81"/>
      <c r="TSO14" s="81"/>
      <c r="TSP14" s="81"/>
      <c r="TSQ14" s="81"/>
      <c r="TSR14" s="81"/>
      <c r="TSS14" s="81"/>
      <c r="TST14" s="81"/>
      <c r="TSU14" s="81"/>
      <c r="TSV14" s="81"/>
      <c r="TSW14" s="81"/>
      <c r="TSX14" s="81"/>
      <c r="TSY14" s="81"/>
      <c r="TSZ14" s="81"/>
      <c r="TTA14" s="81"/>
      <c r="TTB14" s="81"/>
      <c r="TTC14" s="81"/>
      <c r="TTD14" s="81"/>
      <c r="TTE14" s="81"/>
      <c r="TTF14" s="81"/>
      <c r="TTG14" s="81"/>
      <c r="TTH14" s="81"/>
      <c r="TTI14" s="81"/>
      <c r="TTJ14" s="81"/>
      <c r="TTK14" s="81"/>
      <c r="TTL14" s="81"/>
      <c r="TTM14" s="81"/>
      <c r="TTN14" s="81"/>
      <c r="TTO14" s="81"/>
      <c r="TTP14" s="81"/>
      <c r="TTQ14" s="81"/>
      <c r="TTR14" s="81"/>
      <c r="TTS14" s="81"/>
      <c r="TTT14" s="81"/>
      <c r="TTU14" s="81"/>
      <c r="TTV14" s="81"/>
      <c r="TTW14" s="81"/>
      <c r="TTX14" s="81"/>
      <c r="TTY14" s="81"/>
      <c r="TTZ14" s="81"/>
      <c r="TUA14" s="81"/>
      <c r="TUB14" s="81"/>
      <c r="TUC14" s="81"/>
      <c r="TUD14" s="81"/>
      <c r="TUE14" s="81"/>
      <c r="TUF14" s="81"/>
      <c r="TUG14" s="81"/>
      <c r="TUH14" s="81"/>
      <c r="TUI14" s="81"/>
      <c r="TUJ14" s="81"/>
      <c r="TUK14" s="81"/>
      <c r="TUL14" s="81"/>
      <c r="TUM14" s="81"/>
      <c r="TUN14" s="81"/>
      <c r="TUO14" s="81"/>
      <c r="TUP14" s="81"/>
      <c r="TUQ14" s="81"/>
      <c r="TUR14" s="81"/>
      <c r="TUS14" s="81"/>
      <c r="TUT14" s="81"/>
      <c r="TUU14" s="81"/>
      <c r="TUV14" s="81"/>
      <c r="TUW14" s="81"/>
      <c r="TUX14" s="81"/>
      <c r="TUY14" s="81"/>
      <c r="TUZ14" s="81"/>
      <c r="TVA14" s="81"/>
      <c r="TVB14" s="81"/>
      <c r="TVC14" s="81"/>
      <c r="TVD14" s="81"/>
      <c r="TVE14" s="81"/>
      <c r="TVF14" s="81"/>
      <c r="TVG14" s="81"/>
      <c r="TVH14" s="81"/>
      <c r="TVI14" s="81"/>
      <c r="TVJ14" s="81"/>
      <c r="TVK14" s="81"/>
      <c r="TVL14" s="81"/>
      <c r="TVM14" s="81"/>
      <c r="TVN14" s="81"/>
      <c r="TVO14" s="81"/>
      <c r="TVP14" s="81"/>
      <c r="TVQ14" s="81"/>
      <c r="TVR14" s="81"/>
      <c r="TVS14" s="81"/>
      <c r="TVT14" s="81"/>
      <c r="TVU14" s="81"/>
      <c r="TVV14" s="81"/>
      <c r="TVW14" s="81"/>
      <c r="TVX14" s="81"/>
      <c r="TVY14" s="81"/>
      <c r="TVZ14" s="81"/>
      <c r="TWA14" s="81"/>
      <c r="TWB14" s="81"/>
      <c r="TWC14" s="81"/>
      <c r="TWD14" s="81"/>
      <c r="TWE14" s="81"/>
      <c r="TWF14" s="81"/>
      <c r="TWG14" s="81"/>
      <c r="TWH14" s="81"/>
      <c r="TWI14" s="81"/>
      <c r="TWJ14" s="81"/>
      <c r="TWK14" s="81"/>
      <c r="TWL14" s="81"/>
      <c r="TWM14" s="81"/>
      <c r="TWN14" s="81"/>
      <c r="TWO14" s="81"/>
      <c r="TWP14" s="81"/>
      <c r="TWQ14" s="81"/>
      <c r="TWR14" s="81"/>
      <c r="TWS14" s="81"/>
      <c r="TWT14" s="81"/>
      <c r="TWU14" s="81"/>
      <c r="TWV14" s="81"/>
      <c r="TWW14" s="81"/>
      <c r="TWX14" s="81"/>
      <c r="TWY14" s="81"/>
      <c r="TWZ14" s="81"/>
      <c r="TXA14" s="81"/>
      <c r="TXB14" s="81"/>
      <c r="TXC14" s="81"/>
      <c r="TXD14" s="81"/>
      <c r="TXE14" s="81"/>
      <c r="TXF14" s="81"/>
      <c r="TXG14" s="81"/>
      <c r="TXH14" s="81"/>
      <c r="TXI14" s="81"/>
      <c r="TXJ14" s="81"/>
      <c r="TXK14" s="81"/>
      <c r="TXL14" s="81"/>
      <c r="TXM14" s="81"/>
      <c r="TXN14" s="81"/>
      <c r="TXO14" s="81"/>
      <c r="TXP14" s="81"/>
      <c r="TXQ14" s="81"/>
      <c r="TXR14" s="81"/>
      <c r="TXS14" s="81"/>
      <c r="TXT14" s="81"/>
      <c r="TXU14" s="81"/>
      <c r="TXV14" s="81"/>
      <c r="TXW14" s="81"/>
      <c r="TXX14" s="81"/>
      <c r="TXY14" s="81"/>
      <c r="TXZ14" s="81"/>
      <c r="TYA14" s="81"/>
      <c r="TYB14" s="81"/>
      <c r="TYC14" s="81"/>
      <c r="TYD14" s="81"/>
      <c r="TYE14" s="81"/>
      <c r="TYF14" s="81"/>
      <c r="TYG14" s="81"/>
      <c r="TYH14" s="81"/>
      <c r="TYI14" s="81"/>
      <c r="TYJ14" s="81"/>
      <c r="TYK14" s="81"/>
      <c r="TYL14" s="81"/>
      <c r="TYM14" s="81"/>
      <c r="TYN14" s="81"/>
      <c r="TYO14" s="81"/>
      <c r="TYP14" s="81"/>
      <c r="TYQ14" s="81"/>
      <c r="TYR14" s="81"/>
      <c r="TYS14" s="81"/>
      <c r="TYT14" s="81"/>
      <c r="TYU14" s="81"/>
      <c r="TYV14" s="81"/>
      <c r="TYW14" s="81"/>
      <c r="TYX14" s="81"/>
      <c r="TYY14" s="81"/>
      <c r="TYZ14" s="81"/>
      <c r="TZA14" s="81"/>
      <c r="TZB14" s="81"/>
      <c r="TZC14" s="81"/>
      <c r="TZD14" s="81"/>
      <c r="TZE14" s="81"/>
      <c r="TZF14" s="81"/>
      <c r="TZG14" s="81"/>
      <c r="TZH14" s="81"/>
      <c r="TZI14" s="81"/>
      <c r="TZJ14" s="81"/>
      <c r="TZK14" s="81"/>
      <c r="TZL14" s="81"/>
      <c r="TZM14" s="81"/>
      <c r="TZN14" s="81"/>
      <c r="TZO14" s="81"/>
      <c r="TZP14" s="81"/>
      <c r="TZQ14" s="81"/>
      <c r="TZR14" s="81"/>
      <c r="TZS14" s="81"/>
      <c r="TZT14" s="81"/>
      <c r="TZU14" s="81"/>
      <c r="TZV14" s="81"/>
      <c r="TZW14" s="81"/>
      <c r="TZX14" s="81"/>
      <c r="TZY14" s="81"/>
      <c r="TZZ14" s="81"/>
      <c r="UAA14" s="81"/>
      <c r="UAB14" s="81"/>
      <c r="UAC14" s="81"/>
      <c r="UAD14" s="81"/>
      <c r="UAE14" s="81"/>
      <c r="UAF14" s="81"/>
      <c r="UAG14" s="81"/>
      <c r="UAH14" s="81"/>
      <c r="UAI14" s="81"/>
      <c r="UAJ14" s="81"/>
      <c r="UAK14" s="81"/>
      <c r="UAL14" s="81"/>
      <c r="UAM14" s="81"/>
      <c r="UAN14" s="81"/>
      <c r="UAO14" s="81"/>
      <c r="UAP14" s="81"/>
      <c r="UAQ14" s="81"/>
      <c r="UAR14" s="81"/>
      <c r="UAS14" s="81"/>
      <c r="UAT14" s="81"/>
      <c r="UAU14" s="81"/>
      <c r="UAV14" s="81"/>
      <c r="UAW14" s="81"/>
      <c r="UAX14" s="81"/>
      <c r="UAY14" s="81"/>
      <c r="UAZ14" s="81"/>
      <c r="UBA14" s="81"/>
      <c r="UBB14" s="81"/>
      <c r="UBC14" s="81"/>
      <c r="UBD14" s="81"/>
      <c r="UBE14" s="81"/>
      <c r="UBF14" s="81"/>
      <c r="UBG14" s="81"/>
      <c r="UBH14" s="81"/>
      <c r="UBI14" s="81"/>
      <c r="UBJ14" s="81"/>
      <c r="UBK14" s="81"/>
      <c r="UBL14" s="81"/>
      <c r="UBM14" s="81"/>
      <c r="UBN14" s="81"/>
      <c r="UBO14" s="81"/>
      <c r="UBP14" s="81"/>
      <c r="UBQ14" s="81"/>
      <c r="UBR14" s="81"/>
      <c r="UBS14" s="81"/>
      <c r="UBT14" s="81"/>
      <c r="UBU14" s="81"/>
      <c r="UBV14" s="81"/>
      <c r="UBW14" s="81"/>
      <c r="UBX14" s="81"/>
      <c r="UBY14" s="81"/>
      <c r="UBZ14" s="81"/>
      <c r="UCA14" s="81"/>
      <c r="UCB14" s="81"/>
      <c r="UCC14" s="81"/>
      <c r="UCD14" s="81"/>
      <c r="UCE14" s="81"/>
      <c r="UCF14" s="81"/>
      <c r="UCG14" s="81"/>
      <c r="UCH14" s="81"/>
      <c r="UCI14" s="81"/>
      <c r="UCJ14" s="81"/>
      <c r="UCK14" s="81"/>
      <c r="UCL14" s="81"/>
      <c r="UCM14" s="81"/>
      <c r="UCN14" s="81"/>
      <c r="UCO14" s="81"/>
      <c r="UCP14" s="81"/>
      <c r="UCQ14" s="81"/>
      <c r="UCR14" s="81"/>
      <c r="UCS14" s="81"/>
      <c r="UCT14" s="81"/>
      <c r="UCU14" s="81"/>
      <c r="UCV14" s="81"/>
      <c r="UCW14" s="81"/>
      <c r="UCX14" s="81"/>
      <c r="UCY14" s="81"/>
      <c r="UCZ14" s="81"/>
      <c r="UDA14" s="81"/>
      <c r="UDB14" s="81"/>
      <c r="UDC14" s="81"/>
      <c r="UDD14" s="81"/>
      <c r="UDE14" s="81"/>
      <c r="UDF14" s="81"/>
      <c r="UDG14" s="81"/>
      <c r="UDH14" s="81"/>
      <c r="UDI14" s="81"/>
      <c r="UDJ14" s="81"/>
      <c r="UDK14" s="81"/>
      <c r="UDL14" s="81"/>
      <c r="UDM14" s="81"/>
      <c r="UDN14" s="81"/>
      <c r="UDO14" s="81"/>
      <c r="UDP14" s="81"/>
      <c r="UDQ14" s="81"/>
      <c r="UDR14" s="81"/>
      <c r="UDS14" s="81"/>
      <c r="UDT14" s="81"/>
      <c r="UDU14" s="81"/>
      <c r="UDV14" s="81"/>
      <c r="UDW14" s="81"/>
      <c r="UDX14" s="81"/>
      <c r="UDY14" s="81"/>
      <c r="UDZ14" s="81"/>
      <c r="UEA14" s="81"/>
      <c r="UEB14" s="81"/>
      <c r="UEC14" s="81"/>
      <c r="UED14" s="81"/>
      <c r="UEE14" s="81"/>
      <c r="UEF14" s="81"/>
      <c r="UEG14" s="81"/>
      <c r="UEH14" s="81"/>
      <c r="UEI14" s="81"/>
      <c r="UEJ14" s="81"/>
      <c r="UEK14" s="81"/>
      <c r="UEL14" s="81"/>
      <c r="UEM14" s="81"/>
      <c r="UEN14" s="81"/>
      <c r="UEO14" s="81"/>
      <c r="UEP14" s="81"/>
      <c r="UEQ14" s="81"/>
      <c r="UER14" s="81"/>
      <c r="UES14" s="81"/>
      <c r="UET14" s="81"/>
      <c r="UEU14" s="81"/>
      <c r="UEV14" s="81"/>
      <c r="UEW14" s="81"/>
      <c r="UEX14" s="81"/>
      <c r="UEY14" s="81"/>
      <c r="UEZ14" s="81"/>
      <c r="UFA14" s="81"/>
      <c r="UFB14" s="81"/>
      <c r="UFC14" s="81"/>
      <c r="UFD14" s="81"/>
      <c r="UFE14" s="81"/>
      <c r="UFF14" s="81"/>
      <c r="UFG14" s="81"/>
      <c r="UFH14" s="81"/>
      <c r="UFI14" s="81"/>
      <c r="UFJ14" s="81"/>
      <c r="UFK14" s="81"/>
      <c r="UFL14" s="81"/>
      <c r="UFM14" s="81"/>
      <c r="UFN14" s="81"/>
      <c r="UFO14" s="81"/>
      <c r="UFP14" s="81"/>
      <c r="UFQ14" s="81"/>
      <c r="UFR14" s="81"/>
      <c r="UFS14" s="81"/>
      <c r="UFT14" s="81"/>
      <c r="UFU14" s="81"/>
      <c r="UFV14" s="81"/>
      <c r="UFW14" s="81"/>
      <c r="UFX14" s="81"/>
      <c r="UFY14" s="81"/>
      <c r="UFZ14" s="81"/>
      <c r="UGA14" s="81"/>
      <c r="UGB14" s="81"/>
      <c r="UGC14" s="81"/>
      <c r="UGD14" s="81"/>
      <c r="UGE14" s="81"/>
      <c r="UGF14" s="81"/>
      <c r="UGG14" s="81"/>
      <c r="UGH14" s="81"/>
      <c r="UGI14" s="81"/>
      <c r="UGJ14" s="81"/>
      <c r="UGK14" s="81"/>
      <c r="UGL14" s="81"/>
      <c r="UGM14" s="81"/>
      <c r="UGN14" s="81"/>
      <c r="UGO14" s="81"/>
      <c r="UGP14" s="81"/>
      <c r="UGQ14" s="81"/>
      <c r="UGR14" s="81"/>
      <c r="UGS14" s="81"/>
      <c r="UGT14" s="81"/>
      <c r="UGU14" s="81"/>
      <c r="UGV14" s="81"/>
      <c r="UGW14" s="81"/>
      <c r="UGX14" s="81"/>
      <c r="UGY14" s="81"/>
      <c r="UGZ14" s="81"/>
      <c r="UHA14" s="81"/>
      <c r="UHB14" s="81"/>
      <c r="UHC14" s="81"/>
      <c r="UHD14" s="81"/>
      <c r="UHE14" s="81"/>
      <c r="UHF14" s="81"/>
      <c r="UHG14" s="81"/>
      <c r="UHH14" s="81"/>
      <c r="UHI14" s="81"/>
      <c r="UHJ14" s="81"/>
      <c r="UHK14" s="81"/>
      <c r="UHL14" s="81"/>
      <c r="UHM14" s="81"/>
      <c r="UHN14" s="81"/>
      <c r="UHO14" s="81"/>
      <c r="UHP14" s="81"/>
      <c r="UHQ14" s="81"/>
      <c r="UHR14" s="81"/>
      <c r="UHS14" s="81"/>
      <c r="UHT14" s="81"/>
      <c r="UHU14" s="81"/>
      <c r="UHV14" s="81"/>
      <c r="UHW14" s="81"/>
      <c r="UHX14" s="81"/>
      <c r="UHY14" s="81"/>
      <c r="UHZ14" s="81"/>
      <c r="UIA14" s="81"/>
      <c r="UIB14" s="81"/>
      <c r="UIC14" s="81"/>
      <c r="UID14" s="81"/>
      <c r="UIE14" s="81"/>
      <c r="UIF14" s="81"/>
      <c r="UIG14" s="81"/>
      <c r="UIH14" s="81"/>
      <c r="UII14" s="81"/>
      <c r="UIJ14" s="81"/>
      <c r="UIK14" s="81"/>
      <c r="UIL14" s="81"/>
      <c r="UIM14" s="81"/>
      <c r="UIN14" s="81"/>
      <c r="UIO14" s="81"/>
      <c r="UIP14" s="81"/>
      <c r="UIQ14" s="81"/>
      <c r="UIR14" s="81"/>
      <c r="UIS14" s="81"/>
      <c r="UIT14" s="81"/>
      <c r="UIU14" s="81"/>
      <c r="UIV14" s="81"/>
      <c r="UIW14" s="81"/>
      <c r="UIX14" s="81"/>
      <c r="UIY14" s="81"/>
      <c r="UIZ14" s="81"/>
      <c r="UJA14" s="81"/>
      <c r="UJB14" s="81"/>
      <c r="UJC14" s="81"/>
      <c r="UJD14" s="81"/>
      <c r="UJE14" s="81"/>
      <c r="UJF14" s="81"/>
      <c r="UJG14" s="81"/>
      <c r="UJH14" s="81"/>
      <c r="UJI14" s="81"/>
      <c r="UJJ14" s="81"/>
      <c r="UJK14" s="81"/>
      <c r="UJL14" s="81"/>
      <c r="UJM14" s="81"/>
      <c r="UJN14" s="81"/>
      <c r="UJO14" s="81"/>
      <c r="UJP14" s="81"/>
      <c r="UJQ14" s="81"/>
      <c r="UJR14" s="81"/>
      <c r="UJS14" s="81"/>
      <c r="UJT14" s="81"/>
      <c r="UJU14" s="81"/>
      <c r="UJV14" s="81"/>
      <c r="UJW14" s="81"/>
      <c r="UJX14" s="81"/>
      <c r="UJY14" s="81"/>
      <c r="UJZ14" s="81"/>
      <c r="UKA14" s="81"/>
      <c r="UKB14" s="81"/>
      <c r="UKC14" s="81"/>
      <c r="UKD14" s="81"/>
      <c r="UKE14" s="81"/>
      <c r="UKF14" s="81"/>
      <c r="UKG14" s="81"/>
      <c r="UKH14" s="81"/>
      <c r="UKI14" s="81"/>
      <c r="UKJ14" s="81"/>
      <c r="UKK14" s="81"/>
      <c r="UKL14" s="81"/>
      <c r="UKM14" s="81"/>
      <c r="UKN14" s="81"/>
      <c r="UKO14" s="81"/>
      <c r="UKP14" s="81"/>
      <c r="UKQ14" s="81"/>
      <c r="UKR14" s="81"/>
      <c r="UKS14" s="81"/>
      <c r="UKT14" s="81"/>
      <c r="UKU14" s="81"/>
      <c r="UKV14" s="81"/>
      <c r="UKW14" s="81"/>
      <c r="UKX14" s="81"/>
      <c r="UKY14" s="81"/>
      <c r="UKZ14" s="81"/>
      <c r="ULA14" s="81"/>
      <c r="ULB14" s="81"/>
      <c r="ULC14" s="81"/>
      <c r="ULD14" s="81"/>
      <c r="ULE14" s="81"/>
      <c r="ULF14" s="81"/>
      <c r="ULG14" s="81"/>
      <c r="ULH14" s="81"/>
      <c r="ULI14" s="81"/>
      <c r="ULJ14" s="81"/>
      <c r="ULK14" s="81"/>
      <c r="ULL14" s="81"/>
      <c r="ULM14" s="81"/>
      <c r="ULN14" s="81"/>
      <c r="ULO14" s="81"/>
      <c r="ULP14" s="81"/>
      <c r="ULQ14" s="81"/>
      <c r="ULR14" s="81"/>
      <c r="ULS14" s="81"/>
      <c r="ULT14" s="81"/>
      <c r="ULU14" s="81"/>
      <c r="ULV14" s="81"/>
      <c r="ULW14" s="81"/>
      <c r="ULX14" s="81"/>
      <c r="ULY14" s="81"/>
      <c r="ULZ14" s="81"/>
      <c r="UMA14" s="81"/>
      <c r="UMB14" s="81"/>
      <c r="UMC14" s="81"/>
      <c r="UMD14" s="81"/>
      <c r="UME14" s="81"/>
      <c r="UMF14" s="81"/>
      <c r="UMG14" s="81"/>
      <c r="UMH14" s="81"/>
      <c r="UMI14" s="81"/>
      <c r="UMJ14" s="81"/>
      <c r="UMK14" s="81"/>
      <c r="UML14" s="81"/>
      <c r="UMM14" s="81"/>
      <c r="UMN14" s="81"/>
      <c r="UMO14" s="81"/>
      <c r="UMP14" s="81"/>
      <c r="UMQ14" s="81"/>
      <c r="UMR14" s="81"/>
      <c r="UMS14" s="81"/>
      <c r="UMT14" s="81"/>
      <c r="UMU14" s="81"/>
      <c r="UMV14" s="81"/>
      <c r="UMW14" s="81"/>
      <c r="UMX14" s="81"/>
      <c r="UMY14" s="81"/>
      <c r="UMZ14" s="81"/>
      <c r="UNA14" s="81"/>
      <c r="UNB14" s="81"/>
      <c r="UNC14" s="81"/>
      <c r="UND14" s="81"/>
      <c r="UNE14" s="81"/>
      <c r="UNF14" s="81"/>
      <c r="UNG14" s="81"/>
      <c r="UNH14" s="81"/>
      <c r="UNI14" s="81"/>
      <c r="UNJ14" s="81"/>
      <c r="UNK14" s="81"/>
      <c r="UNL14" s="81"/>
      <c r="UNM14" s="81"/>
      <c r="UNN14" s="81"/>
      <c r="UNO14" s="81"/>
      <c r="UNP14" s="81"/>
      <c r="UNQ14" s="81"/>
      <c r="UNR14" s="81"/>
      <c r="UNS14" s="81"/>
      <c r="UNT14" s="81"/>
      <c r="UNU14" s="81"/>
      <c r="UNV14" s="81"/>
      <c r="UNW14" s="81"/>
      <c r="UNX14" s="81"/>
      <c r="UNY14" s="81"/>
      <c r="UNZ14" s="81"/>
      <c r="UOA14" s="81"/>
      <c r="UOB14" s="81"/>
      <c r="UOC14" s="81"/>
      <c r="UOD14" s="81"/>
      <c r="UOE14" s="81"/>
      <c r="UOF14" s="81"/>
      <c r="UOG14" s="81"/>
      <c r="UOH14" s="81"/>
      <c r="UOI14" s="81"/>
      <c r="UOJ14" s="81"/>
      <c r="UOK14" s="81"/>
      <c r="UOL14" s="81"/>
      <c r="UOM14" s="81"/>
      <c r="UON14" s="81"/>
      <c r="UOO14" s="81"/>
      <c r="UOP14" s="81"/>
      <c r="UOQ14" s="81"/>
      <c r="UOR14" s="81"/>
      <c r="UOS14" s="81"/>
      <c r="UOT14" s="81"/>
      <c r="UOU14" s="81"/>
      <c r="UOV14" s="81"/>
      <c r="UOW14" s="81"/>
      <c r="UOX14" s="81"/>
      <c r="UOY14" s="81"/>
      <c r="UOZ14" s="81"/>
      <c r="UPA14" s="81"/>
      <c r="UPB14" s="81"/>
      <c r="UPC14" s="81"/>
      <c r="UPD14" s="81"/>
      <c r="UPE14" s="81"/>
      <c r="UPF14" s="81"/>
      <c r="UPG14" s="81"/>
      <c r="UPH14" s="81"/>
      <c r="UPI14" s="81"/>
      <c r="UPJ14" s="81"/>
      <c r="UPK14" s="81"/>
      <c r="UPL14" s="81"/>
      <c r="UPM14" s="81"/>
      <c r="UPN14" s="81"/>
      <c r="UPO14" s="81"/>
      <c r="UPP14" s="81"/>
      <c r="UPQ14" s="81"/>
      <c r="UPR14" s="81"/>
      <c r="UPS14" s="81"/>
      <c r="UPT14" s="81"/>
      <c r="UPU14" s="81"/>
      <c r="UPV14" s="81"/>
      <c r="UPW14" s="81"/>
      <c r="UPX14" s="81"/>
      <c r="UPY14" s="81"/>
      <c r="UPZ14" s="81"/>
      <c r="UQA14" s="81"/>
      <c r="UQB14" s="81"/>
      <c r="UQC14" s="81"/>
      <c r="UQD14" s="81"/>
      <c r="UQE14" s="81"/>
      <c r="UQF14" s="81"/>
      <c r="UQG14" s="81"/>
      <c r="UQH14" s="81"/>
      <c r="UQI14" s="81"/>
      <c r="UQJ14" s="81"/>
      <c r="UQK14" s="81"/>
      <c r="UQL14" s="81"/>
      <c r="UQM14" s="81"/>
      <c r="UQN14" s="81"/>
      <c r="UQO14" s="81"/>
      <c r="UQP14" s="81"/>
      <c r="UQQ14" s="81"/>
      <c r="UQR14" s="81"/>
      <c r="UQS14" s="81"/>
      <c r="UQT14" s="81"/>
      <c r="UQU14" s="81"/>
      <c r="UQV14" s="81"/>
      <c r="UQW14" s="81"/>
      <c r="UQX14" s="81"/>
      <c r="UQY14" s="81"/>
      <c r="UQZ14" s="81"/>
      <c r="URA14" s="81"/>
      <c r="URB14" s="81"/>
      <c r="URC14" s="81"/>
      <c r="URD14" s="81"/>
      <c r="URE14" s="81"/>
      <c r="URF14" s="81"/>
      <c r="URG14" s="81"/>
      <c r="URH14" s="81"/>
      <c r="URI14" s="81"/>
      <c r="URJ14" s="81"/>
      <c r="URK14" s="81"/>
      <c r="URL14" s="81"/>
      <c r="URM14" s="81"/>
      <c r="URN14" s="81"/>
      <c r="URO14" s="81"/>
      <c r="URP14" s="81"/>
      <c r="URQ14" s="81"/>
      <c r="URR14" s="81"/>
      <c r="URS14" s="81"/>
      <c r="URT14" s="81"/>
      <c r="URU14" s="81"/>
      <c r="URV14" s="81"/>
      <c r="URW14" s="81"/>
      <c r="URX14" s="81"/>
      <c r="URY14" s="81"/>
      <c r="URZ14" s="81"/>
      <c r="USA14" s="81"/>
      <c r="USB14" s="81"/>
      <c r="USC14" s="81"/>
      <c r="USD14" s="81"/>
      <c r="USE14" s="81"/>
      <c r="USF14" s="81"/>
      <c r="USG14" s="81"/>
      <c r="USH14" s="81"/>
      <c r="USI14" s="81"/>
      <c r="USJ14" s="81"/>
      <c r="USK14" s="81"/>
      <c r="USL14" s="81"/>
      <c r="USM14" s="81"/>
      <c r="USN14" s="81"/>
      <c r="USO14" s="81"/>
      <c r="USP14" s="81"/>
      <c r="USQ14" s="81"/>
      <c r="USR14" s="81"/>
      <c r="USS14" s="81"/>
      <c r="UST14" s="81"/>
      <c r="USU14" s="81"/>
      <c r="USV14" s="81"/>
      <c r="USW14" s="81"/>
      <c r="USX14" s="81"/>
      <c r="USY14" s="81"/>
      <c r="USZ14" s="81"/>
      <c r="UTA14" s="81"/>
      <c r="UTB14" s="81"/>
      <c r="UTC14" s="81"/>
      <c r="UTD14" s="81"/>
      <c r="UTE14" s="81"/>
      <c r="UTF14" s="81"/>
      <c r="UTG14" s="81"/>
      <c r="UTH14" s="81"/>
      <c r="UTI14" s="81"/>
      <c r="UTJ14" s="81"/>
      <c r="UTK14" s="81"/>
      <c r="UTL14" s="81"/>
      <c r="UTM14" s="81"/>
      <c r="UTN14" s="81"/>
      <c r="UTO14" s="81"/>
      <c r="UTP14" s="81"/>
      <c r="UTQ14" s="81"/>
      <c r="UTR14" s="81"/>
      <c r="UTS14" s="81"/>
      <c r="UTT14" s="81"/>
      <c r="UTU14" s="81"/>
      <c r="UTV14" s="81"/>
      <c r="UTW14" s="81"/>
      <c r="UTX14" s="81"/>
      <c r="UTY14" s="81"/>
      <c r="UTZ14" s="81"/>
      <c r="UUA14" s="81"/>
      <c r="UUB14" s="81"/>
      <c r="UUC14" s="81"/>
      <c r="UUD14" s="81"/>
      <c r="UUE14" s="81"/>
      <c r="UUF14" s="81"/>
      <c r="UUG14" s="81"/>
      <c r="UUH14" s="81"/>
      <c r="UUI14" s="81"/>
      <c r="UUJ14" s="81"/>
      <c r="UUK14" s="81"/>
      <c r="UUL14" s="81"/>
      <c r="UUM14" s="81"/>
      <c r="UUN14" s="81"/>
      <c r="UUO14" s="81"/>
      <c r="UUP14" s="81"/>
      <c r="UUQ14" s="81"/>
      <c r="UUR14" s="81"/>
      <c r="UUS14" s="81"/>
      <c r="UUT14" s="81"/>
      <c r="UUU14" s="81"/>
      <c r="UUV14" s="81"/>
      <c r="UUW14" s="81"/>
      <c r="UUX14" s="81"/>
      <c r="UUY14" s="81"/>
      <c r="UUZ14" s="81"/>
      <c r="UVA14" s="81"/>
      <c r="UVB14" s="81"/>
      <c r="UVC14" s="81"/>
      <c r="UVD14" s="81"/>
      <c r="UVE14" s="81"/>
      <c r="UVF14" s="81"/>
      <c r="UVG14" s="81"/>
      <c r="UVH14" s="81"/>
      <c r="UVI14" s="81"/>
      <c r="UVJ14" s="81"/>
      <c r="UVK14" s="81"/>
      <c r="UVL14" s="81"/>
      <c r="UVM14" s="81"/>
      <c r="UVN14" s="81"/>
      <c r="UVO14" s="81"/>
      <c r="UVP14" s="81"/>
      <c r="UVQ14" s="81"/>
      <c r="UVR14" s="81"/>
      <c r="UVS14" s="81"/>
      <c r="UVT14" s="81"/>
      <c r="UVU14" s="81"/>
      <c r="UVV14" s="81"/>
      <c r="UVW14" s="81"/>
      <c r="UVX14" s="81"/>
      <c r="UVY14" s="81"/>
      <c r="UVZ14" s="81"/>
      <c r="UWA14" s="81"/>
      <c r="UWB14" s="81"/>
      <c r="UWC14" s="81"/>
      <c r="UWD14" s="81"/>
      <c r="UWE14" s="81"/>
      <c r="UWF14" s="81"/>
      <c r="UWG14" s="81"/>
      <c r="UWH14" s="81"/>
      <c r="UWI14" s="81"/>
      <c r="UWJ14" s="81"/>
      <c r="UWK14" s="81"/>
      <c r="UWL14" s="81"/>
      <c r="UWM14" s="81"/>
      <c r="UWN14" s="81"/>
      <c r="UWO14" s="81"/>
      <c r="UWP14" s="81"/>
      <c r="UWQ14" s="81"/>
      <c r="UWR14" s="81"/>
      <c r="UWS14" s="81"/>
      <c r="UWT14" s="81"/>
      <c r="UWU14" s="81"/>
      <c r="UWV14" s="81"/>
      <c r="UWW14" s="81"/>
      <c r="UWX14" s="81"/>
      <c r="UWY14" s="81"/>
      <c r="UWZ14" s="81"/>
      <c r="UXA14" s="81"/>
      <c r="UXB14" s="81"/>
      <c r="UXC14" s="81"/>
      <c r="UXD14" s="81"/>
      <c r="UXE14" s="81"/>
      <c r="UXF14" s="81"/>
      <c r="UXG14" s="81"/>
      <c r="UXH14" s="81"/>
      <c r="UXI14" s="81"/>
      <c r="UXJ14" s="81"/>
      <c r="UXK14" s="81"/>
      <c r="UXL14" s="81"/>
      <c r="UXM14" s="81"/>
      <c r="UXN14" s="81"/>
      <c r="UXO14" s="81"/>
      <c r="UXP14" s="81"/>
      <c r="UXQ14" s="81"/>
      <c r="UXR14" s="81"/>
      <c r="UXS14" s="81"/>
      <c r="UXT14" s="81"/>
      <c r="UXU14" s="81"/>
      <c r="UXV14" s="81"/>
      <c r="UXW14" s="81"/>
      <c r="UXX14" s="81"/>
      <c r="UXY14" s="81"/>
      <c r="UXZ14" s="81"/>
      <c r="UYA14" s="81"/>
      <c r="UYB14" s="81"/>
      <c r="UYC14" s="81"/>
      <c r="UYD14" s="81"/>
      <c r="UYE14" s="81"/>
      <c r="UYF14" s="81"/>
      <c r="UYG14" s="81"/>
      <c r="UYH14" s="81"/>
      <c r="UYI14" s="81"/>
      <c r="UYJ14" s="81"/>
      <c r="UYK14" s="81"/>
      <c r="UYL14" s="81"/>
      <c r="UYM14" s="81"/>
      <c r="UYN14" s="81"/>
      <c r="UYO14" s="81"/>
      <c r="UYP14" s="81"/>
      <c r="UYQ14" s="81"/>
      <c r="UYR14" s="81"/>
      <c r="UYS14" s="81"/>
      <c r="UYT14" s="81"/>
      <c r="UYU14" s="81"/>
      <c r="UYV14" s="81"/>
      <c r="UYW14" s="81"/>
      <c r="UYX14" s="81"/>
      <c r="UYY14" s="81"/>
      <c r="UYZ14" s="81"/>
      <c r="UZA14" s="81"/>
      <c r="UZB14" s="81"/>
      <c r="UZC14" s="81"/>
      <c r="UZD14" s="81"/>
      <c r="UZE14" s="81"/>
      <c r="UZF14" s="81"/>
      <c r="UZG14" s="81"/>
      <c r="UZH14" s="81"/>
      <c r="UZI14" s="81"/>
      <c r="UZJ14" s="81"/>
      <c r="UZK14" s="81"/>
      <c r="UZL14" s="81"/>
      <c r="UZM14" s="81"/>
      <c r="UZN14" s="81"/>
      <c r="UZO14" s="81"/>
      <c r="UZP14" s="81"/>
      <c r="UZQ14" s="81"/>
      <c r="UZR14" s="81"/>
      <c r="UZS14" s="81"/>
      <c r="UZT14" s="81"/>
      <c r="UZU14" s="81"/>
      <c r="UZV14" s="81"/>
      <c r="UZW14" s="81"/>
      <c r="UZX14" s="81"/>
      <c r="UZY14" s="81"/>
      <c r="UZZ14" s="81"/>
      <c r="VAA14" s="81"/>
      <c r="VAB14" s="81"/>
      <c r="VAC14" s="81"/>
      <c r="VAD14" s="81"/>
      <c r="VAE14" s="81"/>
      <c r="VAF14" s="81"/>
      <c r="VAG14" s="81"/>
      <c r="VAH14" s="81"/>
      <c r="VAI14" s="81"/>
      <c r="VAJ14" s="81"/>
      <c r="VAK14" s="81"/>
      <c r="VAL14" s="81"/>
      <c r="VAM14" s="81"/>
      <c r="VAN14" s="81"/>
      <c r="VAO14" s="81"/>
      <c r="VAP14" s="81"/>
      <c r="VAQ14" s="81"/>
      <c r="VAR14" s="81"/>
      <c r="VAS14" s="81"/>
      <c r="VAT14" s="81"/>
      <c r="VAU14" s="81"/>
      <c r="VAV14" s="81"/>
      <c r="VAW14" s="81"/>
      <c r="VAX14" s="81"/>
      <c r="VAY14" s="81"/>
      <c r="VAZ14" s="81"/>
      <c r="VBA14" s="81"/>
      <c r="VBB14" s="81"/>
      <c r="VBC14" s="81"/>
      <c r="VBD14" s="81"/>
      <c r="VBE14" s="81"/>
      <c r="VBF14" s="81"/>
      <c r="VBG14" s="81"/>
      <c r="VBH14" s="81"/>
      <c r="VBI14" s="81"/>
      <c r="VBJ14" s="81"/>
      <c r="VBK14" s="81"/>
      <c r="VBL14" s="81"/>
      <c r="VBM14" s="81"/>
      <c r="VBN14" s="81"/>
      <c r="VBO14" s="81"/>
      <c r="VBP14" s="81"/>
      <c r="VBQ14" s="81"/>
      <c r="VBR14" s="81"/>
      <c r="VBS14" s="81"/>
      <c r="VBT14" s="81"/>
      <c r="VBU14" s="81"/>
      <c r="VBV14" s="81"/>
      <c r="VBW14" s="81"/>
      <c r="VBX14" s="81"/>
      <c r="VBY14" s="81"/>
      <c r="VBZ14" s="81"/>
      <c r="VCA14" s="81"/>
      <c r="VCB14" s="81"/>
      <c r="VCC14" s="81"/>
      <c r="VCD14" s="81"/>
      <c r="VCE14" s="81"/>
      <c r="VCF14" s="81"/>
      <c r="VCG14" s="81"/>
      <c r="VCH14" s="81"/>
      <c r="VCI14" s="81"/>
      <c r="VCJ14" s="81"/>
      <c r="VCK14" s="81"/>
      <c r="VCL14" s="81"/>
      <c r="VCM14" s="81"/>
      <c r="VCN14" s="81"/>
      <c r="VCO14" s="81"/>
      <c r="VCP14" s="81"/>
      <c r="VCQ14" s="81"/>
      <c r="VCR14" s="81"/>
      <c r="VCS14" s="81"/>
      <c r="VCT14" s="81"/>
      <c r="VCU14" s="81"/>
      <c r="VCV14" s="81"/>
      <c r="VCW14" s="81"/>
      <c r="VCX14" s="81"/>
      <c r="VCY14" s="81"/>
      <c r="VCZ14" s="81"/>
      <c r="VDA14" s="81"/>
      <c r="VDB14" s="81"/>
      <c r="VDC14" s="81"/>
      <c r="VDD14" s="81"/>
      <c r="VDE14" s="81"/>
      <c r="VDF14" s="81"/>
      <c r="VDG14" s="81"/>
      <c r="VDH14" s="81"/>
      <c r="VDI14" s="81"/>
      <c r="VDJ14" s="81"/>
      <c r="VDK14" s="81"/>
      <c r="VDL14" s="81"/>
      <c r="VDM14" s="81"/>
      <c r="VDN14" s="81"/>
      <c r="VDO14" s="81"/>
      <c r="VDP14" s="81"/>
      <c r="VDQ14" s="81"/>
      <c r="VDR14" s="81"/>
      <c r="VDS14" s="81"/>
      <c r="VDT14" s="81"/>
      <c r="VDU14" s="81"/>
      <c r="VDV14" s="81"/>
      <c r="VDW14" s="81"/>
      <c r="VDX14" s="81"/>
      <c r="VDY14" s="81"/>
      <c r="VDZ14" s="81"/>
      <c r="VEA14" s="81"/>
      <c r="VEB14" s="81"/>
      <c r="VEC14" s="81"/>
      <c r="VED14" s="81"/>
      <c r="VEE14" s="81"/>
      <c r="VEF14" s="81"/>
      <c r="VEG14" s="81"/>
      <c r="VEH14" s="81"/>
      <c r="VEI14" s="81"/>
      <c r="VEJ14" s="81"/>
      <c r="VEK14" s="81"/>
      <c r="VEL14" s="81"/>
      <c r="VEM14" s="81"/>
      <c r="VEN14" s="81"/>
      <c r="VEO14" s="81"/>
      <c r="VEP14" s="81"/>
      <c r="VEQ14" s="81"/>
      <c r="VER14" s="81"/>
      <c r="VES14" s="81"/>
      <c r="VET14" s="81"/>
      <c r="VEU14" s="81"/>
      <c r="VEV14" s="81"/>
      <c r="VEW14" s="81"/>
      <c r="VEX14" s="81"/>
      <c r="VEY14" s="81"/>
      <c r="VEZ14" s="81"/>
      <c r="VFA14" s="81"/>
      <c r="VFB14" s="81"/>
      <c r="VFC14" s="81"/>
      <c r="VFD14" s="81"/>
      <c r="VFE14" s="81"/>
      <c r="VFF14" s="81"/>
      <c r="VFG14" s="81"/>
      <c r="VFH14" s="81"/>
      <c r="VFI14" s="81"/>
      <c r="VFJ14" s="81"/>
      <c r="VFK14" s="81"/>
      <c r="VFL14" s="81"/>
      <c r="VFM14" s="81"/>
      <c r="VFN14" s="81"/>
      <c r="VFO14" s="81"/>
      <c r="VFP14" s="81"/>
      <c r="VFQ14" s="81"/>
      <c r="VFR14" s="81"/>
      <c r="VFS14" s="81"/>
      <c r="VFT14" s="81"/>
      <c r="VFU14" s="81"/>
      <c r="VFV14" s="81"/>
      <c r="VFW14" s="81"/>
      <c r="VFX14" s="81"/>
      <c r="VFY14" s="81"/>
      <c r="VFZ14" s="81"/>
      <c r="VGA14" s="81"/>
      <c r="VGB14" s="81"/>
      <c r="VGC14" s="81"/>
      <c r="VGD14" s="81"/>
      <c r="VGE14" s="81"/>
      <c r="VGF14" s="81"/>
      <c r="VGG14" s="81"/>
      <c r="VGH14" s="81"/>
      <c r="VGI14" s="81"/>
      <c r="VGJ14" s="81"/>
      <c r="VGK14" s="81"/>
      <c r="VGL14" s="81"/>
      <c r="VGM14" s="81"/>
      <c r="VGN14" s="81"/>
      <c r="VGO14" s="81"/>
      <c r="VGP14" s="81"/>
      <c r="VGQ14" s="81"/>
      <c r="VGR14" s="81"/>
      <c r="VGS14" s="81"/>
      <c r="VGT14" s="81"/>
      <c r="VGU14" s="81"/>
      <c r="VGV14" s="81"/>
      <c r="VGW14" s="81"/>
      <c r="VGX14" s="81"/>
      <c r="VGY14" s="81"/>
      <c r="VGZ14" s="81"/>
      <c r="VHA14" s="81"/>
      <c r="VHB14" s="81"/>
      <c r="VHC14" s="81"/>
      <c r="VHD14" s="81"/>
      <c r="VHE14" s="81"/>
      <c r="VHF14" s="81"/>
      <c r="VHG14" s="81"/>
      <c r="VHH14" s="81"/>
      <c r="VHI14" s="81"/>
      <c r="VHJ14" s="81"/>
      <c r="VHK14" s="81"/>
      <c r="VHL14" s="81"/>
      <c r="VHM14" s="81"/>
      <c r="VHN14" s="81"/>
      <c r="VHO14" s="81"/>
      <c r="VHP14" s="81"/>
      <c r="VHQ14" s="81"/>
      <c r="VHR14" s="81"/>
      <c r="VHS14" s="81"/>
      <c r="VHT14" s="81"/>
      <c r="VHU14" s="81"/>
      <c r="VHV14" s="81"/>
      <c r="VHW14" s="81"/>
      <c r="VHX14" s="81"/>
      <c r="VHY14" s="81"/>
      <c r="VHZ14" s="81"/>
      <c r="VIA14" s="81"/>
      <c r="VIB14" s="81"/>
      <c r="VIC14" s="81"/>
      <c r="VID14" s="81"/>
      <c r="VIE14" s="81"/>
      <c r="VIF14" s="81"/>
      <c r="VIG14" s="81"/>
      <c r="VIH14" s="81"/>
      <c r="VII14" s="81"/>
      <c r="VIJ14" s="81"/>
      <c r="VIK14" s="81"/>
      <c r="VIL14" s="81"/>
      <c r="VIM14" s="81"/>
      <c r="VIN14" s="81"/>
      <c r="VIO14" s="81"/>
      <c r="VIP14" s="81"/>
      <c r="VIQ14" s="81"/>
      <c r="VIR14" s="81"/>
      <c r="VIS14" s="81"/>
      <c r="VIT14" s="81"/>
      <c r="VIU14" s="81"/>
      <c r="VIV14" s="81"/>
      <c r="VIW14" s="81"/>
      <c r="VIX14" s="81"/>
      <c r="VIY14" s="81"/>
      <c r="VIZ14" s="81"/>
      <c r="VJA14" s="81"/>
      <c r="VJB14" s="81"/>
      <c r="VJC14" s="81"/>
      <c r="VJD14" s="81"/>
      <c r="VJE14" s="81"/>
      <c r="VJF14" s="81"/>
      <c r="VJG14" s="81"/>
      <c r="VJH14" s="81"/>
      <c r="VJI14" s="81"/>
      <c r="VJJ14" s="81"/>
      <c r="VJK14" s="81"/>
      <c r="VJL14" s="81"/>
      <c r="VJM14" s="81"/>
      <c r="VJN14" s="81"/>
      <c r="VJO14" s="81"/>
      <c r="VJP14" s="81"/>
      <c r="VJQ14" s="81"/>
      <c r="VJR14" s="81"/>
      <c r="VJS14" s="81"/>
      <c r="VJT14" s="81"/>
      <c r="VJU14" s="81"/>
      <c r="VJV14" s="81"/>
      <c r="VJW14" s="81"/>
      <c r="VJX14" s="81"/>
      <c r="VJY14" s="81"/>
      <c r="VJZ14" s="81"/>
      <c r="VKA14" s="81"/>
      <c r="VKB14" s="81"/>
      <c r="VKC14" s="81"/>
      <c r="VKD14" s="81"/>
      <c r="VKE14" s="81"/>
      <c r="VKF14" s="81"/>
      <c r="VKG14" s="81"/>
      <c r="VKH14" s="81"/>
      <c r="VKI14" s="81"/>
      <c r="VKJ14" s="81"/>
      <c r="VKK14" s="81"/>
      <c r="VKL14" s="81"/>
      <c r="VKM14" s="81"/>
      <c r="VKN14" s="81"/>
      <c r="VKO14" s="81"/>
      <c r="VKP14" s="81"/>
      <c r="VKQ14" s="81"/>
      <c r="VKR14" s="81"/>
      <c r="VKS14" s="81"/>
      <c r="VKT14" s="81"/>
      <c r="VKU14" s="81"/>
      <c r="VKV14" s="81"/>
      <c r="VKW14" s="81"/>
      <c r="VKX14" s="81"/>
      <c r="VKY14" s="81"/>
      <c r="VKZ14" s="81"/>
      <c r="VLA14" s="81"/>
      <c r="VLB14" s="81"/>
      <c r="VLC14" s="81"/>
      <c r="VLD14" s="81"/>
      <c r="VLE14" s="81"/>
      <c r="VLF14" s="81"/>
      <c r="VLG14" s="81"/>
      <c r="VLH14" s="81"/>
      <c r="VLI14" s="81"/>
      <c r="VLJ14" s="81"/>
      <c r="VLK14" s="81"/>
      <c r="VLL14" s="81"/>
      <c r="VLM14" s="81"/>
      <c r="VLN14" s="81"/>
      <c r="VLO14" s="81"/>
      <c r="VLP14" s="81"/>
      <c r="VLQ14" s="81"/>
      <c r="VLR14" s="81"/>
      <c r="VLS14" s="81"/>
      <c r="VLT14" s="81"/>
      <c r="VLU14" s="81"/>
      <c r="VLV14" s="81"/>
      <c r="VLW14" s="81"/>
      <c r="VLX14" s="81"/>
      <c r="VLY14" s="81"/>
      <c r="VLZ14" s="81"/>
      <c r="VMA14" s="81"/>
      <c r="VMB14" s="81"/>
      <c r="VMC14" s="81"/>
      <c r="VMD14" s="81"/>
      <c r="VME14" s="81"/>
      <c r="VMF14" s="81"/>
      <c r="VMG14" s="81"/>
      <c r="VMH14" s="81"/>
      <c r="VMI14" s="81"/>
      <c r="VMJ14" s="81"/>
      <c r="VMK14" s="81"/>
      <c r="VML14" s="81"/>
      <c r="VMM14" s="81"/>
      <c r="VMN14" s="81"/>
      <c r="VMO14" s="81"/>
      <c r="VMP14" s="81"/>
      <c r="VMQ14" s="81"/>
      <c r="VMR14" s="81"/>
      <c r="VMS14" s="81"/>
      <c r="VMT14" s="81"/>
      <c r="VMU14" s="81"/>
      <c r="VMV14" s="81"/>
      <c r="VMW14" s="81"/>
      <c r="VMX14" s="81"/>
      <c r="VMY14" s="81"/>
      <c r="VMZ14" s="81"/>
      <c r="VNA14" s="81"/>
      <c r="VNB14" s="81"/>
      <c r="VNC14" s="81"/>
      <c r="VND14" s="81"/>
      <c r="VNE14" s="81"/>
      <c r="VNF14" s="81"/>
      <c r="VNG14" s="81"/>
      <c r="VNH14" s="81"/>
      <c r="VNI14" s="81"/>
      <c r="VNJ14" s="81"/>
      <c r="VNK14" s="81"/>
      <c r="VNL14" s="81"/>
      <c r="VNM14" s="81"/>
      <c r="VNN14" s="81"/>
      <c r="VNO14" s="81"/>
      <c r="VNP14" s="81"/>
      <c r="VNQ14" s="81"/>
      <c r="VNR14" s="81"/>
      <c r="VNS14" s="81"/>
      <c r="VNT14" s="81"/>
      <c r="VNU14" s="81"/>
      <c r="VNV14" s="81"/>
      <c r="VNW14" s="81"/>
      <c r="VNX14" s="81"/>
      <c r="VNY14" s="81"/>
      <c r="VNZ14" s="81"/>
      <c r="VOA14" s="81"/>
      <c r="VOB14" s="81"/>
      <c r="VOC14" s="81"/>
      <c r="VOD14" s="81"/>
      <c r="VOE14" s="81"/>
      <c r="VOF14" s="81"/>
      <c r="VOG14" s="81"/>
      <c r="VOH14" s="81"/>
      <c r="VOI14" s="81"/>
      <c r="VOJ14" s="81"/>
      <c r="VOK14" s="81"/>
      <c r="VOL14" s="81"/>
      <c r="VOM14" s="81"/>
      <c r="VON14" s="81"/>
      <c r="VOO14" s="81"/>
      <c r="VOP14" s="81"/>
      <c r="VOQ14" s="81"/>
      <c r="VOR14" s="81"/>
      <c r="VOS14" s="81"/>
      <c r="VOT14" s="81"/>
      <c r="VOU14" s="81"/>
      <c r="VOV14" s="81"/>
      <c r="VOW14" s="81"/>
      <c r="VOX14" s="81"/>
      <c r="VOY14" s="81"/>
      <c r="VOZ14" s="81"/>
      <c r="VPA14" s="81"/>
      <c r="VPB14" s="81"/>
      <c r="VPC14" s="81"/>
      <c r="VPD14" s="81"/>
      <c r="VPE14" s="81"/>
      <c r="VPF14" s="81"/>
      <c r="VPG14" s="81"/>
      <c r="VPH14" s="81"/>
      <c r="VPI14" s="81"/>
      <c r="VPJ14" s="81"/>
      <c r="VPK14" s="81"/>
      <c r="VPL14" s="81"/>
      <c r="VPM14" s="81"/>
      <c r="VPN14" s="81"/>
      <c r="VPO14" s="81"/>
      <c r="VPP14" s="81"/>
      <c r="VPQ14" s="81"/>
      <c r="VPR14" s="81"/>
      <c r="VPS14" s="81"/>
      <c r="VPT14" s="81"/>
      <c r="VPU14" s="81"/>
      <c r="VPV14" s="81"/>
      <c r="VPW14" s="81"/>
      <c r="VPX14" s="81"/>
      <c r="VPY14" s="81"/>
      <c r="VPZ14" s="81"/>
      <c r="VQA14" s="81"/>
      <c r="VQB14" s="81"/>
      <c r="VQC14" s="81"/>
      <c r="VQD14" s="81"/>
      <c r="VQE14" s="81"/>
      <c r="VQF14" s="81"/>
      <c r="VQG14" s="81"/>
      <c r="VQH14" s="81"/>
      <c r="VQI14" s="81"/>
      <c r="VQJ14" s="81"/>
      <c r="VQK14" s="81"/>
      <c r="VQL14" s="81"/>
      <c r="VQM14" s="81"/>
      <c r="VQN14" s="81"/>
      <c r="VQO14" s="81"/>
      <c r="VQP14" s="81"/>
      <c r="VQQ14" s="81"/>
      <c r="VQR14" s="81"/>
      <c r="VQS14" s="81"/>
      <c r="VQT14" s="81"/>
      <c r="VQU14" s="81"/>
      <c r="VQV14" s="81"/>
      <c r="VQW14" s="81"/>
      <c r="VQX14" s="81"/>
      <c r="VQY14" s="81"/>
      <c r="VQZ14" s="81"/>
      <c r="VRA14" s="81"/>
      <c r="VRB14" s="81"/>
      <c r="VRC14" s="81"/>
      <c r="VRD14" s="81"/>
      <c r="VRE14" s="81"/>
      <c r="VRF14" s="81"/>
      <c r="VRG14" s="81"/>
      <c r="VRH14" s="81"/>
      <c r="VRI14" s="81"/>
      <c r="VRJ14" s="81"/>
      <c r="VRK14" s="81"/>
      <c r="VRL14" s="81"/>
      <c r="VRM14" s="81"/>
      <c r="VRN14" s="81"/>
      <c r="VRO14" s="81"/>
      <c r="VRP14" s="81"/>
      <c r="VRQ14" s="81"/>
      <c r="VRR14" s="81"/>
      <c r="VRS14" s="81"/>
      <c r="VRT14" s="81"/>
      <c r="VRU14" s="81"/>
      <c r="VRV14" s="81"/>
      <c r="VRW14" s="81"/>
      <c r="VRX14" s="81"/>
      <c r="VRY14" s="81"/>
      <c r="VRZ14" s="81"/>
      <c r="VSA14" s="81"/>
      <c r="VSB14" s="81"/>
      <c r="VSC14" s="81"/>
      <c r="VSD14" s="81"/>
      <c r="VSE14" s="81"/>
      <c r="VSF14" s="81"/>
      <c r="VSG14" s="81"/>
      <c r="VSH14" s="81"/>
      <c r="VSI14" s="81"/>
      <c r="VSJ14" s="81"/>
      <c r="VSK14" s="81"/>
      <c r="VSL14" s="81"/>
      <c r="VSM14" s="81"/>
      <c r="VSN14" s="81"/>
      <c r="VSO14" s="81"/>
      <c r="VSP14" s="81"/>
      <c r="VSQ14" s="81"/>
      <c r="VSR14" s="81"/>
      <c r="VSS14" s="81"/>
      <c r="VST14" s="81"/>
      <c r="VSU14" s="81"/>
      <c r="VSV14" s="81"/>
      <c r="VSW14" s="81"/>
      <c r="VSX14" s="81"/>
      <c r="VSY14" s="81"/>
      <c r="VSZ14" s="81"/>
      <c r="VTA14" s="81"/>
      <c r="VTB14" s="81"/>
      <c r="VTC14" s="81"/>
      <c r="VTD14" s="81"/>
      <c r="VTE14" s="81"/>
      <c r="VTF14" s="81"/>
      <c r="VTG14" s="81"/>
      <c r="VTH14" s="81"/>
      <c r="VTI14" s="81"/>
      <c r="VTJ14" s="81"/>
      <c r="VTK14" s="81"/>
      <c r="VTL14" s="81"/>
      <c r="VTM14" s="81"/>
      <c r="VTN14" s="81"/>
      <c r="VTO14" s="81"/>
      <c r="VTP14" s="81"/>
      <c r="VTQ14" s="81"/>
      <c r="VTR14" s="81"/>
      <c r="VTS14" s="81"/>
      <c r="VTT14" s="81"/>
      <c r="VTU14" s="81"/>
      <c r="VTV14" s="81"/>
      <c r="VTW14" s="81"/>
      <c r="VTX14" s="81"/>
      <c r="VTY14" s="81"/>
      <c r="VTZ14" s="81"/>
      <c r="VUA14" s="81"/>
      <c r="VUB14" s="81"/>
      <c r="VUC14" s="81"/>
      <c r="VUD14" s="81"/>
      <c r="VUE14" s="81"/>
      <c r="VUF14" s="81"/>
      <c r="VUG14" s="81"/>
      <c r="VUH14" s="81"/>
      <c r="VUI14" s="81"/>
      <c r="VUJ14" s="81"/>
      <c r="VUK14" s="81"/>
      <c r="VUL14" s="81"/>
      <c r="VUM14" s="81"/>
      <c r="VUN14" s="81"/>
      <c r="VUO14" s="81"/>
      <c r="VUP14" s="81"/>
      <c r="VUQ14" s="81"/>
      <c r="VUR14" s="81"/>
      <c r="VUS14" s="81"/>
      <c r="VUT14" s="81"/>
      <c r="VUU14" s="81"/>
      <c r="VUV14" s="81"/>
      <c r="VUW14" s="81"/>
      <c r="VUX14" s="81"/>
      <c r="VUY14" s="81"/>
      <c r="VUZ14" s="81"/>
      <c r="VVA14" s="81"/>
      <c r="VVB14" s="81"/>
      <c r="VVC14" s="81"/>
      <c r="VVD14" s="81"/>
      <c r="VVE14" s="81"/>
      <c r="VVF14" s="81"/>
      <c r="VVG14" s="81"/>
      <c r="VVH14" s="81"/>
      <c r="VVI14" s="81"/>
      <c r="VVJ14" s="81"/>
      <c r="VVK14" s="81"/>
      <c r="VVL14" s="81"/>
      <c r="VVM14" s="81"/>
      <c r="VVN14" s="81"/>
      <c r="VVO14" s="81"/>
      <c r="VVP14" s="81"/>
      <c r="VVQ14" s="81"/>
      <c r="VVR14" s="81"/>
      <c r="VVS14" s="81"/>
      <c r="VVT14" s="81"/>
      <c r="VVU14" s="81"/>
      <c r="VVV14" s="81"/>
      <c r="VVW14" s="81"/>
      <c r="VVX14" s="81"/>
      <c r="VVY14" s="81"/>
      <c r="VVZ14" s="81"/>
      <c r="VWA14" s="81"/>
      <c r="VWB14" s="81"/>
      <c r="VWC14" s="81"/>
      <c r="VWD14" s="81"/>
      <c r="VWE14" s="81"/>
      <c r="VWF14" s="81"/>
      <c r="VWG14" s="81"/>
      <c r="VWH14" s="81"/>
      <c r="VWI14" s="81"/>
      <c r="VWJ14" s="81"/>
      <c r="VWK14" s="81"/>
      <c r="VWL14" s="81"/>
      <c r="VWM14" s="81"/>
      <c r="VWN14" s="81"/>
      <c r="VWO14" s="81"/>
      <c r="VWP14" s="81"/>
      <c r="VWQ14" s="81"/>
      <c r="VWR14" s="81"/>
      <c r="VWS14" s="81"/>
      <c r="VWT14" s="81"/>
      <c r="VWU14" s="81"/>
      <c r="VWV14" s="81"/>
      <c r="VWW14" s="81"/>
      <c r="VWX14" s="81"/>
      <c r="VWY14" s="81"/>
      <c r="VWZ14" s="81"/>
      <c r="VXA14" s="81"/>
      <c r="VXB14" s="81"/>
      <c r="VXC14" s="81"/>
      <c r="VXD14" s="81"/>
      <c r="VXE14" s="81"/>
      <c r="VXF14" s="81"/>
      <c r="VXG14" s="81"/>
      <c r="VXH14" s="81"/>
      <c r="VXI14" s="81"/>
      <c r="VXJ14" s="81"/>
      <c r="VXK14" s="81"/>
      <c r="VXL14" s="81"/>
      <c r="VXM14" s="81"/>
      <c r="VXN14" s="81"/>
      <c r="VXO14" s="81"/>
      <c r="VXP14" s="81"/>
      <c r="VXQ14" s="81"/>
      <c r="VXR14" s="81"/>
      <c r="VXS14" s="81"/>
      <c r="VXT14" s="81"/>
      <c r="VXU14" s="81"/>
      <c r="VXV14" s="81"/>
      <c r="VXW14" s="81"/>
      <c r="VXX14" s="81"/>
      <c r="VXY14" s="81"/>
      <c r="VXZ14" s="81"/>
      <c r="VYA14" s="81"/>
      <c r="VYB14" s="81"/>
      <c r="VYC14" s="81"/>
      <c r="VYD14" s="81"/>
      <c r="VYE14" s="81"/>
      <c r="VYF14" s="81"/>
      <c r="VYG14" s="81"/>
      <c r="VYH14" s="81"/>
      <c r="VYI14" s="81"/>
      <c r="VYJ14" s="81"/>
      <c r="VYK14" s="81"/>
      <c r="VYL14" s="81"/>
      <c r="VYM14" s="81"/>
      <c r="VYN14" s="81"/>
      <c r="VYO14" s="81"/>
      <c r="VYP14" s="81"/>
      <c r="VYQ14" s="81"/>
      <c r="VYR14" s="81"/>
      <c r="VYS14" s="81"/>
      <c r="VYT14" s="81"/>
      <c r="VYU14" s="81"/>
      <c r="VYV14" s="81"/>
      <c r="VYW14" s="81"/>
      <c r="VYX14" s="81"/>
      <c r="VYY14" s="81"/>
      <c r="VYZ14" s="81"/>
      <c r="VZA14" s="81"/>
      <c r="VZB14" s="81"/>
      <c r="VZC14" s="81"/>
      <c r="VZD14" s="81"/>
      <c r="VZE14" s="81"/>
      <c r="VZF14" s="81"/>
      <c r="VZG14" s="81"/>
      <c r="VZH14" s="81"/>
      <c r="VZI14" s="81"/>
      <c r="VZJ14" s="81"/>
      <c r="VZK14" s="81"/>
      <c r="VZL14" s="81"/>
      <c r="VZM14" s="81"/>
      <c r="VZN14" s="81"/>
      <c r="VZO14" s="81"/>
      <c r="VZP14" s="81"/>
      <c r="VZQ14" s="81"/>
      <c r="VZR14" s="81"/>
      <c r="VZS14" s="81"/>
      <c r="VZT14" s="81"/>
      <c r="VZU14" s="81"/>
      <c r="VZV14" s="81"/>
      <c r="VZW14" s="81"/>
      <c r="VZX14" s="81"/>
      <c r="VZY14" s="81"/>
      <c r="VZZ14" s="81"/>
      <c r="WAA14" s="81"/>
      <c r="WAB14" s="81"/>
      <c r="WAC14" s="81"/>
      <c r="WAD14" s="81"/>
      <c r="WAE14" s="81"/>
      <c r="WAF14" s="81"/>
      <c r="WAG14" s="81"/>
      <c r="WAH14" s="81"/>
      <c r="WAI14" s="81"/>
      <c r="WAJ14" s="81"/>
      <c r="WAK14" s="81"/>
      <c r="WAL14" s="81"/>
      <c r="WAM14" s="81"/>
      <c r="WAN14" s="81"/>
      <c r="WAO14" s="81"/>
      <c r="WAP14" s="81"/>
      <c r="WAQ14" s="81"/>
      <c r="WAR14" s="81"/>
      <c r="WAS14" s="81"/>
      <c r="WAT14" s="81"/>
      <c r="WAU14" s="81"/>
      <c r="WAV14" s="81"/>
      <c r="WAW14" s="81"/>
      <c r="WAX14" s="81"/>
      <c r="WAY14" s="81"/>
      <c r="WAZ14" s="81"/>
      <c r="WBA14" s="81"/>
      <c r="WBB14" s="81"/>
      <c r="WBC14" s="81"/>
      <c r="WBD14" s="81"/>
      <c r="WBE14" s="81"/>
      <c r="WBF14" s="81"/>
      <c r="WBG14" s="81"/>
      <c r="WBH14" s="81"/>
      <c r="WBI14" s="81"/>
      <c r="WBJ14" s="81"/>
      <c r="WBK14" s="81"/>
      <c r="WBL14" s="81"/>
      <c r="WBM14" s="81"/>
      <c r="WBN14" s="81"/>
      <c r="WBO14" s="81"/>
      <c r="WBP14" s="81"/>
      <c r="WBQ14" s="81"/>
      <c r="WBR14" s="81"/>
      <c r="WBS14" s="81"/>
      <c r="WBT14" s="81"/>
      <c r="WBU14" s="81"/>
      <c r="WBV14" s="81"/>
      <c r="WBW14" s="81"/>
      <c r="WBX14" s="81"/>
      <c r="WBY14" s="81"/>
      <c r="WBZ14" s="81"/>
      <c r="WCA14" s="81"/>
      <c r="WCB14" s="81"/>
      <c r="WCC14" s="81"/>
      <c r="WCD14" s="81"/>
      <c r="WCE14" s="81"/>
      <c r="WCF14" s="81"/>
      <c r="WCG14" s="81"/>
      <c r="WCH14" s="81"/>
      <c r="WCI14" s="81"/>
      <c r="WCJ14" s="81"/>
      <c r="WCK14" s="81"/>
      <c r="WCL14" s="81"/>
      <c r="WCM14" s="81"/>
      <c r="WCN14" s="81"/>
      <c r="WCO14" s="81"/>
      <c r="WCP14" s="81"/>
      <c r="WCQ14" s="81"/>
      <c r="WCR14" s="81"/>
      <c r="WCS14" s="81"/>
      <c r="WCT14" s="81"/>
      <c r="WCU14" s="81"/>
      <c r="WCV14" s="81"/>
      <c r="WCW14" s="81"/>
      <c r="WCX14" s="81"/>
      <c r="WCY14" s="81"/>
      <c r="WCZ14" s="81"/>
      <c r="WDA14" s="81"/>
      <c r="WDB14" s="81"/>
      <c r="WDC14" s="81"/>
      <c r="WDD14" s="81"/>
      <c r="WDE14" s="81"/>
      <c r="WDF14" s="81"/>
      <c r="WDG14" s="81"/>
      <c r="WDH14" s="81"/>
      <c r="WDI14" s="81"/>
      <c r="WDJ14" s="81"/>
      <c r="WDK14" s="81"/>
      <c r="WDL14" s="81"/>
      <c r="WDM14" s="81"/>
      <c r="WDN14" s="81"/>
      <c r="WDO14" s="81"/>
      <c r="WDP14" s="81"/>
      <c r="WDQ14" s="81"/>
      <c r="WDR14" s="81"/>
      <c r="WDS14" s="81"/>
      <c r="WDT14" s="81"/>
      <c r="WDU14" s="81"/>
      <c r="WDV14" s="81"/>
      <c r="WDW14" s="81"/>
      <c r="WDX14" s="81"/>
      <c r="WDY14" s="81"/>
      <c r="WDZ14" s="81"/>
      <c r="WEA14" s="81"/>
      <c r="WEB14" s="81"/>
      <c r="WEC14" s="81"/>
      <c r="WED14" s="81"/>
      <c r="WEE14" s="81"/>
      <c r="WEF14" s="81"/>
      <c r="WEG14" s="81"/>
      <c r="WEH14" s="81"/>
      <c r="WEI14" s="81"/>
      <c r="WEJ14" s="81"/>
      <c r="WEK14" s="81"/>
      <c r="WEL14" s="81"/>
      <c r="WEM14" s="81"/>
      <c r="WEN14" s="81"/>
      <c r="WEO14" s="81"/>
      <c r="WEP14" s="81"/>
      <c r="WEQ14" s="81"/>
      <c r="WER14" s="81"/>
      <c r="WES14" s="81"/>
      <c r="WET14" s="81"/>
      <c r="WEU14" s="81"/>
      <c r="WEV14" s="81"/>
      <c r="WEW14" s="81"/>
      <c r="WEX14" s="81"/>
      <c r="WEY14" s="81"/>
      <c r="WEZ14" s="81"/>
      <c r="WFA14" s="81"/>
      <c r="WFB14" s="81"/>
      <c r="WFC14" s="81"/>
      <c r="WFD14" s="81"/>
      <c r="WFE14" s="81"/>
      <c r="WFF14" s="81"/>
      <c r="WFG14" s="81"/>
      <c r="WFH14" s="81"/>
      <c r="WFI14" s="81"/>
      <c r="WFJ14" s="81"/>
      <c r="WFK14" s="81"/>
      <c r="WFL14" s="81"/>
      <c r="WFM14" s="81"/>
      <c r="WFN14" s="81"/>
      <c r="WFO14" s="81"/>
      <c r="WFP14" s="81"/>
      <c r="WFQ14" s="81"/>
      <c r="WFR14" s="81"/>
      <c r="WFS14" s="81"/>
      <c r="WFT14" s="81"/>
      <c r="WFU14" s="81"/>
      <c r="WFV14" s="81"/>
      <c r="WFW14" s="81"/>
      <c r="WFX14" s="81"/>
      <c r="WFY14" s="81"/>
      <c r="WFZ14" s="81"/>
      <c r="WGA14" s="81"/>
      <c r="WGB14" s="81"/>
      <c r="WGC14" s="81"/>
      <c r="WGD14" s="81"/>
      <c r="WGE14" s="81"/>
      <c r="WGF14" s="81"/>
      <c r="WGG14" s="81"/>
      <c r="WGH14" s="81"/>
      <c r="WGI14" s="81"/>
      <c r="WGJ14" s="81"/>
      <c r="WGK14" s="81"/>
      <c r="WGL14" s="81"/>
      <c r="WGM14" s="81"/>
      <c r="WGN14" s="81"/>
      <c r="WGO14" s="81"/>
      <c r="WGP14" s="81"/>
      <c r="WGQ14" s="81"/>
      <c r="WGR14" s="81"/>
      <c r="WGS14" s="81"/>
      <c r="WGT14" s="81"/>
      <c r="WGU14" s="81"/>
      <c r="WGV14" s="81"/>
      <c r="WGW14" s="81"/>
      <c r="WGX14" s="81"/>
      <c r="WGY14" s="81"/>
      <c r="WGZ14" s="81"/>
      <c r="WHA14" s="81"/>
      <c r="WHB14" s="81"/>
      <c r="WHC14" s="81"/>
      <c r="WHD14" s="81"/>
      <c r="WHE14" s="81"/>
      <c r="WHF14" s="81"/>
      <c r="WHG14" s="81"/>
      <c r="WHH14" s="81"/>
      <c r="WHI14" s="81"/>
      <c r="WHJ14" s="81"/>
      <c r="WHK14" s="81"/>
      <c r="WHL14" s="81"/>
      <c r="WHM14" s="81"/>
      <c r="WHN14" s="81"/>
      <c r="WHO14" s="81"/>
      <c r="WHP14" s="81"/>
      <c r="WHQ14" s="81"/>
      <c r="WHR14" s="81"/>
      <c r="WHS14" s="81"/>
      <c r="WHT14" s="81"/>
      <c r="WHU14" s="81"/>
      <c r="WHV14" s="81"/>
      <c r="WHW14" s="81"/>
      <c r="WHX14" s="81"/>
      <c r="WHY14" s="81"/>
      <c r="WHZ14" s="81"/>
      <c r="WIA14" s="81"/>
      <c r="WIB14" s="81"/>
      <c r="WIC14" s="81"/>
      <c r="WID14" s="81"/>
      <c r="WIE14" s="81"/>
      <c r="WIF14" s="81"/>
      <c r="WIG14" s="81"/>
      <c r="WIH14" s="81"/>
      <c r="WII14" s="81"/>
      <c r="WIJ14" s="81"/>
      <c r="WIK14" s="81"/>
      <c r="WIL14" s="81"/>
      <c r="WIM14" s="81"/>
      <c r="WIN14" s="81"/>
      <c r="WIO14" s="81"/>
      <c r="WIP14" s="81"/>
      <c r="WIQ14" s="81"/>
      <c r="WIR14" s="81"/>
      <c r="WIS14" s="81"/>
      <c r="WIT14" s="81"/>
      <c r="WIU14" s="81"/>
      <c r="WIV14" s="81"/>
      <c r="WIW14" s="81"/>
      <c r="WIX14" s="81"/>
      <c r="WIY14" s="81"/>
      <c r="WIZ14" s="81"/>
      <c r="WJA14" s="81"/>
      <c r="WJB14" s="81"/>
      <c r="WJC14" s="81"/>
      <c r="WJD14" s="81"/>
      <c r="WJE14" s="81"/>
      <c r="WJF14" s="81"/>
      <c r="WJG14" s="81"/>
      <c r="WJH14" s="81"/>
      <c r="WJI14" s="81"/>
      <c r="WJJ14" s="81"/>
      <c r="WJK14" s="81"/>
      <c r="WJL14" s="81"/>
      <c r="WJM14" s="81"/>
      <c r="WJN14" s="81"/>
      <c r="WJO14" s="81"/>
      <c r="WJP14" s="81"/>
      <c r="WJQ14" s="81"/>
      <c r="WJR14" s="81"/>
      <c r="WJS14" s="81"/>
      <c r="WJT14" s="81"/>
      <c r="WJU14" s="81"/>
      <c r="WJV14" s="81"/>
      <c r="WJW14" s="81"/>
      <c r="WJX14" s="81"/>
      <c r="WJY14" s="81"/>
      <c r="WJZ14" s="81"/>
      <c r="WKA14" s="81"/>
      <c r="WKB14" s="81"/>
      <c r="WKC14" s="81"/>
      <c r="WKD14" s="81"/>
      <c r="WKE14" s="81"/>
      <c r="WKF14" s="81"/>
      <c r="WKG14" s="81"/>
      <c r="WKH14" s="81"/>
      <c r="WKI14" s="81"/>
      <c r="WKJ14" s="81"/>
      <c r="WKK14" s="81"/>
      <c r="WKL14" s="81"/>
      <c r="WKM14" s="81"/>
      <c r="WKN14" s="81"/>
      <c r="WKO14" s="81"/>
      <c r="WKP14" s="81"/>
      <c r="WKQ14" s="81"/>
      <c r="WKR14" s="81"/>
      <c r="WKS14" s="81"/>
      <c r="WKT14" s="81"/>
      <c r="WKU14" s="81"/>
      <c r="WKV14" s="81"/>
      <c r="WKW14" s="81"/>
      <c r="WKX14" s="81"/>
      <c r="WKY14" s="81"/>
      <c r="WKZ14" s="81"/>
      <c r="WLA14" s="81"/>
      <c r="WLB14" s="81"/>
      <c r="WLC14" s="81"/>
      <c r="WLD14" s="81"/>
      <c r="WLE14" s="81"/>
      <c r="WLF14" s="81"/>
      <c r="WLG14" s="81"/>
      <c r="WLH14" s="81"/>
      <c r="WLI14" s="81"/>
      <c r="WLJ14" s="81"/>
      <c r="WLK14" s="81"/>
      <c r="WLL14" s="81"/>
      <c r="WLM14" s="81"/>
      <c r="WLN14" s="81"/>
      <c r="WLO14" s="81"/>
      <c r="WLP14" s="81"/>
      <c r="WLQ14" s="81"/>
      <c r="WLR14" s="81"/>
      <c r="WLS14" s="81"/>
      <c r="WLT14" s="81"/>
      <c r="WLU14" s="81"/>
      <c r="WLV14" s="81"/>
      <c r="WLW14" s="81"/>
      <c r="WLX14" s="81"/>
      <c r="WLY14" s="81"/>
      <c r="WLZ14" s="81"/>
      <c r="WMA14" s="81"/>
      <c r="WMB14" s="81"/>
      <c r="WMC14" s="81"/>
      <c r="WMD14" s="81"/>
      <c r="WME14" s="81"/>
      <c r="WMF14" s="81"/>
      <c r="WMG14" s="81"/>
      <c r="WMH14" s="81"/>
      <c r="WMI14" s="81"/>
      <c r="WMJ14" s="81"/>
      <c r="WMK14" s="81"/>
      <c r="WML14" s="81"/>
      <c r="WMM14" s="81"/>
      <c r="WMN14" s="81"/>
      <c r="WMO14" s="81"/>
      <c r="WMP14" s="81"/>
      <c r="WMQ14" s="81"/>
      <c r="WMR14" s="81"/>
      <c r="WMS14" s="81"/>
      <c r="WMT14" s="81"/>
      <c r="WMU14" s="81"/>
      <c r="WMV14" s="81"/>
      <c r="WMW14" s="81"/>
      <c r="WMX14" s="81"/>
      <c r="WMY14" s="81"/>
      <c r="WMZ14" s="81"/>
      <c r="WNA14" s="81"/>
      <c r="WNB14" s="81"/>
      <c r="WNC14" s="81"/>
      <c r="WND14" s="81"/>
      <c r="WNE14" s="81"/>
      <c r="WNF14" s="81"/>
      <c r="WNG14" s="81"/>
      <c r="WNH14" s="81"/>
      <c r="WNI14" s="81"/>
      <c r="WNJ14" s="81"/>
      <c r="WNK14" s="81"/>
      <c r="WNL14" s="81"/>
      <c r="WNM14" s="81"/>
      <c r="WNN14" s="81"/>
      <c r="WNO14" s="81"/>
      <c r="WNP14" s="81"/>
      <c r="WNQ14" s="81"/>
      <c r="WNR14" s="81"/>
      <c r="WNS14" s="81"/>
      <c r="WNT14" s="81"/>
      <c r="WNU14" s="81"/>
      <c r="WNV14" s="81"/>
      <c r="WNW14" s="81"/>
      <c r="WNX14" s="81"/>
      <c r="WNY14" s="81"/>
      <c r="WNZ14" s="81"/>
      <c r="WOA14" s="81"/>
      <c r="WOB14" s="81"/>
      <c r="WOC14" s="81"/>
      <c r="WOD14" s="81"/>
      <c r="WOE14" s="81"/>
      <c r="WOF14" s="81"/>
      <c r="WOG14" s="81"/>
      <c r="WOH14" s="81"/>
      <c r="WOI14" s="81"/>
      <c r="WOJ14" s="81"/>
      <c r="WOK14" s="81"/>
      <c r="WOL14" s="81"/>
      <c r="WOM14" s="81"/>
      <c r="WON14" s="81"/>
      <c r="WOO14" s="81"/>
      <c r="WOP14" s="81"/>
      <c r="WOQ14" s="81"/>
      <c r="WOR14" s="81"/>
      <c r="WOS14" s="81"/>
      <c r="WOT14" s="81"/>
      <c r="WOU14" s="81"/>
      <c r="WOV14" s="81"/>
      <c r="WOW14" s="81"/>
      <c r="WOX14" s="81"/>
      <c r="WOY14" s="81"/>
      <c r="WOZ14" s="81"/>
      <c r="WPA14" s="81"/>
      <c r="WPB14" s="81"/>
      <c r="WPC14" s="81"/>
      <c r="WPD14" s="81"/>
      <c r="WPE14" s="81"/>
      <c r="WPF14" s="81"/>
      <c r="WPG14" s="81"/>
      <c r="WPH14" s="81"/>
      <c r="WPI14" s="81"/>
      <c r="WPJ14" s="81"/>
      <c r="WPK14" s="81"/>
      <c r="WPL14" s="81"/>
      <c r="WPM14" s="81"/>
      <c r="WPN14" s="81"/>
      <c r="WPO14" s="81"/>
      <c r="WPP14" s="81"/>
      <c r="WPQ14" s="81"/>
      <c r="WPR14" s="81"/>
      <c r="WPS14" s="81"/>
      <c r="WPT14" s="81"/>
      <c r="WPU14" s="81"/>
      <c r="WPV14" s="81"/>
      <c r="WPW14" s="81"/>
      <c r="WPX14" s="81"/>
      <c r="WPY14" s="81"/>
      <c r="WPZ14" s="81"/>
      <c r="WQA14" s="81"/>
      <c r="WQB14" s="81"/>
      <c r="WQC14" s="81"/>
      <c r="WQD14" s="81"/>
      <c r="WQE14" s="81"/>
      <c r="WQF14" s="81"/>
      <c r="WQG14" s="81"/>
      <c r="WQH14" s="81"/>
      <c r="WQI14" s="81"/>
      <c r="WQJ14" s="81"/>
      <c r="WQK14" s="81"/>
      <c r="WQL14" s="81"/>
      <c r="WQM14" s="81"/>
      <c r="WQN14" s="81"/>
      <c r="WQO14" s="81"/>
      <c r="WQP14" s="81"/>
      <c r="WQQ14" s="81"/>
      <c r="WQR14" s="81"/>
      <c r="WQS14" s="81"/>
      <c r="WQT14" s="81"/>
      <c r="WQU14" s="81"/>
      <c r="WQV14" s="81"/>
      <c r="WQW14" s="81"/>
      <c r="WQX14" s="81"/>
      <c r="WQY14" s="81"/>
      <c r="WQZ14" s="81"/>
      <c r="WRA14" s="81"/>
      <c r="WRB14" s="81"/>
      <c r="WRC14" s="81"/>
      <c r="WRD14" s="81"/>
      <c r="WRE14" s="81"/>
      <c r="WRF14" s="81"/>
      <c r="WRG14" s="81"/>
      <c r="WRH14" s="81"/>
      <c r="WRI14" s="81"/>
      <c r="WRJ14" s="81"/>
      <c r="WRK14" s="81"/>
      <c r="WRL14" s="81"/>
      <c r="WRM14" s="81"/>
      <c r="WRN14" s="81"/>
      <c r="WRO14" s="81"/>
      <c r="WRP14" s="81"/>
      <c r="WRQ14" s="81"/>
      <c r="WRR14" s="81"/>
      <c r="WRS14" s="81"/>
      <c r="WRT14" s="81"/>
      <c r="WRU14" s="81"/>
      <c r="WRV14" s="81"/>
      <c r="WRW14" s="81"/>
      <c r="WRX14" s="81"/>
      <c r="WRY14" s="81"/>
      <c r="WRZ14" s="81"/>
      <c r="WSA14" s="81"/>
      <c r="WSB14" s="81"/>
      <c r="WSC14" s="81"/>
      <c r="WSD14" s="81"/>
      <c r="WSE14" s="81"/>
      <c r="WSF14" s="81"/>
      <c r="WSG14" s="81"/>
      <c r="WSH14" s="81"/>
      <c r="WSI14" s="81"/>
      <c r="WSJ14" s="81"/>
      <c r="WSK14" s="81"/>
      <c r="WSL14" s="81"/>
      <c r="WSM14" s="81"/>
      <c r="WSN14" s="81"/>
      <c r="WSO14" s="81"/>
      <c r="WSP14" s="81"/>
      <c r="WSQ14" s="81"/>
      <c r="WSR14" s="81"/>
      <c r="WSS14" s="81"/>
      <c r="WST14" s="81"/>
      <c r="WSU14" s="81"/>
      <c r="WSV14" s="81"/>
      <c r="WSW14" s="81"/>
      <c r="WSX14" s="81"/>
      <c r="WSY14" s="81"/>
      <c r="WSZ14" s="81"/>
      <c r="WTA14" s="81"/>
      <c r="WTB14" s="81"/>
      <c r="WTC14" s="81"/>
      <c r="WTD14" s="81"/>
      <c r="WTE14" s="81"/>
      <c r="WTF14" s="81"/>
      <c r="WTG14" s="81"/>
      <c r="WTH14" s="81"/>
      <c r="WTI14" s="81"/>
      <c r="WTJ14" s="81"/>
      <c r="WTK14" s="81"/>
      <c r="WTL14" s="81"/>
      <c r="WTM14" s="81"/>
      <c r="WTN14" s="81"/>
      <c r="WTO14" s="81"/>
      <c r="WTP14" s="81"/>
      <c r="WTQ14" s="81"/>
      <c r="WTR14" s="81"/>
      <c r="WTS14" s="81"/>
      <c r="WTT14" s="81"/>
      <c r="WTU14" s="81"/>
      <c r="WTV14" s="81"/>
      <c r="WTW14" s="81"/>
      <c r="WTX14" s="81"/>
      <c r="WTY14" s="81"/>
      <c r="WTZ14" s="81"/>
      <c r="WUA14" s="81"/>
      <c r="WUB14" s="81"/>
      <c r="WUC14" s="81"/>
      <c r="WUD14" s="81"/>
      <c r="WUE14" s="81"/>
      <c r="WUF14" s="81"/>
      <c r="WUG14" s="81"/>
      <c r="WUH14" s="81"/>
      <c r="WUI14" s="81"/>
      <c r="WUJ14" s="81"/>
      <c r="WUK14" s="81"/>
      <c r="WUL14" s="81"/>
      <c r="WUM14" s="81"/>
      <c r="WUN14" s="81"/>
      <c r="WUO14" s="81"/>
      <c r="WUP14" s="81"/>
      <c r="WUQ14" s="81"/>
      <c r="WUR14" s="81"/>
      <c r="WUS14" s="81"/>
      <c r="WUT14" s="81"/>
      <c r="WUU14" s="81"/>
      <c r="WUV14" s="81"/>
      <c r="WUW14" s="81"/>
      <c r="WUX14" s="81"/>
      <c r="WUY14" s="81"/>
      <c r="WUZ14" s="81"/>
      <c r="WVA14" s="81"/>
      <c r="WVB14" s="81"/>
      <c r="WVC14" s="81"/>
      <c r="WVD14" s="81"/>
      <c r="WVE14" s="81"/>
      <c r="WVF14" s="81"/>
      <c r="WVG14" s="81"/>
      <c r="WVH14" s="81"/>
      <c r="WVI14" s="81"/>
      <c r="WVJ14" s="81"/>
      <c r="WVK14" s="81"/>
      <c r="WVL14" s="81"/>
      <c r="WVM14" s="81"/>
      <c r="WVN14" s="81"/>
      <c r="WVO14" s="81"/>
      <c r="WVP14" s="81"/>
      <c r="WVQ14" s="81"/>
      <c r="WVR14" s="81"/>
      <c r="WVS14" s="81"/>
      <c r="WVT14" s="81"/>
      <c r="WVU14" s="81"/>
      <c r="WVV14" s="81"/>
      <c r="WVW14" s="81"/>
      <c r="WVX14" s="81"/>
      <c r="WVY14" s="81"/>
      <c r="WVZ14" s="81"/>
      <c r="WWA14" s="81"/>
      <c r="WWB14" s="81"/>
      <c r="WWC14" s="81"/>
      <c r="WWD14" s="81"/>
      <c r="WWE14" s="81"/>
      <c r="WWF14" s="81"/>
      <c r="WWG14" s="81"/>
      <c r="WWH14" s="81"/>
      <c r="WWI14" s="81"/>
      <c r="WWJ14" s="81"/>
      <c r="WWK14" s="81"/>
      <c r="WWL14" s="81"/>
      <c r="WWM14" s="81"/>
      <c r="WWN14" s="81"/>
      <c r="WWO14" s="81"/>
      <c r="WWP14" s="81"/>
      <c r="WWQ14" s="81"/>
      <c r="WWR14" s="81"/>
      <c r="WWS14" s="81"/>
      <c r="WWT14" s="81"/>
      <c r="WWU14" s="81"/>
      <c r="WWV14" s="81"/>
      <c r="WWW14" s="81"/>
      <c r="WWX14" s="81"/>
      <c r="WWY14" s="81"/>
      <c r="WWZ14" s="81"/>
      <c r="WXA14" s="81"/>
      <c r="WXB14" s="81"/>
      <c r="WXC14" s="81"/>
      <c r="WXD14" s="81"/>
      <c r="WXE14" s="81"/>
      <c r="WXF14" s="81"/>
      <c r="WXG14" s="81"/>
      <c r="WXH14" s="81"/>
      <c r="WXI14" s="81"/>
      <c r="WXJ14" s="81"/>
      <c r="WXK14" s="81"/>
      <c r="WXL14" s="81"/>
      <c r="WXM14" s="81"/>
      <c r="WXN14" s="81"/>
      <c r="WXO14" s="81"/>
      <c r="WXP14" s="81"/>
      <c r="WXQ14" s="81"/>
      <c r="WXR14" s="81"/>
      <c r="WXS14" s="81"/>
      <c r="WXT14" s="81"/>
      <c r="WXU14" s="81"/>
      <c r="WXV14" s="81"/>
      <c r="WXW14" s="81"/>
      <c r="WXX14" s="81"/>
      <c r="WXY14" s="81"/>
      <c r="WXZ14" s="81"/>
      <c r="WYA14" s="81"/>
      <c r="WYB14" s="81"/>
      <c r="WYC14" s="81"/>
      <c r="WYD14" s="81"/>
      <c r="WYE14" s="81"/>
      <c r="WYF14" s="81"/>
      <c r="WYG14" s="81"/>
      <c r="WYH14" s="81"/>
      <c r="WYI14" s="81"/>
      <c r="WYJ14" s="81"/>
      <c r="WYK14" s="81"/>
      <c r="WYL14" s="81"/>
      <c r="WYM14" s="81"/>
      <c r="WYN14" s="81"/>
      <c r="WYO14" s="81"/>
      <c r="WYP14" s="81"/>
      <c r="WYQ14" s="81"/>
      <c r="WYR14" s="81"/>
      <c r="WYS14" s="81"/>
      <c r="WYT14" s="81"/>
      <c r="WYU14" s="81"/>
      <c r="WYV14" s="81"/>
      <c r="WYW14" s="81"/>
      <c r="WYX14" s="81"/>
      <c r="WYY14" s="81"/>
      <c r="WYZ14" s="81"/>
      <c r="WZA14" s="81"/>
      <c r="WZB14" s="81"/>
      <c r="WZC14" s="81"/>
      <c r="WZD14" s="81"/>
      <c r="WZE14" s="81"/>
      <c r="WZF14" s="81"/>
      <c r="WZG14" s="81"/>
      <c r="WZH14" s="81"/>
      <c r="WZI14" s="81"/>
      <c r="WZJ14" s="81"/>
      <c r="WZK14" s="81"/>
      <c r="WZL14" s="81"/>
      <c r="WZM14" s="81"/>
      <c r="WZN14" s="81"/>
      <c r="WZO14" s="81"/>
      <c r="WZP14" s="81"/>
      <c r="WZQ14" s="81"/>
      <c r="WZR14" s="81"/>
      <c r="WZS14" s="81"/>
      <c r="WZT14" s="81"/>
      <c r="WZU14" s="81"/>
      <c r="WZV14" s="81"/>
      <c r="WZW14" s="81"/>
      <c r="WZX14" s="81"/>
      <c r="WZY14" s="81"/>
      <c r="WZZ14" s="81"/>
      <c r="XAA14" s="81"/>
      <c r="XAB14" s="81"/>
      <c r="XAC14" s="81"/>
      <c r="XAD14" s="81"/>
      <c r="XAE14" s="81"/>
      <c r="XAF14" s="81"/>
      <c r="XAG14" s="81"/>
      <c r="XAH14" s="81"/>
      <c r="XAI14" s="81"/>
      <c r="XAJ14" s="81"/>
      <c r="XAK14" s="81"/>
      <c r="XAL14" s="81"/>
      <c r="XAM14" s="81"/>
      <c r="XAN14" s="81"/>
      <c r="XAO14" s="81"/>
      <c r="XAP14" s="81"/>
      <c r="XAQ14" s="81"/>
      <c r="XAR14" s="81"/>
      <c r="XAS14" s="81"/>
      <c r="XAT14" s="81"/>
      <c r="XAU14" s="81"/>
      <c r="XAV14" s="81"/>
      <c r="XAW14" s="81"/>
      <c r="XAX14" s="81"/>
      <c r="XAY14" s="81"/>
      <c r="XAZ14" s="81"/>
      <c r="XBA14" s="81"/>
      <c r="XBB14" s="81"/>
      <c r="XBC14" s="81"/>
      <c r="XBD14" s="81"/>
      <c r="XBE14" s="81"/>
      <c r="XBF14" s="81"/>
      <c r="XBG14" s="81"/>
      <c r="XBH14" s="81"/>
      <c r="XBI14" s="81"/>
      <c r="XBJ14" s="81"/>
      <c r="XBK14" s="81"/>
      <c r="XBL14" s="81"/>
      <c r="XBM14" s="81"/>
      <c r="XBN14" s="81"/>
      <c r="XBO14" s="81"/>
      <c r="XBP14" s="81"/>
      <c r="XBQ14" s="81"/>
      <c r="XBR14" s="81"/>
      <c r="XBS14" s="81"/>
      <c r="XBT14" s="81"/>
      <c r="XBU14" s="81"/>
      <c r="XBV14" s="81"/>
      <c r="XBW14" s="81"/>
      <c r="XBX14" s="81"/>
      <c r="XBY14" s="81"/>
      <c r="XBZ14" s="81"/>
      <c r="XCA14" s="81"/>
      <c r="XCB14" s="81"/>
      <c r="XCC14" s="81"/>
      <c r="XCD14" s="81"/>
      <c r="XCE14" s="81"/>
      <c r="XCF14" s="81"/>
      <c r="XCG14" s="81"/>
      <c r="XCH14" s="81"/>
      <c r="XCI14" s="81"/>
      <c r="XCJ14" s="81"/>
      <c r="XCK14" s="81"/>
      <c r="XCL14" s="81"/>
      <c r="XCM14" s="81"/>
      <c r="XCN14" s="81"/>
      <c r="XCO14" s="81"/>
      <c r="XCP14" s="81"/>
      <c r="XCQ14" s="81"/>
      <c r="XCR14" s="81"/>
      <c r="XCS14" s="81"/>
      <c r="XCT14" s="81"/>
      <c r="XCU14" s="81"/>
      <c r="XCV14" s="81"/>
      <c r="XCW14" s="81"/>
      <c r="XCX14" s="81"/>
      <c r="XCY14" s="81"/>
      <c r="XCZ14" s="81"/>
      <c r="XDA14" s="81"/>
      <c r="XDB14" s="81"/>
      <c r="XDC14" s="81"/>
      <c r="XDD14" s="81"/>
      <c r="XDE14" s="81"/>
      <c r="XDF14" s="81"/>
      <c r="XDG14" s="81"/>
      <c r="XDH14" s="81"/>
      <c r="XDI14" s="81"/>
      <c r="XDJ14" s="81"/>
      <c r="XDK14" s="81"/>
      <c r="XDL14" s="81"/>
      <c r="XDM14" s="81"/>
      <c r="XDN14" s="81"/>
      <c r="XDO14" s="81"/>
      <c r="XDP14" s="81"/>
      <c r="XDQ14" s="81"/>
      <c r="XDR14" s="81"/>
      <c r="XDS14" s="81"/>
      <c r="XDT14" s="81"/>
      <c r="XDU14" s="81"/>
      <c r="XDV14" s="81"/>
      <c r="XDW14" s="81"/>
      <c r="XDX14" s="81"/>
      <c r="XDY14" s="81"/>
      <c r="XDZ14" s="81"/>
      <c r="XEA14" s="81"/>
      <c r="XEB14" s="81"/>
      <c r="XEC14" s="81"/>
      <c r="XED14" s="81"/>
      <c r="XEE14" s="81"/>
      <c r="XEF14" s="81"/>
      <c r="XEG14" s="81"/>
      <c r="XEH14" s="81"/>
      <c r="XEI14" s="81"/>
      <c r="XEJ14" s="81"/>
      <c r="XEK14" s="81"/>
      <c r="XEL14" s="81"/>
      <c r="XEM14" s="81"/>
      <c r="XEN14" s="81"/>
      <c r="XEO14" s="81"/>
      <c r="XEP14" s="81"/>
      <c r="XEQ14" s="81"/>
      <c r="XER14" s="81"/>
      <c r="XES14" s="81"/>
      <c r="XET14" s="81"/>
      <c r="XEU14" s="81"/>
      <c r="XEV14" s="81"/>
      <c r="XEW14" s="81"/>
      <c r="XEX14" s="81"/>
      <c r="XEY14" s="81"/>
      <c r="XEZ14" s="81"/>
      <c r="XFA14" s="81"/>
      <c r="XFB14" s="81"/>
      <c r="XFC14" s="81"/>
      <c r="XFD14" s="81"/>
    </row>
    <row r="15" spans="1:16384" s="20" customFormat="1" ht="36.75" customHeight="1">
      <c r="A15" s="443"/>
      <c r="B15" s="525" t="s">
        <v>1</v>
      </c>
      <c r="C15" s="378"/>
      <c r="D15" s="378"/>
      <c r="E15" s="544" t="s">
        <v>120</v>
      </c>
      <c r="F15" s="544" t="s">
        <v>121</v>
      </c>
      <c r="G15" s="524" t="s">
        <v>122</v>
      </c>
      <c r="H15" s="528" t="s">
        <v>136</v>
      </c>
      <c r="I15" s="526" t="s">
        <v>183</v>
      </c>
      <c r="J15" s="527" t="s">
        <v>182</v>
      </c>
      <c r="K15" s="529" t="s">
        <v>123</v>
      </c>
      <c r="L15" s="541" t="s">
        <v>2</v>
      </c>
      <c r="M15" s="435"/>
    </row>
    <row r="16" spans="1:16384" ht="23.1" customHeight="1">
      <c r="A16" s="268"/>
      <c r="B16" s="698"/>
      <c r="C16" s="704"/>
      <c r="D16" s="704"/>
      <c r="E16" s="705"/>
      <c r="F16" s="740"/>
      <c r="G16" s="740"/>
      <c r="H16" s="699"/>
      <c r="I16" s="700" t="str">
        <f t="shared" ref="I16:I49" si="0">IF(E16=0,"",INDEX($O$16:$O$21,MATCH(E16,$N$16:$N$21,0)))</f>
        <v/>
      </c>
      <c r="J16" s="701" t="str">
        <f t="shared" ref="J16:J49" si="1">IF(ISERROR(K16/G16/F16),"",(K16/G16/F16))</f>
        <v/>
      </c>
      <c r="K16" s="387" t="str">
        <f t="shared" ref="K16:K49" si="2">IF(E16=0,"",IF(E16="TT-I",F16*I16*G16,F16*I16*G16*(H16/40)))</f>
        <v/>
      </c>
      <c r="L16" s="113"/>
      <c r="M16" s="436"/>
      <c r="N16" s="741" t="str">
        <f>DADOS!B4</f>
        <v>TT-I</v>
      </c>
      <c r="O16" s="742">
        <f>DADOS!C4</f>
        <v>406.5</v>
      </c>
      <c r="P16" s="76"/>
      <c r="Q16" s="525">
        <f>DADOS!N2</f>
        <v>16</v>
      </c>
      <c r="IB16" s="60" t="e">
        <f>#REF!</f>
        <v>#REF!</v>
      </c>
      <c r="IC16" s="58" t="e">
        <f>IF(IB16&lt;&gt;0,IB16,"")</f>
        <v>#REF!</v>
      </c>
    </row>
    <row r="17" spans="1:237" ht="23.1" customHeight="1">
      <c r="A17" s="268"/>
      <c r="B17" s="702"/>
      <c r="C17" s="706"/>
      <c r="D17" s="707"/>
      <c r="E17" s="708"/>
      <c r="F17" s="702"/>
      <c r="G17" s="698"/>
      <c r="H17" s="699"/>
      <c r="I17" s="700" t="str">
        <f t="shared" si="0"/>
        <v/>
      </c>
      <c r="J17" s="701" t="str">
        <f t="shared" si="1"/>
        <v/>
      </c>
      <c r="K17" s="387" t="str">
        <f t="shared" si="2"/>
        <v/>
      </c>
      <c r="L17" s="383"/>
      <c r="M17" s="436"/>
      <c r="N17" s="741" t="str">
        <f>DADOS!B5</f>
        <v>TT-II</v>
      </c>
      <c r="O17" s="742">
        <f>DADOS!C5</f>
        <v>812.1</v>
      </c>
      <c r="P17" s="76"/>
      <c r="Q17" s="525">
        <f>DADOS!N3</f>
        <v>17</v>
      </c>
      <c r="IB17" s="60" t="e">
        <f>#REF!</f>
        <v>#REF!</v>
      </c>
      <c r="IC17" s="58" t="e">
        <f>IF(IB17&lt;&gt;0,IB17,"")</f>
        <v>#REF!</v>
      </c>
    </row>
    <row r="18" spans="1:237" ht="23.1" customHeight="1">
      <c r="A18" s="268"/>
      <c r="B18" s="702"/>
      <c r="C18" s="706"/>
      <c r="D18" s="707"/>
      <c r="E18" s="708"/>
      <c r="F18" s="698"/>
      <c r="G18" s="698"/>
      <c r="H18" s="699"/>
      <c r="I18" s="700" t="str">
        <f t="shared" si="0"/>
        <v/>
      </c>
      <c r="J18" s="701" t="str">
        <f t="shared" si="1"/>
        <v/>
      </c>
      <c r="K18" s="387" t="str">
        <f t="shared" si="2"/>
        <v/>
      </c>
      <c r="L18" s="383"/>
      <c r="M18" s="436"/>
      <c r="N18" s="741" t="str">
        <f>DADOS!B6</f>
        <v>TT-III</v>
      </c>
      <c r="O18" s="742">
        <f>DADOS!C6</f>
        <v>1136.4000000000001</v>
      </c>
      <c r="P18" s="144"/>
      <c r="Q18" s="525">
        <f>DADOS!N4</f>
        <v>18</v>
      </c>
      <c r="IB18" s="60"/>
    </row>
    <row r="19" spans="1:237" ht="23.1" customHeight="1">
      <c r="A19" s="268"/>
      <c r="B19" s="702"/>
      <c r="C19" s="706"/>
      <c r="D19" s="707"/>
      <c r="E19" s="708"/>
      <c r="F19" s="698"/>
      <c r="G19" s="698"/>
      <c r="H19" s="699"/>
      <c r="I19" s="700" t="str">
        <f t="shared" si="0"/>
        <v/>
      </c>
      <c r="J19" s="701" t="str">
        <f t="shared" si="1"/>
        <v/>
      </c>
      <c r="K19" s="387" t="str">
        <f t="shared" si="2"/>
        <v/>
      </c>
      <c r="L19" s="383"/>
      <c r="M19" s="436"/>
      <c r="N19" s="741" t="str">
        <f>DADOS!B7</f>
        <v>TT-IV</v>
      </c>
      <c r="O19" s="742">
        <f>DADOS!C7</f>
        <v>2871.9</v>
      </c>
      <c r="P19" s="144"/>
      <c r="Q19" s="525">
        <f>DADOS!N5</f>
        <v>19</v>
      </c>
      <c r="IB19" s="58" t="e">
        <f>#REF!</f>
        <v>#REF!</v>
      </c>
      <c r="IC19" s="58" t="e">
        <f>IF(IB19&lt;&gt;0,IB19,"")</f>
        <v>#REF!</v>
      </c>
    </row>
    <row r="20" spans="1:237" ht="23.1" customHeight="1">
      <c r="A20" s="268"/>
      <c r="B20" s="702"/>
      <c r="C20" s="706"/>
      <c r="D20" s="707"/>
      <c r="E20" s="708"/>
      <c r="F20" s="698"/>
      <c r="G20" s="698"/>
      <c r="H20" s="699"/>
      <c r="I20" s="700" t="str">
        <f t="shared" si="0"/>
        <v/>
      </c>
      <c r="J20" s="703" t="str">
        <f t="shared" si="1"/>
        <v/>
      </c>
      <c r="K20" s="151" t="str">
        <f t="shared" si="2"/>
        <v/>
      </c>
      <c r="L20" s="383"/>
      <c r="M20" s="436"/>
      <c r="N20" s="741" t="str">
        <f>DADOS!B8</f>
        <v>TT-IV-A</v>
      </c>
      <c r="O20" s="742">
        <f>DADOS!C8</f>
        <v>4705.2</v>
      </c>
      <c r="P20" s="144"/>
      <c r="Q20" s="525">
        <f>DADOS!N6</f>
        <v>20</v>
      </c>
      <c r="IB20" s="58" t="e">
        <f>#REF!</f>
        <v>#REF!</v>
      </c>
      <c r="IC20" s="58" t="e">
        <f>IF(IB20&lt;&gt;0,IB20,"")</f>
        <v>#REF!</v>
      </c>
    </row>
    <row r="21" spans="1:237" ht="23.1" customHeight="1">
      <c r="A21" s="268"/>
      <c r="B21" s="702"/>
      <c r="C21" s="706"/>
      <c r="D21" s="707"/>
      <c r="E21" s="708"/>
      <c r="F21" s="698"/>
      <c r="G21" s="698"/>
      <c r="H21" s="699"/>
      <c r="I21" s="700" t="str">
        <f t="shared" si="0"/>
        <v/>
      </c>
      <c r="J21" s="701" t="str">
        <f t="shared" si="1"/>
        <v/>
      </c>
      <c r="K21" s="151" t="str">
        <f t="shared" si="2"/>
        <v/>
      </c>
      <c r="L21" s="383"/>
      <c r="M21" s="436"/>
      <c r="N21" s="741" t="str">
        <f>DADOS!B9</f>
        <v>TT-V</v>
      </c>
      <c r="O21" s="742">
        <f>DADOS!C9</f>
        <v>6819.3</v>
      </c>
      <c r="P21" s="144"/>
      <c r="Q21" s="525">
        <f>DADOS!N7</f>
        <v>21</v>
      </c>
      <c r="IB21" s="58" t="e">
        <f>#REF!</f>
        <v>#REF!</v>
      </c>
      <c r="IC21" s="58" t="e">
        <f>IF(IB21&lt;&gt;0,IB21,"")</f>
        <v>#REF!</v>
      </c>
    </row>
    <row r="22" spans="1:237" ht="23.1" customHeight="1">
      <c r="A22" s="268"/>
      <c r="B22" s="702"/>
      <c r="C22" s="706"/>
      <c r="D22" s="707"/>
      <c r="E22" s="708"/>
      <c r="F22" s="698"/>
      <c r="G22" s="698"/>
      <c r="H22" s="699"/>
      <c r="I22" s="700" t="str">
        <f t="shared" si="0"/>
        <v/>
      </c>
      <c r="J22" s="701" t="str">
        <f t="shared" si="1"/>
        <v/>
      </c>
      <c r="K22" s="151" t="str">
        <f t="shared" si="2"/>
        <v/>
      </c>
      <c r="L22" s="383"/>
      <c r="M22" s="436"/>
      <c r="N22" s="276"/>
      <c r="O22" s="277"/>
      <c r="P22" s="145"/>
      <c r="Q22" s="525">
        <f>DADOS!N8</f>
        <v>22</v>
      </c>
      <c r="IB22" s="58" t="e">
        <f>#REF!</f>
        <v>#REF!</v>
      </c>
      <c r="IC22" s="58" t="e">
        <f>IF(IB22&lt;&gt;0,IB22,"")</f>
        <v>#REF!</v>
      </c>
    </row>
    <row r="23" spans="1:237" ht="23.1" customHeight="1">
      <c r="A23" s="268"/>
      <c r="B23" s="702"/>
      <c r="C23" s="706"/>
      <c r="D23" s="707"/>
      <c r="E23" s="708"/>
      <c r="F23" s="698"/>
      <c r="G23" s="698"/>
      <c r="H23" s="699"/>
      <c r="I23" s="700" t="str">
        <f t="shared" si="0"/>
        <v/>
      </c>
      <c r="J23" s="701" t="str">
        <f t="shared" si="1"/>
        <v/>
      </c>
      <c r="K23" s="151" t="str">
        <f t="shared" si="2"/>
        <v/>
      </c>
      <c r="L23" s="383"/>
      <c r="M23" s="436"/>
      <c r="N23" s="137"/>
      <c r="O23" s="278"/>
      <c r="P23" s="145"/>
      <c r="Q23" s="525">
        <f>DADOS!N9</f>
        <v>23</v>
      </c>
      <c r="IB23" s="58" t="str">
        <f>IF(IA23&lt;&gt;0,IA23,"")</f>
        <v/>
      </c>
    </row>
    <row r="24" spans="1:237" ht="23.1" customHeight="1">
      <c r="A24" s="268"/>
      <c r="B24" s="702"/>
      <c r="C24" s="706"/>
      <c r="D24" s="707"/>
      <c r="E24" s="708"/>
      <c r="F24" s="698"/>
      <c r="G24" s="698"/>
      <c r="H24" s="699"/>
      <c r="I24" s="700" t="str">
        <f t="shared" si="0"/>
        <v/>
      </c>
      <c r="J24" s="701" t="str">
        <f t="shared" si="1"/>
        <v/>
      </c>
      <c r="K24" s="151" t="str">
        <f t="shared" si="2"/>
        <v/>
      </c>
      <c r="L24" s="383"/>
      <c r="M24" s="436"/>
      <c r="Q24" s="525">
        <f>DADOS!N10</f>
        <v>24</v>
      </c>
    </row>
    <row r="25" spans="1:237" ht="23.1" customHeight="1">
      <c r="A25" s="268"/>
      <c r="B25" s="702"/>
      <c r="C25" s="706"/>
      <c r="D25" s="707"/>
      <c r="E25" s="708"/>
      <c r="F25" s="698"/>
      <c r="G25" s="698"/>
      <c r="H25" s="699"/>
      <c r="I25" s="700" t="str">
        <f t="shared" si="0"/>
        <v/>
      </c>
      <c r="J25" s="701" t="str">
        <f t="shared" si="1"/>
        <v/>
      </c>
      <c r="K25" s="151" t="str">
        <f t="shared" si="2"/>
        <v/>
      </c>
      <c r="L25" s="383"/>
      <c r="M25" s="436"/>
      <c r="P25" s="145"/>
      <c r="Q25" s="525">
        <f>DADOS!N11</f>
        <v>25</v>
      </c>
      <c r="IB25" s="58" t="str">
        <f>IF(IA25&lt;&gt;0,IA25,"")</f>
        <v/>
      </c>
    </row>
    <row r="26" spans="1:237" ht="23.1" customHeight="1">
      <c r="A26" s="268"/>
      <c r="B26" s="702"/>
      <c r="C26" s="706"/>
      <c r="D26" s="707"/>
      <c r="E26" s="708"/>
      <c r="F26" s="698"/>
      <c r="G26" s="698"/>
      <c r="H26" s="699"/>
      <c r="I26" s="700" t="str">
        <f t="shared" si="0"/>
        <v/>
      </c>
      <c r="J26" s="701" t="str">
        <f t="shared" si="1"/>
        <v/>
      </c>
      <c r="K26" s="151" t="str">
        <f t="shared" si="2"/>
        <v/>
      </c>
      <c r="L26" s="383"/>
      <c r="M26" s="436"/>
      <c r="Q26" s="525">
        <f>DADOS!N12</f>
        <v>26</v>
      </c>
    </row>
    <row r="27" spans="1:237" ht="23.1" customHeight="1">
      <c r="A27" s="268"/>
      <c r="B27" s="702"/>
      <c r="C27" s="706"/>
      <c r="D27" s="707"/>
      <c r="E27" s="708"/>
      <c r="F27" s="698"/>
      <c r="G27" s="698"/>
      <c r="H27" s="699"/>
      <c r="I27" s="700" t="str">
        <f t="shared" si="0"/>
        <v/>
      </c>
      <c r="J27" s="701" t="str">
        <f t="shared" si="1"/>
        <v/>
      </c>
      <c r="K27" s="151" t="str">
        <f t="shared" si="2"/>
        <v/>
      </c>
      <c r="L27" s="383"/>
      <c r="M27" s="436"/>
      <c r="Q27" s="525">
        <f>DADOS!N13</f>
        <v>27</v>
      </c>
    </row>
    <row r="28" spans="1:237" ht="23.1" customHeight="1">
      <c r="A28" s="268"/>
      <c r="B28" s="702"/>
      <c r="C28" s="706"/>
      <c r="D28" s="707"/>
      <c r="E28" s="708"/>
      <c r="F28" s="698"/>
      <c r="G28" s="698"/>
      <c r="H28" s="699"/>
      <c r="I28" s="700" t="str">
        <f t="shared" si="0"/>
        <v/>
      </c>
      <c r="J28" s="701" t="str">
        <f t="shared" si="1"/>
        <v/>
      </c>
      <c r="K28" s="151" t="str">
        <f t="shared" si="2"/>
        <v/>
      </c>
      <c r="L28" s="383"/>
      <c r="M28" s="436"/>
      <c r="N28" s="137"/>
      <c r="O28" s="279"/>
      <c r="P28" s="145"/>
      <c r="Q28" s="525">
        <f>DADOS!N14</f>
        <v>28</v>
      </c>
      <c r="IB28" s="58" t="str">
        <f>IF(IA28&lt;&gt;0,IA28,"")</f>
        <v/>
      </c>
    </row>
    <row r="29" spans="1:237" ht="23.1" customHeight="1">
      <c r="A29" s="268"/>
      <c r="B29" s="702"/>
      <c r="C29" s="706"/>
      <c r="D29" s="707"/>
      <c r="E29" s="708"/>
      <c r="F29" s="698"/>
      <c r="G29" s="698"/>
      <c r="H29" s="699"/>
      <c r="I29" s="700" t="str">
        <f t="shared" si="0"/>
        <v/>
      </c>
      <c r="J29" s="701" t="str">
        <f t="shared" si="1"/>
        <v/>
      </c>
      <c r="K29" s="151" t="str">
        <f t="shared" si="2"/>
        <v/>
      </c>
      <c r="L29" s="383"/>
      <c r="M29" s="436"/>
      <c r="N29" s="137"/>
      <c r="O29" s="137"/>
      <c r="P29" s="144"/>
      <c r="Q29" s="525">
        <f>DADOS!N15</f>
        <v>29</v>
      </c>
      <c r="IB29" s="58" t="e">
        <f>#REF!</f>
        <v>#REF!</v>
      </c>
      <c r="IC29" s="58" t="e">
        <f>IF(IB29&lt;&gt;0,IB29,"")</f>
        <v>#REF!</v>
      </c>
    </row>
    <row r="30" spans="1:237" ht="23.1" customHeight="1">
      <c r="A30" s="268"/>
      <c r="B30" s="702"/>
      <c r="C30" s="706"/>
      <c r="D30" s="707"/>
      <c r="E30" s="708"/>
      <c r="F30" s="698"/>
      <c r="G30" s="698"/>
      <c r="H30" s="699"/>
      <c r="I30" s="700" t="str">
        <f t="shared" si="0"/>
        <v/>
      </c>
      <c r="J30" s="701" t="str">
        <f t="shared" si="1"/>
        <v/>
      </c>
      <c r="K30" s="151" t="str">
        <f t="shared" si="2"/>
        <v/>
      </c>
      <c r="L30" s="383"/>
      <c r="M30" s="436"/>
      <c r="N30" s="137"/>
      <c r="O30" s="279"/>
      <c r="P30" s="144"/>
      <c r="Q30" s="525">
        <f>DADOS!N16</f>
        <v>30</v>
      </c>
      <c r="IB30" s="58" t="e">
        <f>#REF!</f>
        <v>#REF!</v>
      </c>
      <c r="IC30" s="58" t="e">
        <f>IF(IB30&lt;&gt;0,IB30,"")</f>
        <v>#REF!</v>
      </c>
    </row>
    <row r="31" spans="1:237" ht="23.1" customHeight="1">
      <c r="A31" s="268"/>
      <c r="B31" s="702"/>
      <c r="C31" s="706"/>
      <c r="D31" s="707"/>
      <c r="E31" s="708"/>
      <c r="F31" s="698"/>
      <c r="G31" s="698"/>
      <c r="H31" s="699"/>
      <c r="I31" s="700" t="str">
        <f t="shared" si="0"/>
        <v/>
      </c>
      <c r="J31" s="701" t="str">
        <f t="shared" si="1"/>
        <v/>
      </c>
      <c r="K31" s="151" t="str">
        <f t="shared" si="2"/>
        <v/>
      </c>
      <c r="L31" s="383"/>
      <c r="M31" s="436"/>
      <c r="P31" s="144"/>
      <c r="Q31" s="525">
        <f>DADOS!N17</f>
        <v>31</v>
      </c>
      <c r="IB31" s="58" t="e">
        <f>#REF!</f>
        <v>#REF!</v>
      </c>
      <c r="IC31" s="58" t="e">
        <f>IF(IB31&lt;&gt;0,IB31,"")</f>
        <v>#REF!</v>
      </c>
    </row>
    <row r="32" spans="1:237" ht="23.1" customHeight="1">
      <c r="A32" s="268"/>
      <c r="B32" s="702"/>
      <c r="C32" s="706"/>
      <c r="D32" s="707"/>
      <c r="E32" s="708"/>
      <c r="F32" s="698"/>
      <c r="G32" s="698"/>
      <c r="H32" s="699"/>
      <c r="I32" s="700" t="str">
        <f t="shared" si="0"/>
        <v/>
      </c>
      <c r="J32" s="701" t="str">
        <f t="shared" si="1"/>
        <v/>
      </c>
      <c r="K32" s="151" t="str">
        <f t="shared" si="2"/>
        <v/>
      </c>
      <c r="L32" s="383"/>
      <c r="M32" s="436"/>
      <c r="P32" s="145"/>
      <c r="Q32" s="525">
        <f>DADOS!N18</f>
        <v>32</v>
      </c>
      <c r="IB32" s="58" t="e">
        <f>#REF!</f>
        <v>#REF!</v>
      </c>
      <c r="IC32" s="58" t="e">
        <f>IF(IB32&lt;&gt;0,IB32,"")</f>
        <v>#REF!</v>
      </c>
    </row>
    <row r="33" spans="1:236" ht="23.1" customHeight="1">
      <c r="A33" s="268"/>
      <c r="B33" s="702"/>
      <c r="C33" s="706"/>
      <c r="D33" s="707"/>
      <c r="E33" s="708"/>
      <c r="F33" s="698"/>
      <c r="G33" s="698"/>
      <c r="H33" s="699"/>
      <c r="I33" s="700" t="str">
        <f t="shared" si="0"/>
        <v/>
      </c>
      <c r="J33" s="701" t="str">
        <f t="shared" si="1"/>
        <v/>
      </c>
      <c r="K33" s="151" t="str">
        <f t="shared" si="2"/>
        <v/>
      </c>
      <c r="L33" s="383"/>
      <c r="M33" s="436"/>
      <c r="N33" s="137"/>
      <c r="O33" s="278"/>
      <c r="P33" s="145"/>
      <c r="Q33" s="525">
        <f>DADOS!N19</f>
        <v>33</v>
      </c>
      <c r="IB33" s="58" t="str">
        <f>IF(IA33&lt;&gt;0,IA33,"")</f>
        <v/>
      </c>
    </row>
    <row r="34" spans="1:236" ht="23.1" customHeight="1">
      <c r="A34" s="268"/>
      <c r="B34" s="702"/>
      <c r="C34" s="706"/>
      <c r="D34" s="707"/>
      <c r="E34" s="708"/>
      <c r="F34" s="698"/>
      <c r="G34" s="698"/>
      <c r="H34" s="699"/>
      <c r="I34" s="700" t="str">
        <f t="shared" si="0"/>
        <v/>
      </c>
      <c r="J34" s="701" t="str">
        <f t="shared" si="1"/>
        <v/>
      </c>
      <c r="K34" s="151" t="str">
        <f t="shared" si="2"/>
        <v/>
      </c>
      <c r="L34" s="383"/>
      <c r="M34" s="436"/>
      <c r="N34" s="137"/>
      <c r="O34" s="137"/>
      <c r="Q34" s="525">
        <f>DADOS!N20</f>
        <v>34</v>
      </c>
    </row>
    <row r="35" spans="1:236" ht="23.1" customHeight="1">
      <c r="A35" s="268"/>
      <c r="B35" s="702"/>
      <c r="C35" s="706"/>
      <c r="D35" s="707"/>
      <c r="E35" s="708"/>
      <c r="F35" s="698"/>
      <c r="G35" s="698"/>
      <c r="H35" s="699"/>
      <c r="I35" s="700" t="str">
        <f t="shared" si="0"/>
        <v/>
      </c>
      <c r="J35" s="701" t="str">
        <f t="shared" si="1"/>
        <v/>
      </c>
      <c r="K35" s="151" t="str">
        <f t="shared" si="2"/>
        <v/>
      </c>
      <c r="L35" s="383"/>
      <c r="M35" s="436"/>
      <c r="N35" s="137"/>
      <c r="O35" s="279"/>
      <c r="P35" s="145"/>
      <c r="Q35" s="525">
        <f>DADOS!N21</f>
        <v>35</v>
      </c>
      <c r="IB35" s="58" t="str">
        <f>IF(IA35&lt;&gt;0,IA35,"")</f>
        <v/>
      </c>
    </row>
    <row r="36" spans="1:236" ht="23.1" customHeight="1">
      <c r="A36" s="268"/>
      <c r="B36" s="702"/>
      <c r="C36" s="706"/>
      <c r="D36" s="707"/>
      <c r="E36" s="708"/>
      <c r="F36" s="698"/>
      <c r="G36" s="698"/>
      <c r="H36" s="699"/>
      <c r="I36" s="700" t="str">
        <f t="shared" si="0"/>
        <v/>
      </c>
      <c r="J36" s="701" t="str">
        <f t="shared" si="1"/>
        <v/>
      </c>
      <c r="K36" s="151" t="str">
        <f t="shared" si="2"/>
        <v/>
      </c>
      <c r="L36" s="383"/>
      <c r="M36" s="436"/>
      <c r="N36" s="137"/>
      <c r="O36" s="137"/>
      <c r="Q36" s="525">
        <f>DADOS!N22</f>
        <v>36</v>
      </c>
    </row>
    <row r="37" spans="1:236" ht="23.1" customHeight="1">
      <c r="A37" s="268"/>
      <c r="B37" s="702"/>
      <c r="C37" s="706"/>
      <c r="D37" s="707"/>
      <c r="E37" s="708"/>
      <c r="F37" s="698"/>
      <c r="G37" s="698"/>
      <c r="H37" s="699"/>
      <c r="I37" s="700" t="str">
        <f t="shared" si="0"/>
        <v/>
      </c>
      <c r="J37" s="701" t="str">
        <f t="shared" si="1"/>
        <v/>
      </c>
      <c r="K37" s="151" t="str">
        <f t="shared" si="2"/>
        <v/>
      </c>
      <c r="L37" s="383"/>
      <c r="M37" s="436"/>
      <c r="Q37" s="525">
        <f>DADOS!N23</f>
        <v>37</v>
      </c>
    </row>
    <row r="38" spans="1:236" ht="23.1" customHeight="1">
      <c r="A38" s="268"/>
      <c r="B38" s="702"/>
      <c r="C38" s="706"/>
      <c r="D38" s="707"/>
      <c r="E38" s="708"/>
      <c r="F38" s="698"/>
      <c r="G38" s="698"/>
      <c r="H38" s="699"/>
      <c r="I38" s="700" t="str">
        <f t="shared" si="0"/>
        <v/>
      </c>
      <c r="J38" s="701" t="str">
        <f t="shared" si="1"/>
        <v/>
      </c>
      <c r="K38" s="151" t="str">
        <f t="shared" si="2"/>
        <v/>
      </c>
      <c r="L38" s="383"/>
      <c r="M38" s="436"/>
      <c r="Q38" s="525">
        <f>DADOS!N24</f>
        <v>38</v>
      </c>
    </row>
    <row r="39" spans="1:236" ht="23.1" customHeight="1">
      <c r="A39" s="268"/>
      <c r="B39" s="702"/>
      <c r="C39" s="706"/>
      <c r="D39" s="707"/>
      <c r="E39" s="708"/>
      <c r="F39" s="698"/>
      <c r="G39" s="698"/>
      <c r="H39" s="699"/>
      <c r="I39" s="700" t="str">
        <f t="shared" si="0"/>
        <v/>
      </c>
      <c r="J39" s="701" t="str">
        <f t="shared" si="1"/>
        <v/>
      </c>
      <c r="K39" s="151" t="str">
        <f t="shared" si="2"/>
        <v/>
      </c>
      <c r="L39" s="383"/>
      <c r="M39" s="436"/>
      <c r="Q39" s="525">
        <f>DADOS!N25</f>
        <v>39</v>
      </c>
    </row>
    <row r="40" spans="1:236" ht="23.1" customHeight="1">
      <c r="A40" s="268"/>
      <c r="B40" s="702"/>
      <c r="C40" s="706"/>
      <c r="D40" s="707"/>
      <c r="E40" s="708"/>
      <c r="F40" s="698"/>
      <c r="G40" s="698"/>
      <c r="H40" s="699"/>
      <c r="I40" s="700" t="str">
        <f t="shared" si="0"/>
        <v/>
      </c>
      <c r="J40" s="701" t="str">
        <f t="shared" si="1"/>
        <v/>
      </c>
      <c r="K40" s="151" t="str">
        <f t="shared" si="2"/>
        <v/>
      </c>
      <c r="L40" s="383"/>
      <c r="M40" s="436"/>
      <c r="N40" s="137"/>
      <c r="O40" s="279"/>
      <c r="P40" s="145"/>
      <c r="Q40" s="374">
        <f>DADOS!N26</f>
        <v>40</v>
      </c>
      <c r="IB40" s="58" t="str">
        <f>IF(IA40&lt;&gt;0,IA40,"")</f>
        <v/>
      </c>
    </row>
    <row r="41" spans="1:236" ht="23.1" customHeight="1">
      <c r="A41" s="268"/>
      <c r="B41" s="702"/>
      <c r="C41" s="706"/>
      <c r="D41" s="707"/>
      <c r="E41" s="708"/>
      <c r="F41" s="698"/>
      <c r="G41" s="698"/>
      <c r="H41" s="699"/>
      <c r="I41" s="700" t="str">
        <f t="shared" si="0"/>
        <v/>
      </c>
      <c r="J41" s="701" t="str">
        <f t="shared" si="1"/>
        <v/>
      </c>
      <c r="K41" s="151" t="str">
        <f t="shared" si="2"/>
        <v/>
      </c>
      <c r="L41" s="383"/>
      <c r="M41" s="436"/>
      <c r="N41" s="137"/>
      <c r="O41" s="137"/>
      <c r="Q41" s="20"/>
    </row>
    <row r="42" spans="1:236" ht="23.1" customHeight="1">
      <c r="A42" s="268"/>
      <c r="B42" s="702"/>
      <c r="C42" s="706"/>
      <c r="D42" s="707"/>
      <c r="E42" s="708"/>
      <c r="F42" s="698"/>
      <c r="G42" s="698"/>
      <c r="H42" s="699"/>
      <c r="I42" s="700" t="str">
        <f t="shared" si="0"/>
        <v/>
      </c>
      <c r="J42" s="701" t="str">
        <f t="shared" si="1"/>
        <v/>
      </c>
      <c r="K42" s="151" t="str">
        <f t="shared" si="2"/>
        <v/>
      </c>
      <c r="L42" s="383"/>
      <c r="M42" s="436"/>
      <c r="Q42" s="20"/>
    </row>
    <row r="43" spans="1:236" ht="23.1" customHeight="1">
      <c r="A43" s="268"/>
      <c r="B43" s="702"/>
      <c r="C43" s="706"/>
      <c r="D43" s="707"/>
      <c r="E43" s="708"/>
      <c r="F43" s="698"/>
      <c r="G43" s="698"/>
      <c r="H43" s="699"/>
      <c r="I43" s="700" t="str">
        <f t="shared" si="0"/>
        <v/>
      </c>
      <c r="J43" s="701" t="str">
        <f t="shared" si="1"/>
        <v/>
      </c>
      <c r="K43" s="151" t="str">
        <f t="shared" si="2"/>
        <v/>
      </c>
      <c r="L43" s="383"/>
      <c r="M43" s="436"/>
      <c r="Q43" s="20"/>
    </row>
    <row r="44" spans="1:236" ht="23.1" customHeight="1">
      <c r="A44" s="268"/>
      <c r="B44" s="702"/>
      <c r="C44" s="706"/>
      <c r="D44" s="707"/>
      <c r="E44" s="708"/>
      <c r="F44" s="698"/>
      <c r="G44" s="698"/>
      <c r="H44" s="699"/>
      <c r="I44" s="700" t="str">
        <f t="shared" si="0"/>
        <v/>
      </c>
      <c r="J44" s="701" t="str">
        <f t="shared" si="1"/>
        <v/>
      </c>
      <c r="K44" s="151" t="str">
        <f t="shared" si="2"/>
        <v/>
      </c>
      <c r="L44" s="383"/>
      <c r="M44" s="436"/>
      <c r="Q44" s="20"/>
    </row>
    <row r="45" spans="1:236" ht="23.1" customHeight="1">
      <c r="A45" s="268"/>
      <c r="B45" s="702"/>
      <c r="C45" s="706"/>
      <c r="D45" s="707"/>
      <c r="E45" s="708"/>
      <c r="F45" s="698"/>
      <c r="G45" s="698"/>
      <c r="H45" s="699"/>
      <c r="I45" s="700" t="str">
        <f t="shared" si="0"/>
        <v/>
      </c>
      <c r="J45" s="701" t="str">
        <f t="shared" si="1"/>
        <v/>
      </c>
      <c r="K45" s="151" t="str">
        <f t="shared" si="2"/>
        <v/>
      </c>
      <c r="L45" s="383"/>
      <c r="M45" s="436"/>
      <c r="Q45" s="20"/>
    </row>
    <row r="46" spans="1:236" ht="23.1" customHeight="1">
      <c r="A46" s="268"/>
      <c r="B46" s="702"/>
      <c r="C46" s="706"/>
      <c r="D46" s="707"/>
      <c r="E46" s="708"/>
      <c r="F46" s="698"/>
      <c r="G46" s="698"/>
      <c r="H46" s="699"/>
      <c r="I46" s="700" t="str">
        <f t="shared" si="0"/>
        <v/>
      </c>
      <c r="J46" s="701" t="str">
        <f t="shared" si="1"/>
        <v/>
      </c>
      <c r="K46" s="151" t="str">
        <f t="shared" si="2"/>
        <v/>
      </c>
      <c r="L46" s="383"/>
      <c r="M46" s="436"/>
      <c r="Q46" s="20"/>
    </row>
    <row r="47" spans="1:236" ht="23.1" customHeight="1">
      <c r="A47" s="268"/>
      <c r="B47" s="702"/>
      <c r="C47" s="706"/>
      <c r="D47" s="707"/>
      <c r="E47" s="708"/>
      <c r="F47" s="698"/>
      <c r="G47" s="698"/>
      <c r="H47" s="699"/>
      <c r="I47" s="700" t="str">
        <f t="shared" si="0"/>
        <v/>
      </c>
      <c r="J47" s="701" t="str">
        <f t="shared" si="1"/>
        <v/>
      </c>
      <c r="K47" s="151" t="str">
        <f t="shared" si="2"/>
        <v/>
      </c>
      <c r="L47" s="383"/>
      <c r="M47" s="436"/>
      <c r="Q47" s="20"/>
    </row>
    <row r="48" spans="1:236" ht="23.1" customHeight="1">
      <c r="A48" s="268"/>
      <c r="B48" s="702"/>
      <c r="C48" s="706"/>
      <c r="D48" s="707"/>
      <c r="E48" s="708"/>
      <c r="F48" s="698"/>
      <c r="G48" s="698"/>
      <c r="H48" s="699"/>
      <c r="I48" s="700" t="str">
        <f t="shared" si="0"/>
        <v/>
      </c>
      <c r="J48" s="701" t="str">
        <f t="shared" si="1"/>
        <v/>
      </c>
      <c r="K48" s="151" t="str">
        <f t="shared" si="2"/>
        <v/>
      </c>
      <c r="L48" s="383"/>
      <c r="M48" s="436"/>
      <c r="Q48" s="20"/>
    </row>
    <row r="49" spans="1:17" ht="23.1" customHeight="1">
      <c r="A49" s="268"/>
      <c r="B49" s="702"/>
      <c r="C49" s="706"/>
      <c r="D49" s="707"/>
      <c r="E49" s="708"/>
      <c r="F49" s="698"/>
      <c r="G49" s="698"/>
      <c r="H49" s="699"/>
      <c r="I49" s="700" t="str">
        <f t="shared" si="0"/>
        <v/>
      </c>
      <c r="J49" s="701" t="str">
        <f t="shared" si="1"/>
        <v/>
      </c>
      <c r="K49" s="151" t="str">
        <f t="shared" si="2"/>
        <v/>
      </c>
      <c r="L49" s="383"/>
      <c r="M49" s="436"/>
      <c r="Q49" s="20"/>
    </row>
    <row r="50" spans="1:17" ht="12.75" customHeight="1">
      <c r="B50" s="129" t="str">
        <f>'1-MPN'!B66</f>
        <v>FAPESP,  MAIO DE 2016</v>
      </c>
      <c r="C50" s="129"/>
      <c r="D50" s="129"/>
      <c r="E50" s="129"/>
      <c r="F50" s="114"/>
      <c r="G50" s="58"/>
      <c r="H50" s="58"/>
      <c r="I50" s="25"/>
      <c r="K50" s="20"/>
      <c r="Q50" s="20"/>
    </row>
    <row r="51" spans="1:17" ht="12.75" customHeight="1">
      <c r="L51" s="275"/>
      <c r="Q51" s="20"/>
    </row>
    <row r="52" spans="1:17" ht="12.75" customHeight="1">
      <c r="B52" s="58"/>
      <c r="Q52" s="20"/>
    </row>
    <row r="53" spans="1:17" ht="12.75" customHeight="1">
      <c r="Q53" s="20"/>
    </row>
    <row r="54" spans="1:17" ht="12.75" customHeight="1"/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spans="20:21" ht="12.75" customHeight="1">
      <c r="T65" s="58" t="s">
        <v>285</v>
      </c>
      <c r="U65" s="58" t="s">
        <v>286</v>
      </c>
    </row>
    <row r="66" spans="20:21" ht="12.75" customHeight="1"/>
    <row r="67" spans="20:21" ht="12.75" customHeight="1">
      <c r="T67" s="593">
        <v>424.8</v>
      </c>
      <c r="U67" s="593">
        <v>474</v>
      </c>
    </row>
    <row r="68" spans="20:21" ht="12.75" customHeight="1">
      <c r="T68" s="593">
        <v>1248.5999999999999</v>
      </c>
      <c r="U68" s="593">
        <v>1392.9</v>
      </c>
    </row>
    <row r="69" spans="20:21" ht="12.75" customHeight="1">
      <c r="T69" s="593">
        <v>1325.7</v>
      </c>
      <c r="U69" s="593">
        <v>1478.7</v>
      </c>
    </row>
    <row r="70" spans="20:21" ht="12.75" customHeight="1">
      <c r="T70" s="593">
        <v>1840.5</v>
      </c>
      <c r="U70" s="593">
        <v>2053.1999999999998</v>
      </c>
    </row>
    <row r="71" spans="20:21" ht="12.75" customHeight="1">
      <c r="T71" s="593">
        <v>2278.1999999999998</v>
      </c>
      <c r="U71" s="593">
        <v>2541.3000000000002</v>
      </c>
    </row>
    <row r="72" spans="20:21" ht="12.75" customHeight="1">
      <c r="T72" s="593">
        <v>4508.1000000000004</v>
      </c>
      <c r="U72" s="593">
        <v>5028.8999999999996</v>
      </c>
    </row>
    <row r="73" spans="20:21" ht="12.75" customHeight="1"/>
    <row r="74" spans="20:21" ht="12.75" customHeight="1">
      <c r="T74" s="593">
        <v>268.2</v>
      </c>
      <c r="U74" s="593">
        <v>299.10000000000002</v>
      </c>
    </row>
    <row r="75" spans="20:21" ht="12.75" customHeight="1">
      <c r="T75" s="593">
        <v>536.4</v>
      </c>
      <c r="U75" s="593">
        <v>598.5</v>
      </c>
    </row>
    <row r="76" spans="20:21" ht="12.75" customHeight="1">
      <c r="T76" s="593">
        <v>750.9</v>
      </c>
      <c r="U76" s="593">
        <v>837.6</v>
      </c>
    </row>
    <row r="77" spans="20:21" ht="12.75" customHeight="1">
      <c r="T77" s="593">
        <v>1898.4</v>
      </c>
      <c r="U77" s="593">
        <v>2117.6999999999998</v>
      </c>
    </row>
    <row r="78" spans="20:21" ht="12.75" customHeight="1">
      <c r="T78" s="593">
        <v>3110.4</v>
      </c>
      <c r="U78" s="593">
        <v>3469.8</v>
      </c>
    </row>
    <row r="79" spans="20:21" ht="12.75" customHeight="1">
      <c r="T79" s="593">
        <v>4508.1000000000004</v>
      </c>
      <c r="U79" s="593">
        <v>5028.8999999999996</v>
      </c>
    </row>
    <row r="80" spans="20:21" ht="12.75" customHeight="1">
      <c r="T80" s="593">
        <v>429</v>
      </c>
      <c r="U80" s="593">
        <v>478.5</v>
      </c>
    </row>
    <row r="81" spans="1:21" ht="12.75" customHeight="1">
      <c r="T81" s="593">
        <v>643.5</v>
      </c>
      <c r="U81" s="593">
        <v>717.9</v>
      </c>
    </row>
    <row r="82" spans="1:21" ht="12.75" customHeight="1">
      <c r="T82" s="58" t="s">
        <v>287</v>
      </c>
      <c r="U82" s="58" t="s">
        <v>287</v>
      </c>
    </row>
    <row r="83" spans="1:21" ht="18" customHeight="1">
      <c r="B83" s="222" t="s">
        <v>145</v>
      </c>
      <c r="C83" s="74"/>
      <c r="D83" s="74"/>
      <c r="G83" s="58"/>
      <c r="H83" s="58"/>
      <c r="J83" s="74"/>
      <c r="M83" s="58"/>
    </row>
    <row r="84" spans="1:21" ht="18" customHeight="1">
      <c r="B84" s="222" t="s">
        <v>146</v>
      </c>
      <c r="C84" s="3"/>
      <c r="D84" s="3"/>
      <c r="E84" s="25"/>
      <c r="F84" s="25"/>
      <c r="G84" s="25"/>
      <c r="H84" s="25"/>
      <c r="I84" s="25"/>
      <c r="J84" s="3"/>
      <c r="K84" s="25"/>
      <c r="L84" s="25"/>
      <c r="M84" s="25"/>
      <c r="N84" s="25"/>
      <c r="T84" s="593">
        <v>5122.8</v>
      </c>
      <c r="U84" s="593">
        <v>5714.4</v>
      </c>
    </row>
    <row r="85" spans="1:21" ht="12.75" customHeight="1">
      <c r="B85" s="3"/>
      <c r="C85" s="3"/>
      <c r="D85" s="3"/>
      <c r="E85" s="25"/>
      <c r="F85" s="25"/>
      <c r="G85" s="25"/>
      <c r="H85" s="25"/>
      <c r="I85" s="25"/>
      <c r="J85" s="3"/>
      <c r="K85" s="25"/>
      <c r="L85" s="25"/>
      <c r="M85" s="25"/>
      <c r="N85" s="25"/>
    </row>
    <row r="86" spans="1:21" ht="12.75" customHeight="1">
      <c r="B86" s="130"/>
      <c r="C86" s="3"/>
      <c r="D86" s="3"/>
      <c r="E86" s="25"/>
      <c r="F86" s="25"/>
      <c r="G86" s="25"/>
      <c r="H86" s="25"/>
      <c r="I86" s="25"/>
      <c r="J86" s="3"/>
      <c r="K86" s="25"/>
      <c r="L86" s="25"/>
      <c r="M86" s="25"/>
      <c r="N86" s="25"/>
      <c r="T86" s="593">
        <v>193.2</v>
      </c>
      <c r="U86" s="593">
        <v>215.4</v>
      </c>
    </row>
    <row r="87" spans="1:21" ht="12.75" customHeight="1">
      <c r="B87" s="3"/>
      <c r="C87" s="3"/>
      <c r="D87" s="3"/>
      <c r="E87" s="25"/>
      <c r="F87" s="25"/>
      <c r="G87" s="25"/>
      <c r="H87" s="25"/>
      <c r="I87" s="25"/>
      <c r="J87" s="3"/>
      <c r="K87" s="25"/>
      <c r="L87" s="25"/>
      <c r="M87" s="25"/>
      <c r="N87" s="25"/>
      <c r="T87" s="593">
        <v>386.1</v>
      </c>
      <c r="U87" s="593">
        <v>430.8</v>
      </c>
    </row>
    <row r="88" spans="1:21" s="57" customFormat="1" ht="19.5" customHeight="1">
      <c r="A88" s="439"/>
      <c r="J88" s="533"/>
      <c r="K88" s="533"/>
      <c r="L88" s="533"/>
      <c r="M88" s="254"/>
      <c r="O88" s="232"/>
      <c r="T88" s="594">
        <v>579.29999999999995</v>
      </c>
      <c r="U88" s="594">
        <v>646.20000000000005</v>
      </c>
    </row>
    <row r="89" spans="1:21" s="235" customFormat="1" ht="20.25" customHeight="1">
      <c r="A89" s="547"/>
      <c r="B89" s="1040" t="s">
        <v>362</v>
      </c>
      <c r="C89" s="1040"/>
      <c r="D89" s="1040"/>
      <c r="E89" s="1040"/>
      <c r="F89" s="1040"/>
      <c r="G89" s="1040"/>
      <c r="H89" s="1040"/>
      <c r="I89" s="1042">
        <f>I7</f>
        <v>0</v>
      </c>
      <c r="J89" s="1042"/>
      <c r="K89" s="1042"/>
      <c r="L89" s="1042"/>
      <c r="M89" s="453"/>
      <c r="O89" s="236"/>
      <c r="T89" s="595">
        <v>772.2</v>
      </c>
      <c r="U89" s="595">
        <v>861.3</v>
      </c>
    </row>
    <row r="90" spans="1:21" s="235" customFormat="1" ht="17.25" customHeight="1">
      <c r="A90" s="547"/>
      <c r="B90" s="1044" t="s">
        <v>260</v>
      </c>
      <c r="C90" s="1044"/>
      <c r="D90" s="1044"/>
      <c r="E90" s="1044"/>
      <c r="F90" s="1044"/>
      <c r="G90" s="1044"/>
      <c r="H90" s="1044"/>
      <c r="I90" s="1044"/>
      <c r="J90" s="1044"/>
      <c r="K90" s="1044"/>
      <c r="L90" s="1044"/>
      <c r="M90" s="453"/>
      <c r="O90" s="236"/>
      <c r="T90" s="595">
        <v>965.4</v>
      </c>
      <c r="U90" s="595">
        <v>1077</v>
      </c>
    </row>
    <row r="91" spans="1:21" s="235" customFormat="1" ht="17.25" customHeight="1">
      <c r="A91" s="547"/>
      <c r="B91" s="1043" t="s">
        <v>259</v>
      </c>
      <c r="C91" s="1043"/>
      <c r="D91" s="1043"/>
      <c r="E91" s="1043"/>
      <c r="F91" s="1043"/>
      <c r="G91" s="1043"/>
      <c r="H91" s="1043"/>
      <c r="I91" s="1043"/>
      <c r="J91" s="1043"/>
      <c r="K91" s="1043"/>
      <c r="L91" s="1043"/>
      <c r="M91" s="254"/>
      <c r="O91" s="236"/>
      <c r="T91" s="595">
        <v>1544.4</v>
      </c>
      <c r="U91" s="595">
        <v>1722.9</v>
      </c>
    </row>
    <row r="92" spans="1:21" s="235" customFormat="1" ht="6" customHeight="1">
      <c r="A92" s="547"/>
      <c r="B92" s="534"/>
      <c r="C92" s="534"/>
      <c r="D92" s="534"/>
      <c r="E92" s="534"/>
      <c r="F92" s="534"/>
      <c r="G92" s="532"/>
      <c r="H92" s="535"/>
      <c r="I92" s="532"/>
      <c r="J92" s="532"/>
      <c r="K92" s="535"/>
      <c r="L92" s="535"/>
      <c r="M92" s="254"/>
      <c r="O92" s="236"/>
    </row>
    <row r="93" spans="1:21" s="14" customFormat="1" ht="20.25" customHeight="1">
      <c r="A93" s="545"/>
      <c r="B93" s="353" t="s">
        <v>147</v>
      </c>
      <c r="C93" s="546"/>
      <c r="D93" s="546"/>
      <c r="E93" s="81"/>
      <c r="F93" s="81"/>
      <c r="G93" s="799"/>
      <c r="H93" s="799"/>
      <c r="I93" s="799"/>
      <c r="J93" s="799"/>
      <c r="K93" s="799"/>
      <c r="L93" s="799"/>
      <c r="M93" s="254"/>
      <c r="N93" s="57"/>
      <c r="O93" s="57"/>
      <c r="P93" s="57"/>
      <c r="Q93" s="57"/>
      <c r="R93" s="57"/>
      <c r="S93" s="57"/>
      <c r="T93" s="594">
        <v>2475</v>
      </c>
      <c r="U93" s="596">
        <v>2760.9</v>
      </c>
    </row>
    <row r="94" spans="1:21" s="57" customFormat="1" ht="7.5" customHeight="1">
      <c r="A94" s="439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254"/>
      <c r="T94" s="594">
        <v>3662.7</v>
      </c>
      <c r="U94" s="594">
        <v>4085.7</v>
      </c>
    </row>
    <row r="95" spans="1:21" s="57" customFormat="1" ht="20.25" customHeight="1">
      <c r="A95" s="439"/>
      <c r="B95" s="11" t="s">
        <v>57</v>
      </c>
      <c r="C95" s="11"/>
      <c r="D95" s="11"/>
      <c r="E95" s="382"/>
      <c r="F95" s="800"/>
      <c r="G95" s="800"/>
      <c r="H95" s="1045" t="s">
        <v>261</v>
      </c>
      <c r="I95" s="1045"/>
      <c r="J95" s="1045"/>
      <c r="K95" s="1045"/>
      <c r="L95" s="1045"/>
      <c r="T95" s="594">
        <v>5122.8</v>
      </c>
      <c r="U95" s="594">
        <v>5714.4</v>
      </c>
    </row>
    <row r="96" spans="1:21" s="57" customFormat="1" ht="7.5" customHeight="1">
      <c r="A96" s="439"/>
      <c r="B96" s="81"/>
      <c r="C96" s="81"/>
      <c r="D96" s="81"/>
      <c r="E96" s="81"/>
      <c r="F96" s="81"/>
      <c r="G96" s="81"/>
      <c r="H96" s="1045"/>
      <c r="I96" s="1045"/>
      <c r="J96" s="1045"/>
      <c r="K96" s="1045"/>
      <c r="L96" s="1045"/>
      <c r="M96" s="254"/>
    </row>
    <row r="97" spans="1:237" s="57" customFormat="1" ht="19.5" customHeight="1">
      <c r="A97" s="439"/>
      <c r="B97" s="207" t="s">
        <v>141</v>
      </c>
      <c r="C97" s="206"/>
      <c r="D97" s="206"/>
      <c r="E97" s="801">
        <f>IF(SUM(K100:K105)=0,"",(SUM(K100:K105)))</f>
        <v>200921.4</v>
      </c>
      <c r="F97" s="801"/>
      <c r="G97" s="801"/>
      <c r="H97" s="1046" t="s">
        <v>262</v>
      </c>
      <c r="I97" s="1047"/>
      <c r="J97" s="1047"/>
      <c r="K97" s="1047"/>
      <c r="L97" s="1047"/>
      <c r="M97" s="254"/>
      <c r="T97" s="594">
        <v>424.8</v>
      </c>
      <c r="U97" s="594">
        <v>474</v>
      </c>
    </row>
    <row r="98" spans="1:237" s="57" customFormat="1" ht="14.25" customHeight="1">
      <c r="A98" s="439"/>
      <c r="B98" s="81"/>
      <c r="C98" s="81"/>
      <c r="D98" s="81"/>
      <c r="E98" s="81"/>
      <c r="F98" s="81"/>
      <c r="G98" s="397"/>
      <c r="H98" s="81"/>
      <c r="K98" s="81"/>
      <c r="L98" s="81"/>
      <c r="M98" s="254"/>
      <c r="N98" s="205"/>
      <c r="T98" s="594">
        <v>1248.5999999999999</v>
      </c>
      <c r="U98" s="594">
        <v>1392.9</v>
      </c>
    </row>
    <row r="99" spans="1:237" s="20" customFormat="1" ht="36.75" customHeight="1">
      <c r="A99" s="443"/>
      <c r="B99" s="525" t="s">
        <v>1</v>
      </c>
      <c r="C99" s="378"/>
      <c r="D99" s="378"/>
      <c r="E99" s="544" t="s">
        <v>120</v>
      </c>
      <c r="F99" s="544" t="s">
        <v>121</v>
      </c>
      <c r="G99" s="524" t="s">
        <v>122</v>
      </c>
      <c r="H99" s="528" t="s">
        <v>136</v>
      </c>
      <c r="I99" s="530" t="s">
        <v>183</v>
      </c>
      <c r="J99" s="531" t="s">
        <v>182</v>
      </c>
      <c r="K99" s="529" t="s">
        <v>123</v>
      </c>
      <c r="L99" s="541" t="s">
        <v>2</v>
      </c>
      <c r="M99" s="435"/>
      <c r="T99" s="597">
        <v>1840.5</v>
      </c>
      <c r="U99" s="597">
        <v>2053.1999999999998</v>
      </c>
    </row>
    <row r="100" spans="1:237" ht="19.5" customHeight="1">
      <c r="A100" s="268"/>
      <c r="B100" s="117">
        <v>1</v>
      </c>
      <c r="C100" s="384"/>
      <c r="D100" s="384"/>
      <c r="E100" s="484" t="s">
        <v>125</v>
      </c>
      <c r="F100" s="117">
        <v>1</v>
      </c>
      <c r="G100" s="117">
        <v>6</v>
      </c>
      <c r="H100" s="567"/>
      <c r="I100" s="483">
        <f t="shared" ref="I100:I105" si="3">IF(E100=0,"",INDEX($O$16:$O$30,MATCH(E100,$N$16:$N$30,0)))</f>
        <v>406.5</v>
      </c>
      <c r="J100" s="519">
        <f t="shared" ref="J100:J105" si="4">IF(ISERROR(K100/G100/F100),"",(K100/G100/F100))</f>
        <v>406.5</v>
      </c>
      <c r="K100" s="387">
        <f t="shared" ref="K100:K105" si="5">IF(E100=0,"",IF(E100="TT-I",F100*I100*G100,F100*I100*G100*(H100/40)))</f>
        <v>2439</v>
      </c>
      <c r="L100" s="113"/>
      <c r="M100" s="436"/>
      <c r="N100" s="20"/>
      <c r="O100" s="20"/>
      <c r="P100" s="20"/>
      <c r="Q100" s="20"/>
      <c r="T100" s="593">
        <v>4508.1000000000004</v>
      </c>
      <c r="U100" s="593">
        <v>5028.8999999999996</v>
      </c>
      <c r="IB100" s="60" t="e">
        <f>#REF!</f>
        <v>#REF!</v>
      </c>
      <c r="IC100" s="58" t="e">
        <f>IF(IB100&lt;&gt;0,IB100,"")</f>
        <v>#REF!</v>
      </c>
    </row>
    <row r="101" spans="1:237" ht="19.5" customHeight="1">
      <c r="A101" s="268"/>
      <c r="B101" s="32">
        <v>2</v>
      </c>
      <c r="C101" s="398"/>
      <c r="D101" s="399"/>
      <c r="E101" s="139" t="s">
        <v>125</v>
      </c>
      <c r="F101" s="32">
        <v>1</v>
      </c>
      <c r="G101" s="117">
        <v>12</v>
      </c>
      <c r="H101" s="568"/>
      <c r="I101" s="381">
        <f t="shared" si="3"/>
        <v>406.5</v>
      </c>
      <c r="J101" s="519">
        <f t="shared" si="4"/>
        <v>406.5</v>
      </c>
      <c r="K101" s="151">
        <f t="shared" si="5"/>
        <v>4878</v>
      </c>
      <c r="L101" s="383"/>
      <c r="M101" s="436"/>
      <c r="N101" s="20"/>
      <c r="O101" s="20"/>
      <c r="P101" s="20"/>
      <c r="Q101" s="20"/>
      <c r="IB101" s="60" t="e">
        <f>#REF!</f>
        <v>#REF!</v>
      </c>
      <c r="IC101" s="58" t="e">
        <f>IF(IB101&lt;&gt;0,IB101,"")</f>
        <v>#REF!</v>
      </c>
    </row>
    <row r="102" spans="1:237" ht="19.5" customHeight="1">
      <c r="A102" s="268"/>
      <c r="B102" s="32">
        <v>3</v>
      </c>
      <c r="C102" s="398"/>
      <c r="D102" s="399"/>
      <c r="E102" s="139" t="s">
        <v>149</v>
      </c>
      <c r="F102" s="32">
        <v>2</v>
      </c>
      <c r="G102" s="117">
        <v>12</v>
      </c>
      <c r="H102" s="485">
        <v>16</v>
      </c>
      <c r="I102" s="381">
        <f t="shared" si="3"/>
        <v>812.1</v>
      </c>
      <c r="J102" s="519">
        <f t="shared" si="4"/>
        <v>324.84000000000003</v>
      </c>
      <c r="K102" s="151">
        <f t="shared" si="5"/>
        <v>7796.1600000000008</v>
      </c>
      <c r="L102" s="383"/>
      <c r="M102" s="436"/>
      <c r="N102" s="20"/>
      <c r="O102" s="20"/>
      <c r="P102" s="20"/>
      <c r="Q102" s="20"/>
      <c r="IB102" s="60" t="e">
        <f>#REF!</f>
        <v>#REF!</v>
      </c>
      <c r="IC102" s="58" t="e">
        <f>IF(IB102&lt;&gt;0,IB102,"")</f>
        <v>#REF!</v>
      </c>
    </row>
    <row r="103" spans="1:237" ht="19.5" customHeight="1">
      <c r="A103" s="268"/>
      <c r="B103" s="32">
        <v>4</v>
      </c>
      <c r="C103" s="398"/>
      <c r="D103" s="399"/>
      <c r="E103" s="139" t="s">
        <v>124</v>
      </c>
      <c r="F103" s="117">
        <v>1</v>
      </c>
      <c r="G103" s="117">
        <v>12</v>
      </c>
      <c r="H103" s="485">
        <v>40</v>
      </c>
      <c r="I103" s="381">
        <f t="shared" si="3"/>
        <v>1136.4000000000001</v>
      </c>
      <c r="J103" s="519">
        <f t="shared" si="4"/>
        <v>1136.4000000000001</v>
      </c>
      <c r="K103" s="151">
        <f t="shared" si="5"/>
        <v>13636.800000000001</v>
      </c>
      <c r="L103" s="383"/>
      <c r="M103" s="436"/>
      <c r="N103" s="20"/>
      <c r="O103" s="20"/>
      <c r="P103" s="20"/>
      <c r="Q103" s="20"/>
      <c r="IB103" s="60"/>
    </row>
    <row r="104" spans="1:237" ht="19.5" customHeight="1">
      <c r="A104" s="268"/>
      <c r="B104" s="32">
        <v>5</v>
      </c>
      <c r="C104" s="398"/>
      <c r="D104" s="399"/>
      <c r="E104" s="139" t="s">
        <v>127</v>
      </c>
      <c r="F104" s="117">
        <v>2</v>
      </c>
      <c r="G104" s="117">
        <v>24</v>
      </c>
      <c r="H104" s="485">
        <v>16</v>
      </c>
      <c r="I104" s="381">
        <f t="shared" si="3"/>
        <v>4705.2</v>
      </c>
      <c r="J104" s="519">
        <f t="shared" si="4"/>
        <v>1882.08</v>
      </c>
      <c r="K104" s="151">
        <f t="shared" si="5"/>
        <v>90339.839999999997</v>
      </c>
      <c r="L104" s="383"/>
      <c r="M104" s="436"/>
      <c r="N104" s="20"/>
      <c r="O104" s="20"/>
      <c r="P104" s="20"/>
      <c r="Q104" s="20"/>
      <c r="IB104" s="58" t="e">
        <f>#REF!</f>
        <v>#REF!</v>
      </c>
      <c r="IC104" s="58" t="e">
        <f>IF(IB104&lt;&gt;0,IB104,"")</f>
        <v>#REF!</v>
      </c>
    </row>
    <row r="105" spans="1:237" ht="19.5" customHeight="1">
      <c r="A105" s="268"/>
      <c r="B105" s="32">
        <v>6</v>
      </c>
      <c r="C105" s="398"/>
      <c r="D105" s="399"/>
      <c r="E105" s="139" t="s">
        <v>128</v>
      </c>
      <c r="F105" s="117">
        <v>1</v>
      </c>
      <c r="G105" s="117">
        <v>12</v>
      </c>
      <c r="H105" s="485">
        <v>40</v>
      </c>
      <c r="I105" s="381">
        <f t="shared" si="3"/>
        <v>6819.3</v>
      </c>
      <c r="J105" s="519">
        <f t="shared" si="4"/>
        <v>6819.3</v>
      </c>
      <c r="K105" s="151">
        <f t="shared" si="5"/>
        <v>81831.600000000006</v>
      </c>
      <c r="L105" s="383"/>
      <c r="M105" s="436"/>
      <c r="N105" s="20"/>
      <c r="O105" s="20"/>
      <c r="P105" s="20"/>
      <c r="Q105" s="20"/>
      <c r="IB105" s="58" t="e">
        <f>#REF!</f>
        <v>#REF!</v>
      </c>
      <c r="IC105" s="58" t="e">
        <f>IF(IB105&lt;&gt;0,IB105,"")</f>
        <v>#REF!</v>
      </c>
    </row>
    <row r="106" spans="1:237" ht="12.75" customHeight="1">
      <c r="N106" s="20"/>
      <c r="O106" s="20"/>
      <c r="P106" s="20"/>
      <c r="Q106" s="20"/>
    </row>
    <row r="107" spans="1:237" ht="21.75" customHeight="1">
      <c r="B107" s="1049" t="s">
        <v>281</v>
      </c>
      <c r="C107" s="1050"/>
      <c r="D107" s="1050"/>
      <c r="E107" s="1050"/>
      <c r="F107" s="1050"/>
      <c r="G107" s="1050"/>
      <c r="H107" s="1050"/>
      <c r="I107" s="1050"/>
      <c r="J107" s="1050"/>
      <c r="K107" s="1050"/>
      <c r="L107" s="1051"/>
      <c r="N107" s="20"/>
      <c r="O107" s="20"/>
      <c r="P107" s="20"/>
      <c r="Q107" s="20"/>
    </row>
    <row r="108" spans="1:237" ht="21.75" customHeight="1">
      <c r="B108" s="1049" t="s">
        <v>282</v>
      </c>
      <c r="C108" s="1050"/>
      <c r="D108" s="1050"/>
      <c r="E108" s="1050"/>
      <c r="F108" s="1050"/>
      <c r="G108" s="1050"/>
      <c r="H108" s="1050"/>
      <c r="I108" s="1050"/>
      <c r="J108" s="1050"/>
      <c r="K108" s="1050"/>
      <c r="L108" s="1051"/>
    </row>
    <row r="109" spans="1:237" ht="21.75" customHeight="1">
      <c r="B109" s="1049" t="s">
        <v>283</v>
      </c>
      <c r="C109" s="1050"/>
      <c r="D109" s="1050"/>
      <c r="E109" s="1050"/>
      <c r="F109" s="1050"/>
      <c r="G109" s="1050"/>
      <c r="H109" s="1050"/>
      <c r="I109" s="1050"/>
      <c r="J109" s="1050"/>
      <c r="K109" s="1050"/>
      <c r="L109" s="1051"/>
    </row>
    <row r="110" spans="1:237" ht="18" customHeight="1">
      <c r="B110" s="551" t="s">
        <v>275</v>
      </c>
      <c r="C110" s="552"/>
      <c r="D110" s="552"/>
      <c r="E110" s="552"/>
      <c r="F110" s="552"/>
      <c r="G110" s="553"/>
      <c r="H110" s="553"/>
      <c r="I110" s="552"/>
      <c r="J110" s="552"/>
      <c r="K110" s="552"/>
      <c r="L110" s="554"/>
    </row>
    <row r="111" spans="1:237" ht="18" customHeight="1">
      <c r="B111" s="555" t="s">
        <v>276</v>
      </c>
      <c r="C111" s="556"/>
      <c r="D111" s="556"/>
      <c r="E111" s="556"/>
      <c r="F111" s="556"/>
      <c r="G111" s="557"/>
      <c r="H111" s="557"/>
      <c r="I111" s="556"/>
      <c r="J111" s="556"/>
      <c r="K111" s="556"/>
      <c r="L111" s="558"/>
    </row>
    <row r="112" spans="1:237" ht="17.25" customHeight="1">
      <c r="B112" s="551" t="s">
        <v>277</v>
      </c>
      <c r="C112" s="552"/>
      <c r="D112" s="552"/>
      <c r="E112" s="552"/>
      <c r="F112" s="552"/>
      <c r="G112" s="553"/>
      <c r="H112" s="553"/>
      <c r="I112" s="552"/>
      <c r="J112" s="552"/>
      <c r="K112" s="552"/>
      <c r="L112" s="554"/>
    </row>
    <row r="113" spans="1:13" ht="17.25" customHeight="1">
      <c r="B113" s="559" t="s">
        <v>278</v>
      </c>
      <c r="C113" s="560"/>
      <c r="D113" s="560"/>
      <c r="E113" s="560"/>
      <c r="F113" s="560"/>
      <c r="G113" s="119"/>
      <c r="H113" s="119"/>
      <c r="I113" s="560"/>
      <c r="J113" s="560"/>
      <c r="K113" s="560"/>
      <c r="L113" s="561"/>
    </row>
    <row r="114" spans="1:13" ht="17.25" customHeight="1">
      <c r="B114" s="555" t="s">
        <v>279</v>
      </c>
      <c r="C114" s="556"/>
      <c r="D114" s="556"/>
      <c r="E114" s="556"/>
      <c r="F114" s="556"/>
      <c r="G114" s="557"/>
      <c r="H114" s="557"/>
      <c r="I114" s="556"/>
      <c r="J114" s="556"/>
      <c r="K114" s="556"/>
      <c r="L114" s="558"/>
    </row>
    <row r="115" spans="1:13" ht="21.75" customHeight="1">
      <c r="B115" s="563" t="s">
        <v>280</v>
      </c>
      <c r="C115" s="564"/>
      <c r="D115" s="564"/>
      <c r="E115" s="564"/>
      <c r="F115" s="564"/>
      <c r="G115" s="565"/>
      <c r="H115" s="565"/>
      <c r="I115" s="564"/>
      <c r="J115" s="564"/>
      <c r="K115" s="564"/>
      <c r="L115" s="566"/>
    </row>
    <row r="116" spans="1:13" ht="18" customHeight="1">
      <c r="B116" s="551" t="s">
        <v>273</v>
      </c>
      <c r="C116" s="552" t="s">
        <v>271</v>
      </c>
      <c r="D116" s="552"/>
      <c r="E116" s="552"/>
      <c r="F116" s="552"/>
      <c r="G116" s="553"/>
      <c r="H116" s="553"/>
      <c r="I116" s="552"/>
      <c r="J116" s="552"/>
      <c r="K116" s="552"/>
      <c r="L116" s="554"/>
    </row>
    <row r="117" spans="1:13" ht="18" customHeight="1">
      <c r="B117" s="555" t="s">
        <v>272</v>
      </c>
      <c r="C117" s="556"/>
      <c r="D117" s="556"/>
      <c r="E117" s="556"/>
      <c r="F117" s="556"/>
      <c r="G117" s="557"/>
      <c r="H117" s="557"/>
      <c r="I117" s="556"/>
      <c r="J117" s="556"/>
      <c r="K117" s="556"/>
      <c r="L117" s="558"/>
    </row>
    <row r="118" spans="1:13" ht="17.25" customHeight="1">
      <c r="B118" s="563" t="s">
        <v>274</v>
      </c>
      <c r="C118" s="564"/>
      <c r="D118" s="564"/>
      <c r="E118" s="564"/>
      <c r="F118" s="564"/>
      <c r="G118" s="565"/>
      <c r="H118" s="565"/>
      <c r="I118" s="564"/>
      <c r="J118" s="564"/>
      <c r="K118" s="564"/>
      <c r="L118" s="566"/>
    </row>
    <row r="119" spans="1:13" ht="17.25" customHeight="1">
      <c r="B119" s="12"/>
      <c r="C119" s="12"/>
      <c r="D119" s="12"/>
      <c r="E119" s="12"/>
      <c r="F119" s="12"/>
      <c r="G119" s="562"/>
      <c r="H119" s="562"/>
      <c r="I119" s="12"/>
      <c r="J119" s="12"/>
      <c r="K119" s="12"/>
      <c r="L119" s="12"/>
    </row>
    <row r="120" spans="1:13" ht="18.75" customHeight="1">
      <c r="B120" s="548" t="s">
        <v>263</v>
      </c>
      <c r="F120" s="744" t="s">
        <v>386</v>
      </c>
      <c r="H120" s="744"/>
      <c r="I120" s="744"/>
      <c r="J120" s="744"/>
      <c r="K120" s="744"/>
      <c r="L120" s="744"/>
      <c r="M120" s="58"/>
    </row>
    <row r="121" spans="1:13" ht="11.25" customHeight="1">
      <c r="B121" s="58"/>
    </row>
    <row r="122" spans="1:13" ht="18.75" customHeight="1">
      <c r="B122" s="549" t="s">
        <v>264</v>
      </c>
    </row>
    <row r="123" spans="1:13" s="110" customFormat="1" ht="51" customHeight="1">
      <c r="A123" s="550"/>
      <c r="B123" s="1052" t="s">
        <v>266</v>
      </c>
      <c r="C123" s="1052"/>
      <c r="D123" s="1052"/>
      <c r="E123" s="1052"/>
      <c r="F123" s="1052"/>
      <c r="G123" s="1052"/>
      <c r="H123" s="1052"/>
      <c r="I123" s="1052"/>
      <c r="J123" s="1052"/>
      <c r="K123" s="1052"/>
      <c r="L123" s="1052"/>
      <c r="M123" s="494"/>
    </row>
    <row r="124" spans="1:13" s="110" customFormat="1" ht="51" customHeight="1">
      <c r="A124" s="550"/>
      <c r="B124" s="1052" t="s">
        <v>265</v>
      </c>
      <c r="C124" s="1052"/>
      <c r="D124" s="1052"/>
      <c r="E124" s="1052"/>
      <c r="F124" s="1052"/>
      <c r="G124" s="1052"/>
      <c r="H124" s="1052"/>
      <c r="I124" s="1052"/>
      <c r="J124" s="1052"/>
      <c r="K124" s="1052"/>
      <c r="L124" s="1052"/>
      <c r="M124" s="494"/>
    </row>
    <row r="125" spans="1:13" s="110" customFormat="1" ht="61.5" customHeight="1">
      <c r="A125" s="550"/>
      <c r="B125" s="1048" t="s">
        <v>267</v>
      </c>
      <c r="C125" s="1048"/>
      <c r="D125" s="1048"/>
      <c r="E125" s="1048"/>
      <c r="F125" s="1048"/>
      <c r="G125" s="1048"/>
      <c r="H125" s="1048"/>
      <c r="I125" s="1048"/>
      <c r="J125" s="1048"/>
      <c r="K125" s="1048"/>
      <c r="L125" s="1048"/>
      <c r="M125" s="494"/>
    </row>
    <row r="126" spans="1:13" s="110" customFormat="1" ht="51" customHeight="1">
      <c r="A126" s="550"/>
      <c r="B126" s="1048" t="s">
        <v>268</v>
      </c>
      <c r="C126" s="1048"/>
      <c r="D126" s="1048"/>
      <c r="E126" s="1048"/>
      <c r="F126" s="1048"/>
      <c r="G126" s="1048"/>
      <c r="H126" s="1048"/>
      <c r="I126" s="1048"/>
      <c r="J126" s="1048"/>
      <c r="K126" s="1048"/>
      <c r="L126" s="1048"/>
      <c r="M126" s="494"/>
    </row>
    <row r="127" spans="1:13" s="110" customFormat="1" ht="51" customHeight="1">
      <c r="A127" s="550"/>
      <c r="B127" s="1048" t="s">
        <v>269</v>
      </c>
      <c r="C127" s="1048"/>
      <c r="D127" s="1048"/>
      <c r="E127" s="1048"/>
      <c r="F127" s="1048"/>
      <c r="G127" s="1048"/>
      <c r="H127" s="1048"/>
      <c r="I127" s="1048"/>
      <c r="J127" s="1048"/>
      <c r="K127" s="1048"/>
      <c r="L127" s="1048"/>
      <c r="M127" s="494"/>
    </row>
    <row r="128" spans="1:13" s="110" customFormat="1" ht="51" customHeight="1">
      <c r="A128" s="550"/>
      <c r="B128" s="1048" t="s">
        <v>270</v>
      </c>
      <c r="C128" s="1048"/>
      <c r="D128" s="1048"/>
      <c r="E128" s="1048"/>
      <c r="F128" s="1048"/>
      <c r="G128" s="1048"/>
      <c r="H128" s="1048"/>
      <c r="I128" s="1048"/>
      <c r="J128" s="1048"/>
      <c r="K128" s="1048"/>
      <c r="L128" s="1048"/>
      <c r="M128" s="494"/>
    </row>
    <row r="129" ht="12.75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</sheetData>
  <sheetProtection algorithmName="SHA-512" hashValue="PX73I6uq55m1t8AkoOj73tp4urasJQpUh08yWjjp7HGHWT726J2FCgTbHyKB5rJxB/tH+0R788XNXMeWwZhT8A==" saltValue="CW8NgD4T02zGc1ddhUmojg==" spinCount="100000" sheet="1" objects="1" scenarios="1"/>
  <dataConsolidate/>
  <mergeCells count="24">
    <mergeCell ref="B128:L128"/>
    <mergeCell ref="B107:L107"/>
    <mergeCell ref="B108:L108"/>
    <mergeCell ref="B109:L109"/>
    <mergeCell ref="B123:L123"/>
    <mergeCell ref="B124:L124"/>
    <mergeCell ref="B125:L125"/>
    <mergeCell ref="B126:L126"/>
    <mergeCell ref="B127:L127"/>
    <mergeCell ref="B89:H89"/>
    <mergeCell ref="I89:L89"/>
    <mergeCell ref="G93:L93"/>
    <mergeCell ref="F95:G95"/>
    <mergeCell ref="E97:G97"/>
    <mergeCell ref="B91:L91"/>
    <mergeCell ref="B90:L90"/>
    <mergeCell ref="H95:L96"/>
    <mergeCell ref="H97:L97"/>
    <mergeCell ref="G9:L9"/>
    <mergeCell ref="B7:H7"/>
    <mergeCell ref="I7:L7"/>
    <mergeCell ref="E13:G13"/>
    <mergeCell ref="F11:G11"/>
    <mergeCell ref="I11:L13"/>
  </mergeCells>
  <conditionalFormatting sqref="C9:D9 B100:B105 B16:B49 C93:D93 E100:F105 F16:F49 E17:E49">
    <cfRule type="expression" dxfId="15" priority="38" stopIfTrue="1">
      <formula>$E$16&lt;&gt;"TT-I"</formula>
    </cfRule>
  </conditionalFormatting>
  <conditionalFormatting sqref="E13 E97 K100:K105 K16:K49">
    <cfRule type="cellIs" dxfId="14" priority="37" stopIfTrue="1" operator="equal">
      <formula>""</formula>
    </cfRule>
  </conditionalFormatting>
  <conditionalFormatting sqref="H16:H49 H100:H105">
    <cfRule type="expression" dxfId="13" priority="35" stopIfTrue="1">
      <formula>E16="TT-I"</formula>
    </cfRule>
    <cfRule type="cellIs" dxfId="12" priority="36" stopIfTrue="1" operator="equal">
      <formula>0</formula>
    </cfRule>
  </conditionalFormatting>
  <conditionalFormatting sqref="I100:J105 I16:J49">
    <cfRule type="cellIs" dxfId="11" priority="34" stopIfTrue="1" operator="equal">
      <formula>""</formula>
    </cfRule>
  </conditionalFormatting>
  <conditionalFormatting sqref="G9 G93">
    <cfRule type="cellIs" dxfId="10" priority="32" stopIfTrue="1" operator="equal">
      <formula>""</formula>
    </cfRule>
  </conditionalFormatting>
  <conditionalFormatting sqref="F11 F95">
    <cfRule type="cellIs" dxfId="9" priority="31" stopIfTrue="1" operator="equal">
      <formula>""</formula>
    </cfRule>
  </conditionalFormatting>
  <conditionalFormatting sqref="F11 F95 G9:L9 G93:L93">
    <cfRule type="cellIs" dxfId="8" priority="18" stopIfTrue="1" operator="equal">
      <formula>""</formula>
    </cfRule>
  </conditionalFormatting>
  <conditionalFormatting sqref="E16">
    <cfRule type="expression" dxfId="7" priority="6" stopIfTrue="1">
      <formula>$E$16&lt;&gt;"TT-I"</formula>
    </cfRule>
  </conditionalFormatting>
  <conditionalFormatting sqref="G16:G49">
    <cfRule type="cellIs" dxfId="6" priority="5" operator="equal">
      <formula>""</formula>
    </cfRule>
  </conditionalFormatting>
  <conditionalFormatting sqref="I7">
    <cfRule type="cellIs" dxfId="5" priority="1" operator="equal">
      <formula>"CLIQUE AQUI E SELECIONE A MODALIDADE DO AUXÍLIO SOLICITADO"</formula>
    </cfRule>
  </conditionalFormatting>
  <dataValidations xWindow="412" yWindow="591" count="8">
    <dataValidation allowBlank="1" error="_x000a_" promptTitle="SELECIONE A MODALIDADE" prompt=" " sqref="B90:B92 B8 J92 J8"/>
    <dataValidation allowBlank="1" showErrorMessage="1" promptTitle="ATENÇÃO!" prompt="PARA RADIOISÓTOPOS OU RADIOATIVOS,  INDICAR O Nº DE AUTORIZAÇÃO DA CNEN PARA O PESQUISADOR  E PARA A INSTITUIÇÃO." sqref="I15:J15 C100:D105 E99:G99 I99:J99 C16:D49 E15:G15"/>
    <dataValidation allowBlank="1" showInputMessage="1" showErrorMessage="1" errorTitle="ATENÇÃO!" error="Esse campo só aceita NÚMEROS." sqref="K100:K105 K16:K49"/>
    <dataValidation type="list" errorStyle="warning" allowBlank="1" showErrorMessage="1" promptTitle="PC-IV" prompt="SE FOR SOLICITAR BOLSA DE PC-IV, QUE TEM VALOR EQUIVALENTE A US$1,200.00, VERIFIQUE AS ULTIMAS LINHAS DESTA PLANILHA." sqref="E16:E49 E100:E105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allowBlank="1" showErrorMessage="1" sqref="E13 E97"/>
    <dataValidation type="list" allowBlank="1" showInputMessage="1" showErrorMessage="1" promptTitle="." prompt="CLIQUE E SELECIONE" sqref="H16:H49 H100:H105">
      <formula1>$Q$16:$Q$40</formula1>
    </dataValidation>
    <dataValidation allowBlank="1" showInputMessage="1" showErrorMessage="1" promptTitle="EXEMPLO:" prompt="99/99999-9 - (SE FOR PEDIDO INICIAL, NÃO É NECESSÁRIO PREENCHER ESTE CAMPO)." sqref="F11 F95"/>
  </dataValidations>
  <hyperlinks>
    <hyperlink ref="F120" r:id="rId1"/>
    <hyperlink ref="F120:L120" r:id="rId2" display="http://www.fapesp.br/3098"/>
  </hyperlinks>
  <printOptions horizontalCentered="1"/>
  <pageMargins left="0.74803149606299213" right="0.27559055118110237" top="0.39370078740157483" bottom="0.39370078740157483" header="0" footer="0"/>
  <pageSetup paperSize="9" scale="75" orientation="portrait" r:id="rId3"/>
  <headerFooter alignWithMargins="0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Q37"/>
  <sheetViews>
    <sheetView showGridLines="0" showRowColHeaders="0" tabSelected="1" zoomScaleNormal="100" workbookViewId="0"/>
  </sheetViews>
  <sheetFormatPr defaultColWidth="0" defaultRowHeight="0" customHeight="1" zeroHeight="1"/>
  <cols>
    <col min="1" max="1" width="2.140625" customWidth="1"/>
    <col min="2" max="2" width="7.140625" style="250" customWidth="1"/>
    <col min="3" max="3" width="0.42578125" style="640" customWidth="1"/>
    <col min="4" max="4" width="83.28515625" bestFit="1" customWidth="1"/>
    <col min="5" max="5" width="5.42578125" customWidth="1"/>
    <col min="6" max="6" width="6.28515625" customWidth="1"/>
    <col min="7" max="7" width="26" customWidth="1"/>
    <col min="8" max="8" width="24.42578125" customWidth="1"/>
    <col min="9" max="9" width="0.7109375" customWidth="1"/>
    <col min="10" max="10" width="4" hidden="1" customWidth="1"/>
    <col min="11" max="11" width="28" style="607" hidden="1" customWidth="1"/>
    <col min="12" max="12" width="12.7109375" style="571" hidden="1" customWidth="1"/>
    <col min="13" max="13" width="7.5703125" hidden="1" customWidth="1"/>
    <col min="14" max="14" width="18.42578125" hidden="1" customWidth="1"/>
    <col min="15" max="15" width="3.42578125" hidden="1" customWidth="1"/>
    <col min="16" max="16" width="8.28515625" hidden="1" customWidth="1"/>
    <col min="17" max="17" width="9.140625" hidden="1" customWidth="1"/>
    <col min="18" max="16384" width="9.140625" hidden="1"/>
  </cols>
  <sheetData>
    <row r="1" spans="1:16" ht="21.75" customHeight="1">
      <c r="D1" s="127"/>
      <c r="E1" s="127"/>
      <c r="F1" s="127"/>
      <c r="G1" s="127"/>
      <c r="H1" s="127"/>
      <c r="I1" s="127"/>
      <c r="J1" s="127"/>
    </row>
    <row r="2" spans="1:16" ht="19.5" customHeight="1">
      <c r="D2" s="127"/>
      <c r="E2" s="127"/>
      <c r="F2" s="790" t="s">
        <v>389</v>
      </c>
      <c r="G2" s="791"/>
      <c r="H2" s="792"/>
      <c r="I2" s="127"/>
      <c r="J2" s="127"/>
      <c r="K2" s="628"/>
    </row>
    <row r="3" spans="1:16" ht="21.75" customHeight="1">
      <c r="D3" s="127"/>
      <c r="E3" s="127"/>
      <c r="F3" s="796"/>
      <c r="G3" s="797"/>
      <c r="H3" s="798"/>
      <c r="I3" s="127"/>
      <c r="J3" s="127"/>
      <c r="K3" s="628"/>
    </row>
    <row r="4" spans="1:16" ht="7.5" customHeight="1" thickBot="1">
      <c r="D4" s="127"/>
      <c r="E4" s="127"/>
      <c r="F4" s="127"/>
      <c r="G4" s="127"/>
      <c r="H4" s="211"/>
      <c r="I4" s="127"/>
      <c r="J4" s="127"/>
      <c r="K4" s="628"/>
    </row>
    <row r="5" spans="1:16" ht="42.75" customHeight="1" thickBot="1">
      <c r="B5" s="1104" t="s">
        <v>135</v>
      </c>
      <c r="C5" s="641"/>
      <c r="D5" s="697" t="s">
        <v>129</v>
      </c>
      <c r="E5" s="1109" t="str">
        <f>"MODALIDADE: "&amp;('1-MPN'!B7)</f>
        <v>MODALIDADE: AUXÍLIO À PESQUISA - REGULAR</v>
      </c>
      <c r="F5" s="1109"/>
      <c r="G5" s="1109"/>
      <c r="H5" s="1110"/>
      <c r="I5" s="127"/>
      <c r="J5" s="127"/>
      <c r="K5" s="628"/>
      <c r="P5" s="624" t="s">
        <v>350</v>
      </c>
    </row>
    <row r="6" spans="1:16" ht="1.5" customHeight="1" thickBot="1">
      <c r="B6" s="1105"/>
      <c r="C6" s="642"/>
      <c r="D6" s="652"/>
      <c r="E6" s="652"/>
      <c r="F6" s="652"/>
      <c r="G6" s="652"/>
      <c r="H6" s="652"/>
      <c r="I6" s="127"/>
      <c r="J6" s="127"/>
      <c r="K6" s="628"/>
      <c r="P6" s="678">
        <f>DADOS!K3</f>
        <v>1</v>
      </c>
    </row>
    <row r="7" spans="1:16" ht="25.5" customHeight="1" thickBot="1">
      <c r="B7" s="1105"/>
      <c r="C7" s="643"/>
      <c r="D7" s="1100" t="s">
        <v>351</v>
      </c>
      <c r="E7" s="1101"/>
      <c r="F7" s="1102"/>
      <c r="G7" s="631" t="s">
        <v>138</v>
      </c>
      <c r="H7" s="632" t="s">
        <v>137</v>
      </c>
      <c r="I7" s="127"/>
      <c r="J7" s="127"/>
      <c r="K7" s="1094" t="str">
        <f>'1-MPN'!B7</f>
        <v>AUXÍLIO À PESQUISA - REGULAR</v>
      </c>
      <c r="L7" s="1095"/>
      <c r="M7" s="1096"/>
      <c r="N7" s="617" t="s">
        <v>321</v>
      </c>
      <c r="P7" s="678">
        <v>2</v>
      </c>
    </row>
    <row r="8" spans="1:16" s="15" customFormat="1" ht="30.75" customHeight="1" thickBot="1">
      <c r="A8" s="542" t="s">
        <v>151</v>
      </c>
      <c r="B8" s="1105"/>
      <c r="C8" s="643"/>
      <c r="D8" s="1097" t="s">
        <v>150</v>
      </c>
      <c r="E8" s="1098"/>
      <c r="F8" s="1099"/>
      <c r="G8" s="625" t="str">
        <f>'1-MPN'!D15</f>
        <v/>
      </c>
      <c r="H8" s="633" t="str">
        <f>'2-MPI'!D18</f>
        <v/>
      </c>
      <c r="I8" s="127"/>
      <c r="J8" s="127"/>
      <c r="K8" s="1094" t="str">
        <f>'1-MPN'!R47</f>
        <v>AUXÍLIO À PESQUISA - PROJETO TEMÁTICO</v>
      </c>
      <c r="L8" s="1095"/>
      <c r="M8" s="1103"/>
      <c r="N8" s="1091" t="s">
        <v>356</v>
      </c>
      <c r="P8" s="678">
        <f>DADOS!K5</f>
        <v>3</v>
      </c>
    </row>
    <row r="9" spans="1:16" s="15" customFormat="1" ht="30.75" customHeight="1" thickBot="1">
      <c r="B9" s="1105"/>
      <c r="C9" s="643"/>
      <c r="D9" s="1097" t="s">
        <v>152</v>
      </c>
      <c r="E9" s="1098"/>
      <c r="F9" s="1099"/>
      <c r="G9" s="626" t="str">
        <f>'3-MCN'!D12</f>
        <v/>
      </c>
      <c r="H9" s="633" t="str">
        <f>'4-MCI'!D18</f>
        <v/>
      </c>
      <c r="I9" s="127"/>
      <c r="J9" s="127"/>
      <c r="K9" s="1094" t="str">
        <f>'1-MPN'!R48</f>
        <v>AUXÍLIO À PESQUISA - JOVENS PESQUISADORES</v>
      </c>
      <c r="L9" s="1095"/>
      <c r="M9" s="1103"/>
      <c r="N9" s="1092"/>
      <c r="P9" s="678">
        <f>DADOS!K6</f>
        <v>4</v>
      </c>
    </row>
    <row r="10" spans="1:16" s="15" customFormat="1" ht="30.75" customHeight="1" thickBot="1">
      <c r="B10" s="1105"/>
      <c r="C10" s="643"/>
      <c r="D10" s="1097" t="s">
        <v>153</v>
      </c>
      <c r="E10" s="1098"/>
      <c r="F10" s="1099"/>
      <c r="G10" s="626" t="str">
        <f>'5-STB'!D12</f>
        <v/>
      </c>
      <c r="H10" s="633" t="str">
        <f>'6-STE'!D17</f>
        <v/>
      </c>
      <c r="I10" s="127"/>
      <c r="J10" s="127"/>
      <c r="K10" s="1094">
        <f>'1-MPN'!R49</f>
        <v>0</v>
      </c>
      <c r="L10" s="1095"/>
      <c r="M10" s="1103"/>
      <c r="N10" s="1092"/>
      <c r="P10" s="678">
        <f>DADOS!K7</f>
        <v>5</v>
      </c>
    </row>
    <row r="11" spans="1:16" s="15" customFormat="1" ht="30.75" customHeight="1" thickBot="1">
      <c r="B11" s="1105"/>
      <c r="C11" s="643"/>
      <c r="D11" s="1097" t="s">
        <v>154</v>
      </c>
      <c r="E11" s="1098"/>
      <c r="F11" s="1099"/>
      <c r="G11" s="625" t="str">
        <f>'7-TRAN'!D13</f>
        <v/>
      </c>
      <c r="H11" s="635"/>
      <c r="I11" s="127"/>
      <c r="J11" s="127"/>
      <c r="K11" s="1094" t="str">
        <f>'1-MPN'!R46</f>
        <v>AUXÍLIO À PESQUISA - REGULAR</v>
      </c>
      <c r="L11" s="1095"/>
      <c r="M11" s="1095"/>
      <c r="N11" s="1093"/>
      <c r="P11" s="678">
        <f>DADOS!K8</f>
        <v>6</v>
      </c>
    </row>
    <row r="12" spans="1:16" s="15" customFormat="1" ht="30.75" customHeight="1" thickBot="1">
      <c r="B12" s="1105"/>
      <c r="C12" s="643"/>
      <c r="D12" s="1097" t="s">
        <v>165</v>
      </c>
      <c r="E12" s="1098"/>
      <c r="F12" s="1099"/>
      <c r="G12" s="625" t="str">
        <f>'8-DIP-DIE'!D12</f>
        <v/>
      </c>
      <c r="H12" s="634" t="str">
        <f>'8-DIP-DIE'!K12</f>
        <v/>
      </c>
      <c r="I12" s="127"/>
      <c r="J12" s="127"/>
      <c r="P12" s="678">
        <f>DADOS!K9</f>
        <v>7</v>
      </c>
    </row>
    <row r="13" spans="1:16" s="15" customFormat="1" ht="30.75" customHeight="1" thickBot="1">
      <c r="B13" s="1105"/>
      <c r="C13" s="643"/>
      <c r="D13" s="1106" t="s">
        <v>390</v>
      </c>
      <c r="E13" s="1107"/>
      <c r="F13" s="1108"/>
      <c r="G13" s="625" t="str">
        <f>'9a-BOLSAS - TT'!E13</f>
        <v/>
      </c>
      <c r="H13" s="636"/>
      <c r="I13" s="127"/>
      <c r="J13" s="127"/>
      <c r="K13" s="1086" t="s">
        <v>334</v>
      </c>
      <c r="L13" s="1087"/>
      <c r="M13" s="1088"/>
      <c r="P13" s="678">
        <f>DADOS!K10</f>
        <v>8</v>
      </c>
    </row>
    <row r="14" spans="1:16" s="15" customFormat="1" ht="30.75" hidden="1" customHeight="1" thickBot="1">
      <c r="B14" s="1105"/>
      <c r="C14" s="643"/>
      <c r="D14" s="1097"/>
      <c r="E14" s="1098"/>
      <c r="F14" s="1099"/>
      <c r="G14" s="625"/>
      <c r="H14" s="637"/>
      <c r="I14" s="127"/>
      <c r="J14" s="127"/>
      <c r="K14" s="621">
        <v>8000</v>
      </c>
      <c r="L14" s="1089" t="s">
        <v>335</v>
      </c>
      <c r="M14" s="1090"/>
      <c r="P14" s="678">
        <f>DADOS!K11</f>
        <v>9</v>
      </c>
    </row>
    <row r="15" spans="1:16" s="15" customFormat="1" ht="30.75" hidden="1" customHeight="1" thickBot="1">
      <c r="B15" s="1105"/>
      <c r="C15" s="643"/>
      <c r="D15" s="1106"/>
      <c r="E15" s="1107"/>
      <c r="F15" s="1108"/>
      <c r="G15" s="627"/>
      <c r="H15" s="638"/>
      <c r="I15" s="127"/>
      <c r="J15" s="127"/>
      <c r="K15" s="621">
        <v>12000</v>
      </c>
      <c r="L15" s="1089" t="s">
        <v>333</v>
      </c>
      <c r="M15" s="1090"/>
      <c r="P15" s="678">
        <f>DADOS!K12</f>
        <v>10</v>
      </c>
    </row>
    <row r="16" spans="1:16" s="15" customFormat="1" ht="30.75" customHeight="1">
      <c r="B16" s="1105"/>
      <c r="C16" s="643"/>
      <c r="D16" s="1106" t="s">
        <v>363</v>
      </c>
      <c r="E16" s="1107"/>
      <c r="F16" s="1108"/>
      <c r="G16" s="638"/>
      <c r="H16" s="639">
        <f>IF(E5="MODALIDADE: CLIQUE AQUI E SELECIONE A MODALIDADE DO AUXÍLIO SOLICITADO","",IF(K7=K8,SUM($H$8:$H$10)*0.2,SUM($H$8:$H$10)*0.15))</f>
        <v>0</v>
      </c>
      <c r="I16" s="127"/>
      <c r="J16" s="127"/>
    </row>
    <row r="17" spans="1:17" s="15" customFormat="1" ht="30.75" customHeight="1">
      <c r="B17" s="1105"/>
      <c r="C17" s="643"/>
      <c r="D17" s="1106" t="s">
        <v>354</v>
      </c>
      <c r="E17" s="1107"/>
      <c r="F17" s="1108"/>
      <c r="G17" s="627" t="str">
        <f>IF(SUM($G$8:$G$11)=0,"",SUM($G$8:$G$11)*0.15)</f>
        <v/>
      </c>
      <c r="H17" s="639">
        <f>IF(E5="MODALIDADE: CLIQUE AQUI E SELECIONE A MODALIDADE DO AUXÍLIO SOLICITADO","",IF(K7=K8,SUM($H$8:$H$10)*0.2,SUM($H$8:$H$10)*0.15))</f>
        <v>0</v>
      </c>
      <c r="I17" s="127"/>
      <c r="J17" s="127"/>
    </row>
    <row r="18" spans="1:17" s="15" customFormat="1" ht="30.75" hidden="1" customHeight="1">
      <c r="B18" s="1105"/>
      <c r="C18" s="643"/>
      <c r="D18" s="694"/>
      <c r="E18" s="695"/>
      <c r="F18" s="696"/>
      <c r="G18" s="627"/>
      <c r="H18" s="638"/>
      <c r="I18" s="127"/>
      <c r="J18" s="127"/>
    </row>
    <row r="19" spans="1:17" s="15" customFormat="1" ht="33" customHeight="1">
      <c r="B19" s="1105"/>
      <c r="C19" s="643"/>
      <c r="D19" s="756" t="s">
        <v>391</v>
      </c>
      <c r="E19" s="1124"/>
      <c r="F19" s="1125"/>
      <c r="G19" s="627">
        <f>IF(K7=K8,SUM(K15*E19),IF(K7=K9,SUM(K15*E19),SUM(K14*E19)))</f>
        <v>0</v>
      </c>
      <c r="H19" s="638"/>
      <c r="I19" s="127"/>
      <c r="J19" s="127"/>
    </row>
    <row r="20" spans="1:17" s="15" customFormat="1" ht="30.75" customHeight="1">
      <c r="B20" s="1105"/>
      <c r="C20" s="643"/>
      <c r="D20" s="745" t="s">
        <v>364</v>
      </c>
      <c r="E20" s="746"/>
      <c r="F20" s="747"/>
      <c r="G20" s="754">
        <f>SUM(G8:G19)</f>
        <v>0</v>
      </c>
      <c r="H20" s="748">
        <f>SUM($H$8:$H$19)</f>
        <v>0</v>
      </c>
      <c r="I20" s="127"/>
      <c r="J20" s="127"/>
    </row>
    <row r="21" spans="1:17" s="15" customFormat="1" ht="30.75" customHeight="1">
      <c r="B21" s="1105"/>
      <c r="C21" s="643"/>
      <c r="D21" s="1106" t="s">
        <v>355</v>
      </c>
      <c r="E21" s="1107"/>
      <c r="F21" s="1108"/>
      <c r="G21" s="627"/>
      <c r="H21" s="639">
        <f>IF(E5="MODALIDADE: CLIQUE AQUI E SELECIONE A MODALIDADE DO AUXÍLIO SOLICITADO","",IF(K7=K8,SUM(H8:H10)*0.2,SUM(H8:H10)*0.15))</f>
        <v>0</v>
      </c>
      <c r="I21" s="127"/>
      <c r="J21" s="127"/>
    </row>
    <row r="22" spans="1:17" s="15" customFormat="1" ht="30.75" customHeight="1" thickBot="1">
      <c r="A22" s="543"/>
      <c r="B22" s="1105"/>
      <c r="C22" s="643"/>
      <c r="D22" s="1083" t="s">
        <v>388</v>
      </c>
      <c r="E22" s="1084"/>
      <c r="F22" s="1085"/>
      <c r="G22" s="749" t="str">
        <f>IF(G20=0,"",G20+G21)</f>
        <v/>
      </c>
      <c r="H22" s="755" t="str">
        <f>IF(H20=0,"",H21+H20)</f>
        <v/>
      </c>
      <c r="I22" s="127"/>
      <c r="J22" s="127"/>
    </row>
    <row r="23" spans="1:17" s="15" customFormat="1" ht="13.5" customHeight="1">
      <c r="B23" s="618"/>
      <c r="C23" s="642"/>
      <c r="D23" s="676" t="str">
        <f>'9a-BOLSAS - TT'!B50</f>
        <v>FAPESP,  MAIO DE 2016</v>
      </c>
      <c r="G23" s="644"/>
      <c r="I23" s="620"/>
      <c r="J23" s="620"/>
      <c r="P23" s="618"/>
      <c r="Q23" s="618"/>
    </row>
    <row r="24" spans="1:17" s="15" customFormat="1" ht="21" hidden="1" customHeight="1">
      <c r="C24" s="642"/>
      <c r="E24" s="608"/>
      <c r="F24" s="608"/>
      <c r="G24" s="608"/>
      <c r="H24" s="608"/>
      <c r="I24" s="608"/>
      <c r="P24" s="618"/>
      <c r="Q24" s="618"/>
    </row>
    <row r="25" spans="1:17" s="15" customFormat="1" ht="11.25" hidden="1" customHeight="1">
      <c r="E25" s="608"/>
      <c r="F25" s="608"/>
      <c r="G25" s="608"/>
      <c r="H25" s="608"/>
      <c r="I25" s="608"/>
      <c r="J25" s="608"/>
      <c r="L25" s="571"/>
      <c r="M25"/>
      <c r="P25" s="618"/>
      <c r="Q25" s="618"/>
    </row>
    <row r="26" spans="1:17" s="15" customFormat="1" ht="21.75" hidden="1" customHeight="1">
      <c r="E26" s="608"/>
      <c r="F26" s="608"/>
      <c r="G26" s="608"/>
      <c r="H26" s="608"/>
      <c r="I26" s="608"/>
      <c r="J26" s="608"/>
      <c r="L26" s="571"/>
      <c r="M26"/>
      <c r="P26" s="618"/>
      <c r="Q26" s="618"/>
    </row>
    <row r="27" spans="1:17" s="15" customFormat="1" ht="32.25" hidden="1" customHeight="1" thickBot="1">
      <c r="B27" s="1075" t="s">
        <v>352</v>
      </c>
      <c r="C27" s="1075"/>
      <c r="D27" s="1075"/>
      <c r="E27" s="1075"/>
      <c r="F27" s="1075"/>
      <c r="G27" s="1075"/>
      <c r="H27" s="1075"/>
      <c r="I27" s="1075"/>
      <c r="J27" s="1075"/>
      <c r="K27" s="1075"/>
      <c r="L27" s="571"/>
      <c r="M27"/>
      <c r="P27" s="618"/>
      <c r="Q27" s="618"/>
    </row>
    <row r="28" spans="1:17" s="15" customFormat="1" ht="27.75" hidden="1" customHeight="1">
      <c r="B28" s="1057" t="s">
        <v>338</v>
      </c>
      <c r="C28" s="1058"/>
      <c r="D28" s="1059"/>
      <c r="E28" s="1076" t="s">
        <v>324</v>
      </c>
      <c r="F28" s="1077"/>
      <c r="G28" s="1077"/>
      <c r="H28" s="1078"/>
      <c r="I28" s="1057" t="s">
        <v>337</v>
      </c>
      <c r="J28" s="1058"/>
      <c r="K28" s="1059"/>
      <c r="L28" s="571"/>
      <c r="M28"/>
      <c r="P28" s="618"/>
      <c r="Q28" s="618"/>
    </row>
    <row r="29" spans="1:17" s="623" customFormat="1" ht="24" hidden="1" customHeight="1">
      <c r="B29" s="1082" t="s">
        <v>325</v>
      </c>
      <c r="C29" s="1001"/>
      <c r="D29" s="648" t="s">
        <v>326</v>
      </c>
      <c r="E29" s="1079"/>
      <c r="F29" s="1080"/>
      <c r="G29" s="1080"/>
      <c r="H29" s="1081"/>
      <c r="I29" s="1073" t="s">
        <v>325</v>
      </c>
      <c r="J29" s="1074"/>
      <c r="K29" s="675" t="s">
        <v>326</v>
      </c>
      <c r="L29" s="571"/>
      <c r="M29"/>
      <c r="N29" s="15"/>
      <c r="O29" s="15"/>
      <c r="P29" s="618"/>
      <c r="Q29" s="618"/>
    </row>
    <row r="30" spans="1:17" s="623" customFormat="1" ht="24" hidden="1" customHeight="1">
      <c r="B30" s="1069">
        <v>0.15</v>
      </c>
      <c r="C30" s="1070"/>
      <c r="D30" s="649" t="s">
        <v>328</v>
      </c>
      <c r="E30" s="1060" t="s">
        <v>327</v>
      </c>
      <c r="F30" s="909"/>
      <c r="G30" s="909"/>
      <c r="H30" s="1061"/>
      <c r="I30" s="1062">
        <v>0.1</v>
      </c>
      <c r="J30" s="1063"/>
      <c r="K30" s="645" t="s">
        <v>336</v>
      </c>
      <c r="L30" s="571"/>
      <c r="M30"/>
      <c r="N30" s="15"/>
      <c r="O30" s="15"/>
      <c r="P30" s="618"/>
      <c r="Q30" s="618"/>
    </row>
    <row r="31" spans="1:17" s="623" customFormat="1" ht="24" hidden="1" customHeight="1">
      <c r="B31" s="1067">
        <v>0.2</v>
      </c>
      <c r="C31" s="1068"/>
      <c r="D31" s="650" t="s">
        <v>328</v>
      </c>
      <c r="E31" s="1060" t="s">
        <v>329</v>
      </c>
      <c r="F31" s="909"/>
      <c r="G31" s="909"/>
      <c r="H31" s="1061"/>
      <c r="I31" s="1071">
        <v>0.2</v>
      </c>
      <c r="J31" s="1072"/>
      <c r="K31" s="646" t="s">
        <v>336</v>
      </c>
      <c r="L31" s="571"/>
      <c r="M31"/>
      <c r="N31" s="15"/>
      <c r="O31" s="15"/>
      <c r="P31" s="618"/>
      <c r="Q31" s="618"/>
    </row>
    <row r="32" spans="1:17" s="623" customFormat="1" ht="24" hidden="1" customHeight="1">
      <c r="B32" s="1069">
        <v>0.15</v>
      </c>
      <c r="C32" s="1070"/>
      <c r="D32" s="649" t="s">
        <v>328</v>
      </c>
      <c r="E32" s="1060" t="s">
        <v>330</v>
      </c>
      <c r="F32" s="909"/>
      <c r="G32" s="909"/>
      <c r="H32" s="1061"/>
      <c r="I32" s="1062">
        <v>0.1</v>
      </c>
      <c r="J32" s="1063"/>
      <c r="K32" s="645" t="s">
        <v>336</v>
      </c>
      <c r="L32" s="571"/>
      <c r="M32"/>
      <c r="N32" s="15"/>
      <c r="O32" s="15"/>
      <c r="P32" s="618"/>
      <c r="Q32" s="618"/>
    </row>
    <row r="33" spans="2:17" s="623" customFormat="1" ht="24" hidden="1" customHeight="1">
      <c r="B33" s="1069">
        <v>0.15</v>
      </c>
      <c r="C33" s="1070"/>
      <c r="D33" s="649" t="s">
        <v>328</v>
      </c>
      <c r="E33" s="1060" t="s">
        <v>331</v>
      </c>
      <c r="F33" s="909"/>
      <c r="G33" s="909"/>
      <c r="H33" s="1061"/>
      <c r="I33" s="1062">
        <v>0.1</v>
      </c>
      <c r="J33" s="1063"/>
      <c r="K33" s="645" t="s">
        <v>336</v>
      </c>
      <c r="L33" s="571"/>
      <c r="M33"/>
      <c r="N33" s="15"/>
      <c r="O33" s="15"/>
      <c r="P33" s="618"/>
      <c r="Q33" s="618"/>
    </row>
    <row r="34" spans="2:17" s="623" customFormat="1" ht="24" hidden="1" customHeight="1" thickBot="1">
      <c r="B34" s="1053">
        <v>0.15</v>
      </c>
      <c r="C34" s="1054"/>
      <c r="D34" s="651" t="s">
        <v>328</v>
      </c>
      <c r="E34" s="1064" t="s">
        <v>332</v>
      </c>
      <c r="F34" s="1065"/>
      <c r="G34" s="1065"/>
      <c r="H34" s="1066"/>
      <c r="I34" s="1055">
        <v>0.1</v>
      </c>
      <c r="J34" s="1056"/>
      <c r="K34" s="647" t="s">
        <v>336</v>
      </c>
      <c r="L34" s="571"/>
      <c r="M34"/>
      <c r="N34" s="15"/>
      <c r="O34" s="15"/>
      <c r="P34" s="618"/>
      <c r="Q34" s="618"/>
    </row>
    <row r="35" spans="2:17" ht="12.75" hidden="1">
      <c r="G35" s="543"/>
      <c r="H35" s="543"/>
      <c r="I35" s="608"/>
      <c r="J35" s="608"/>
      <c r="K35" s="622"/>
      <c r="N35" s="15"/>
      <c r="O35" s="15"/>
      <c r="P35" s="618"/>
      <c r="Q35" s="618"/>
    </row>
    <row r="36" spans="2:17" ht="23.25" hidden="1" customHeight="1">
      <c r="I36" s="608"/>
      <c r="J36" s="608"/>
      <c r="N36" s="15"/>
      <c r="O36" s="15"/>
      <c r="P36" s="618"/>
      <c r="Q36" s="618"/>
    </row>
    <row r="37" spans="2:17" ht="23.25" hidden="1" customHeight="1">
      <c r="N37" s="15"/>
      <c r="O37" s="15"/>
      <c r="P37" s="618"/>
      <c r="Q37" s="618"/>
    </row>
  </sheetData>
  <sheetProtection algorithmName="SHA-512" hashValue="ys8xxqZ9kPv7BFJi06vdwDD9IfTMJ3WNT276Atm6wtcg5b51sqvErGZRZrVGTmX7k/W2Ovz4DS8Nv2nGmmxN9w==" saltValue="UHiJ6mkBiKIvx3D8zXKp5g==" spinCount="100000" sheet="1" objects="1" scenarios="1"/>
  <dataConsolidate/>
  <mergeCells count="47">
    <mergeCell ref="F2:H3"/>
    <mergeCell ref="B5:B22"/>
    <mergeCell ref="K10:M10"/>
    <mergeCell ref="D21:F21"/>
    <mergeCell ref="D17:F17"/>
    <mergeCell ref="L15:M15"/>
    <mergeCell ref="D16:F16"/>
    <mergeCell ref="D15:F15"/>
    <mergeCell ref="D14:F14"/>
    <mergeCell ref="D13:F13"/>
    <mergeCell ref="D11:F11"/>
    <mergeCell ref="E5:H5"/>
    <mergeCell ref="E19:F19"/>
    <mergeCell ref="D12:F12"/>
    <mergeCell ref="D9:F9"/>
    <mergeCell ref="K11:M11"/>
    <mergeCell ref="D22:F22"/>
    <mergeCell ref="K13:M13"/>
    <mergeCell ref="L14:M14"/>
    <mergeCell ref="N8:N11"/>
    <mergeCell ref="K7:M7"/>
    <mergeCell ref="D8:F8"/>
    <mergeCell ref="D7:F7"/>
    <mergeCell ref="D10:F10"/>
    <mergeCell ref="K9:M9"/>
    <mergeCell ref="K8:M8"/>
    <mergeCell ref="B27:K27"/>
    <mergeCell ref="E30:H30"/>
    <mergeCell ref="B28:D28"/>
    <mergeCell ref="E28:H29"/>
    <mergeCell ref="B29:C29"/>
    <mergeCell ref="B30:C30"/>
    <mergeCell ref="B34:C34"/>
    <mergeCell ref="I34:J34"/>
    <mergeCell ref="I28:K28"/>
    <mergeCell ref="E31:H31"/>
    <mergeCell ref="E32:H32"/>
    <mergeCell ref="I33:J33"/>
    <mergeCell ref="E34:H34"/>
    <mergeCell ref="B31:C31"/>
    <mergeCell ref="B32:C32"/>
    <mergeCell ref="B33:C33"/>
    <mergeCell ref="E33:H33"/>
    <mergeCell ref="I32:J32"/>
    <mergeCell ref="I31:J31"/>
    <mergeCell ref="I30:J30"/>
    <mergeCell ref="I29:J29"/>
  </mergeCells>
  <conditionalFormatting sqref="H16 G18:G19 H22 G20:H20">
    <cfRule type="cellIs" dxfId="4" priority="7" operator="equal">
      <formula>0</formula>
    </cfRule>
  </conditionalFormatting>
  <conditionalFormatting sqref="G17:H17">
    <cfRule type="cellIs" dxfId="3" priority="5" operator="equal">
      <formula>0</formula>
    </cfRule>
  </conditionalFormatting>
  <conditionalFormatting sqref="G22">
    <cfRule type="cellIs" dxfId="2" priority="3" operator="equal">
      <formula>0</formula>
    </cfRule>
  </conditionalFormatting>
  <conditionalFormatting sqref="H21">
    <cfRule type="cellIs" dxfId="1" priority="2" operator="equal">
      <formula>0</formula>
    </cfRule>
  </conditionalFormatting>
  <conditionalFormatting sqref="G21">
    <cfRule type="cellIs" dxfId="0" priority="1" operator="equal">
      <formula>0</formula>
    </cfRule>
  </conditionalFormatting>
  <dataValidations count="1">
    <dataValidation type="list" allowBlank="1" showInputMessage="1" showErrorMessage="1" sqref="E19:F19">
      <formula1>$P$6:$P$7</formula1>
    </dataValidation>
  </dataValidations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K42"/>
  <sheetViews>
    <sheetView showGridLines="0" workbookViewId="0"/>
  </sheetViews>
  <sheetFormatPr defaultColWidth="0" defaultRowHeight="27.75" customHeight="1" zeroHeight="1"/>
  <cols>
    <col min="1" max="1" width="10.85546875" style="629" customWidth="1"/>
    <col min="2" max="2" width="8.7109375" style="629" hidden="1" customWidth="1"/>
    <col min="3" max="3" width="12.140625" style="629" hidden="1" customWidth="1"/>
    <col min="4" max="4" width="13.42578125" style="630" hidden="1" customWidth="1"/>
    <col min="5" max="6" width="12.140625" style="629" hidden="1" customWidth="1"/>
    <col min="7" max="7" width="12.28515625" style="629" hidden="1" customWidth="1"/>
    <col min="8" max="9" width="11.5703125" style="629" hidden="1" customWidth="1"/>
    <col min="10" max="10" width="11" style="629" hidden="1" customWidth="1"/>
    <col min="11" max="11" width="15.28515625" style="629" hidden="1" customWidth="1"/>
    <col min="12" max="12" width="2.140625" style="629" hidden="1" customWidth="1"/>
    <col min="13" max="14" width="6.140625" style="629" hidden="1" customWidth="1"/>
    <col min="15" max="15" width="2.28515625" style="655" hidden="1" customWidth="1"/>
    <col min="16" max="16" width="12.7109375" style="629" hidden="1" customWidth="1"/>
    <col min="17" max="17" width="2.28515625" style="629" hidden="1" customWidth="1"/>
    <col min="18" max="18" width="5.85546875" style="655" hidden="1" customWidth="1"/>
    <col min="19" max="19" width="5.85546875" style="629" hidden="1" customWidth="1"/>
    <col min="20" max="20" width="8.5703125" style="629" hidden="1" customWidth="1"/>
    <col min="21" max="21" width="27" style="629" hidden="1" customWidth="1"/>
    <col min="22" max="22" width="18.5703125" style="629" hidden="1" customWidth="1"/>
    <col min="23" max="25" width="4.42578125" style="629" hidden="1" customWidth="1"/>
    <col min="26" max="32" width="2.5703125" style="629" hidden="1" customWidth="1"/>
    <col min="33" max="37" width="10.5703125" style="629" hidden="1" customWidth="1"/>
    <col min="38" max="16384" width="10.5703125" style="656" hidden="1"/>
  </cols>
  <sheetData>
    <row r="1" spans="1:37" ht="60.75" customHeight="1">
      <c r="A1" s="692"/>
      <c r="B1" s="654"/>
      <c r="C1" s="654"/>
      <c r="D1" s="661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63"/>
      <c r="P1" s="654"/>
      <c r="Q1" s="654"/>
    </row>
    <row r="2" spans="1:37" s="681" customFormat="1" ht="27.75" hidden="1" customHeight="1">
      <c r="A2" s="654"/>
      <c r="B2" s="1116" t="s">
        <v>297</v>
      </c>
      <c r="C2" s="1122" t="s">
        <v>372</v>
      </c>
      <c r="D2" s="720" t="s">
        <v>349</v>
      </c>
      <c r="E2" s="720" t="s">
        <v>349</v>
      </c>
      <c r="F2" s="720" t="s">
        <v>349</v>
      </c>
      <c r="G2" s="720" t="s">
        <v>349</v>
      </c>
      <c r="H2" s="720" t="s">
        <v>299</v>
      </c>
      <c r="I2" s="720" t="s">
        <v>299</v>
      </c>
      <c r="J2" s="664"/>
      <c r="K2" s="680" t="s">
        <v>353</v>
      </c>
      <c r="L2" s="664"/>
      <c r="M2" s="1119" t="s">
        <v>300</v>
      </c>
      <c r="N2" s="665">
        <v>16</v>
      </c>
      <c r="O2" s="663"/>
      <c r="P2" s="1113" t="s">
        <v>340</v>
      </c>
      <c r="Q2" s="1114"/>
      <c r="R2" s="1115"/>
      <c r="S2" s="661"/>
      <c r="T2" s="728" t="s">
        <v>297</v>
      </c>
      <c r="U2" s="728" t="s">
        <v>371</v>
      </c>
      <c r="V2" s="728" t="s">
        <v>379</v>
      </c>
      <c r="W2" s="629"/>
      <c r="X2" s="732" t="s">
        <v>384</v>
      </c>
      <c r="Y2" s="733"/>
      <c r="Z2" s="733"/>
      <c r="AA2" s="733"/>
      <c r="AB2" s="733"/>
      <c r="AC2" s="733"/>
      <c r="AD2" s="733"/>
      <c r="AE2" s="730"/>
      <c r="AI2" s="654"/>
      <c r="AJ2" s="654"/>
      <c r="AK2" s="654"/>
    </row>
    <row r="3" spans="1:37" s="681" customFormat="1" ht="27.75" hidden="1" customHeight="1" thickBot="1">
      <c r="A3" s="654"/>
      <c r="B3" s="1116"/>
      <c r="C3" s="1123"/>
      <c r="D3" s="666">
        <v>42460</v>
      </c>
      <c r="E3" s="666">
        <v>41365</v>
      </c>
      <c r="F3" s="666">
        <v>41000</v>
      </c>
      <c r="G3" s="666">
        <v>40634</v>
      </c>
      <c r="H3" s="666">
        <v>40633</v>
      </c>
      <c r="I3" s="666">
        <v>40237</v>
      </c>
      <c r="J3" s="667"/>
      <c r="K3" s="668">
        <v>1</v>
      </c>
      <c r="L3" s="667"/>
      <c r="M3" s="1119"/>
      <c r="N3" s="669">
        <f>N2+1</f>
        <v>17</v>
      </c>
      <c r="O3" s="663"/>
      <c r="P3" s="1120" t="s">
        <v>341</v>
      </c>
      <c r="Q3" s="1121"/>
      <c r="R3" s="682" t="s">
        <v>325</v>
      </c>
      <c r="S3" s="661"/>
      <c r="T3" s="728" t="s">
        <v>258</v>
      </c>
      <c r="U3" s="729">
        <v>579.29999999999995</v>
      </c>
      <c r="V3" s="729">
        <v>643.20000000000005</v>
      </c>
      <c r="W3" s="629"/>
      <c r="X3" s="739" t="s">
        <v>383</v>
      </c>
      <c r="Y3" s="734"/>
      <c r="Z3" s="734"/>
      <c r="AA3" s="734"/>
      <c r="AB3" s="734"/>
      <c r="AC3" s="734"/>
      <c r="AD3" s="734"/>
      <c r="AE3" s="737"/>
      <c r="AF3" s="654"/>
      <c r="AG3" s="654"/>
      <c r="AH3" s="654"/>
      <c r="AI3" s="654"/>
      <c r="AJ3" s="654"/>
      <c r="AK3" s="654"/>
    </row>
    <row r="4" spans="1:37" s="681" customFormat="1" ht="27.75" hidden="1" customHeight="1">
      <c r="A4" s="654"/>
      <c r="B4" s="724" t="s">
        <v>125</v>
      </c>
      <c r="C4" s="725">
        <f>V10</f>
        <v>406.5</v>
      </c>
      <c r="D4" s="690">
        <v>366</v>
      </c>
      <c r="E4" s="726">
        <v>351.9</v>
      </c>
      <c r="F4" s="688">
        <v>332.1</v>
      </c>
      <c r="G4" s="727">
        <v>317.39999999999998</v>
      </c>
      <c r="H4" s="673">
        <v>299.10000000000002</v>
      </c>
      <c r="I4" s="673">
        <v>268.2</v>
      </c>
      <c r="J4" s="670"/>
      <c r="K4" s="668">
        <v>2</v>
      </c>
      <c r="L4" s="670"/>
      <c r="M4" s="1119"/>
      <c r="N4" s="669">
        <f t="shared" ref="N4:N26" si="0">N3+1</f>
        <v>18</v>
      </c>
      <c r="O4" s="663"/>
      <c r="P4" s="1111" t="s">
        <v>342</v>
      </c>
      <c r="Q4" s="1112"/>
      <c r="R4" s="683">
        <v>0.1</v>
      </c>
      <c r="S4" s="684"/>
      <c r="T4" s="728" t="s">
        <v>373</v>
      </c>
      <c r="U4" s="729">
        <v>1701.9</v>
      </c>
      <c r="V4" s="729">
        <v>1889.4</v>
      </c>
      <c r="W4" s="629"/>
      <c r="X4" s="735" t="s">
        <v>381</v>
      </c>
      <c r="Y4" s="736"/>
      <c r="Z4" s="736"/>
      <c r="AA4" s="736"/>
      <c r="AB4" s="736"/>
      <c r="AC4" s="736"/>
      <c r="AD4" s="736"/>
      <c r="AE4" s="731"/>
      <c r="AF4" s="654"/>
      <c r="AG4" s="654"/>
      <c r="AH4" s="654"/>
      <c r="AI4" s="654"/>
      <c r="AJ4" s="654"/>
      <c r="AK4" s="654"/>
    </row>
    <row r="5" spans="1:37" s="681" customFormat="1" ht="27.75" hidden="1" customHeight="1" thickBot="1">
      <c r="A5" s="654"/>
      <c r="B5" s="724" t="s">
        <v>149</v>
      </c>
      <c r="C5" s="725">
        <f t="shared" ref="C5:C9" si="1">V11</f>
        <v>812.1</v>
      </c>
      <c r="D5" s="690">
        <v>731.4</v>
      </c>
      <c r="E5" s="726">
        <v>703.2</v>
      </c>
      <c r="F5" s="688">
        <v>663.9</v>
      </c>
      <c r="G5" s="727">
        <v>634.79999999999995</v>
      </c>
      <c r="H5" s="673">
        <v>598.5</v>
      </c>
      <c r="I5" s="673">
        <v>536.4</v>
      </c>
      <c r="J5" s="670"/>
      <c r="K5" s="668">
        <v>3</v>
      </c>
      <c r="L5" s="670"/>
      <c r="M5" s="1119"/>
      <c r="N5" s="669">
        <f t="shared" si="0"/>
        <v>19</v>
      </c>
      <c r="O5" s="663"/>
      <c r="P5" s="1111" t="s">
        <v>343</v>
      </c>
      <c r="Q5" s="1112"/>
      <c r="R5" s="683">
        <v>0.1</v>
      </c>
      <c r="S5" s="685"/>
      <c r="T5" s="728" t="s">
        <v>374</v>
      </c>
      <c r="U5" s="729">
        <v>1806.6</v>
      </c>
      <c r="V5" s="729">
        <v>2005.5</v>
      </c>
      <c r="W5" s="629"/>
      <c r="X5" s="739" t="s">
        <v>382</v>
      </c>
      <c r="Y5" s="734"/>
      <c r="Z5" s="734"/>
      <c r="AA5" s="734"/>
      <c r="AB5" s="734"/>
      <c r="AC5" s="734"/>
      <c r="AD5" s="738"/>
      <c r="AE5" s="737"/>
      <c r="AF5" s="654"/>
      <c r="AG5" s="654"/>
      <c r="AH5" s="654"/>
      <c r="AI5" s="654"/>
      <c r="AJ5" s="654"/>
      <c r="AK5" s="654"/>
    </row>
    <row r="6" spans="1:37" s="681" customFormat="1" ht="27.75" hidden="1" customHeight="1">
      <c r="A6" s="654"/>
      <c r="B6" s="724" t="s">
        <v>124</v>
      </c>
      <c r="C6" s="725">
        <f t="shared" si="1"/>
        <v>1136.4000000000001</v>
      </c>
      <c r="D6" s="690">
        <v>1023.6</v>
      </c>
      <c r="E6" s="726">
        <v>984.3</v>
      </c>
      <c r="F6" s="688">
        <v>929.1</v>
      </c>
      <c r="G6" s="727">
        <v>888.3</v>
      </c>
      <c r="H6" s="673">
        <v>837.6</v>
      </c>
      <c r="I6" s="673">
        <v>750.9</v>
      </c>
      <c r="J6" s="670"/>
      <c r="K6" s="668">
        <v>4</v>
      </c>
      <c r="L6" s="670"/>
      <c r="M6" s="1119"/>
      <c r="N6" s="669">
        <f t="shared" si="0"/>
        <v>20</v>
      </c>
      <c r="O6" s="663"/>
      <c r="P6" s="1111" t="s">
        <v>344</v>
      </c>
      <c r="Q6" s="1112"/>
      <c r="R6" s="683">
        <v>0.3</v>
      </c>
      <c r="S6" s="685"/>
      <c r="T6" s="728" t="s">
        <v>375</v>
      </c>
      <c r="U6" s="729">
        <v>2508.6</v>
      </c>
      <c r="V6" s="729">
        <v>2784.6</v>
      </c>
      <c r="W6" s="629"/>
      <c r="X6" s="654"/>
      <c r="Y6" s="654"/>
      <c r="Z6" s="654"/>
      <c r="AA6" s="654"/>
      <c r="AB6" s="654"/>
      <c r="AC6" s="654"/>
      <c r="AD6" s="654"/>
      <c r="AE6" s="654"/>
      <c r="AF6" s="654"/>
      <c r="AG6" s="654"/>
      <c r="AH6" s="654"/>
      <c r="AI6" s="654"/>
      <c r="AJ6" s="654"/>
      <c r="AK6" s="654"/>
    </row>
    <row r="7" spans="1:37" s="681" customFormat="1" ht="27.75" hidden="1" customHeight="1">
      <c r="A7" s="654"/>
      <c r="B7" s="724" t="s">
        <v>126</v>
      </c>
      <c r="C7" s="725">
        <f t="shared" si="1"/>
        <v>2871.9</v>
      </c>
      <c r="D7" s="690">
        <v>2587.1999999999998</v>
      </c>
      <c r="E7" s="726">
        <v>2488.1999999999998</v>
      </c>
      <c r="F7" s="688">
        <v>2349.3000000000002</v>
      </c>
      <c r="G7" s="727">
        <v>2246.1</v>
      </c>
      <c r="H7" s="673">
        <v>2117.6999999999998</v>
      </c>
      <c r="I7" s="673">
        <v>1898.4</v>
      </c>
      <c r="J7" s="670"/>
      <c r="K7" s="668">
        <v>5</v>
      </c>
      <c r="L7" s="670"/>
      <c r="M7" s="1119"/>
      <c r="N7" s="669">
        <f t="shared" si="0"/>
        <v>21</v>
      </c>
      <c r="O7" s="663"/>
      <c r="P7" s="1111" t="s">
        <v>345</v>
      </c>
      <c r="Q7" s="1112"/>
      <c r="R7" s="683">
        <v>0.15</v>
      </c>
      <c r="S7" s="685"/>
      <c r="T7" s="728" t="s">
        <v>376</v>
      </c>
      <c r="U7" s="729">
        <v>3104.7</v>
      </c>
      <c r="V7" s="729">
        <v>3446.4</v>
      </c>
      <c r="W7" s="629"/>
      <c r="X7" s="654"/>
      <c r="Y7" s="654"/>
      <c r="Z7" s="654"/>
      <c r="AA7" s="654"/>
      <c r="AB7" s="654"/>
      <c r="AC7" s="654"/>
      <c r="AD7" s="654"/>
      <c r="AE7" s="654"/>
      <c r="AF7" s="654"/>
      <c r="AG7" s="654"/>
      <c r="AH7" s="654"/>
      <c r="AI7" s="654"/>
      <c r="AJ7" s="654"/>
      <c r="AK7" s="654"/>
    </row>
    <row r="8" spans="1:37" s="681" customFormat="1" ht="27.75" hidden="1" customHeight="1">
      <c r="A8" s="654"/>
      <c r="B8" s="724" t="s">
        <v>127</v>
      </c>
      <c r="C8" s="725">
        <f t="shared" si="1"/>
        <v>4705.2</v>
      </c>
      <c r="D8" s="690">
        <v>4238.7</v>
      </c>
      <c r="E8" s="726">
        <v>4076.7</v>
      </c>
      <c r="F8" s="688">
        <v>3849</v>
      </c>
      <c r="G8" s="727">
        <v>3679.8</v>
      </c>
      <c r="H8" s="673">
        <v>3469.8</v>
      </c>
      <c r="I8" s="673">
        <v>3110.4</v>
      </c>
      <c r="J8" s="670"/>
      <c r="K8" s="668">
        <v>6</v>
      </c>
      <c r="L8" s="670"/>
      <c r="M8" s="1119"/>
      <c r="N8" s="669">
        <f t="shared" si="0"/>
        <v>22</v>
      </c>
      <c r="O8" s="663"/>
      <c r="P8" s="654"/>
      <c r="Q8" s="654"/>
      <c r="S8" s="685"/>
      <c r="T8" s="728" t="s">
        <v>318</v>
      </c>
      <c r="U8" s="729">
        <v>6143.4</v>
      </c>
      <c r="V8" s="729">
        <v>6819.3</v>
      </c>
      <c r="W8" s="629"/>
      <c r="X8" s="654"/>
      <c r="Y8" s="654"/>
      <c r="Z8" s="654"/>
      <c r="AA8" s="654"/>
      <c r="AB8" s="654"/>
      <c r="AC8" s="654"/>
      <c r="AD8" s="654"/>
      <c r="AE8" s="654"/>
      <c r="AF8" s="654"/>
      <c r="AG8" s="654"/>
      <c r="AH8" s="654"/>
      <c r="AI8" s="654"/>
      <c r="AJ8" s="654"/>
      <c r="AK8" s="654"/>
    </row>
    <row r="9" spans="1:37" s="681" customFormat="1" ht="27.75" hidden="1" customHeight="1">
      <c r="A9" s="654"/>
      <c r="B9" s="724" t="s">
        <v>128</v>
      </c>
      <c r="C9" s="725">
        <f t="shared" si="1"/>
        <v>6819.3</v>
      </c>
      <c r="D9" s="690">
        <v>6143.4</v>
      </c>
      <c r="E9" s="726">
        <v>5908.8</v>
      </c>
      <c r="F9" s="688">
        <v>5578.8</v>
      </c>
      <c r="G9" s="727">
        <v>5333.4</v>
      </c>
      <c r="H9" s="673">
        <v>5028.8999999999996</v>
      </c>
      <c r="I9" s="673">
        <v>4508.1000000000004</v>
      </c>
      <c r="J9" s="670"/>
      <c r="K9" s="668">
        <v>7</v>
      </c>
      <c r="L9" s="670"/>
      <c r="M9" s="1119"/>
      <c r="N9" s="669">
        <f t="shared" si="0"/>
        <v>23</v>
      </c>
      <c r="O9" s="663"/>
      <c r="P9" s="654"/>
      <c r="Q9" s="654"/>
      <c r="R9" s="663"/>
      <c r="S9" s="685"/>
      <c r="T9" s="728"/>
      <c r="U9" s="728" t="s">
        <v>371</v>
      </c>
      <c r="V9" s="728" t="s">
        <v>380</v>
      </c>
      <c r="W9" s="629"/>
      <c r="X9" s="654"/>
      <c r="Y9" s="654"/>
      <c r="Z9" s="654"/>
      <c r="AA9" s="654"/>
      <c r="AB9" s="654"/>
      <c r="AC9" s="654"/>
      <c r="AD9" s="654"/>
      <c r="AE9" s="654"/>
      <c r="AF9" s="654"/>
      <c r="AG9" s="654"/>
      <c r="AH9" s="654"/>
      <c r="AI9" s="654"/>
      <c r="AJ9" s="654"/>
      <c r="AK9" s="654"/>
    </row>
    <row r="10" spans="1:37" s="681" customFormat="1" ht="27.75" hidden="1" customHeight="1">
      <c r="A10" s="654"/>
      <c r="B10" s="654"/>
      <c r="C10" s="654"/>
      <c r="D10" s="661"/>
      <c r="E10" s="654"/>
      <c r="F10" s="654"/>
      <c r="G10" s="654"/>
      <c r="H10" s="654"/>
      <c r="I10" s="654"/>
      <c r="J10" s="654"/>
      <c r="K10" s="668">
        <v>8</v>
      </c>
      <c r="L10" s="654"/>
      <c r="M10" s="1119"/>
      <c r="N10" s="669">
        <f t="shared" si="0"/>
        <v>24</v>
      </c>
      <c r="O10" s="663"/>
      <c r="P10" s="654"/>
      <c r="Q10" s="654"/>
      <c r="R10" s="686"/>
      <c r="S10" s="685"/>
      <c r="T10" s="728" t="s">
        <v>125</v>
      </c>
      <c r="U10" s="729">
        <v>366</v>
      </c>
      <c r="V10" s="729">
        <v>406.5</v>
      </c>
      <c r="W10" s="629"/>
      <c r="X10" s="654"/>
      <c r="Y10" s="654"/>
      <c r="Z10" s="654"/>
      <c r="AA10" s="654"/>
      <c r="AB10" s="654"/>
      <c r="AC10" s="654"/>
      <c r="AD10" s="654"/>
      <c r="AE10" s="654"/>
      <c r="AF10" s="654"/>
      <c r="AG10" s="654"/>
      <c r="AH10" s="654"/>
      <c r="AI10" s="654"/>
      <c r="AJ10" s="654"/>
      <c r="AK10" s="654"/>
    </row>
    <row r="11" spans="1:37" s="681" customFormat="1" ht="27.75" hidden="1" customHeight="1">
      <c r="A11" s="654"/>
      <c r="B11" s="654"/>
      <c r="C11" s="654"/>
      <c r="D11" s="661"/>
      <c r="E11" s="654"/>
      <c r="F11" s="654"/>
      <c r="G11" s="654"/>
      <c r="H11" s="654"/>
      <c r="I11" s="654"/>
      <c r="J11" s="654"/>
      <c r="K11" s="668">
        <v>9</v>
      </c>
      <c r="L11" s="654"/>
      <c r="M11" s="1119"/>
      <c r="N11" s="669">
        <f t="shared" si="0"/>
        <v>25</v>
      </c>
      <c r="O11" s="663"/>
      <c r="P11" s="654"/>
      <c r="Q11" s="654"/>
      <c r="R11" s="686"/>
      <c r="S11" s="685"/>
      <c r="T11" s="728" t="s">
        <v>149</v>
      </c>
      <c r="U11" s="729">
        <v>731.4</v>
      </c>
      <c r="V11" s="729">
        <v>812.1</v>
      </c>
      <c r="W11" s="629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</row>
    <row r="12" spans="1:37" s="681" customFormat="1" ht="27.75" hidden="1" customHeight="1">
      <c r="A12" s="654"/>
      <c r="B12" s="654"/>
      <c r="C12" s="654"/>
      <c r="D12" s="661"/>
      <c r="E12" s="654"/>
      <c r="F12" s="654"/>
      <c r="G12" s="654"/>
      <c r="H12" s="654"/>
      <c r="I12" s="654"/>
      <c r="J12" s="654"/>
      <c r="K12" s="668">
        <v>10</v>
      </c>
      <c r="L12" s="654"/>
      <c r="M12" s="1119"/>
      <c r="N12" s="669">
        <f t="shared" si="0"/>
        <v>26</v>
      </c>
      <c r="O12" s="663"/>
      <c r="P12" s="654"/>
      <c r="Q12" s="654"/>
      <c r="R12" s="663"/>
      <c r="S12" s="654"/>
      <c r="T12" s="728" t="s">
        <v>124</v>
      </c>
      <c r="U12" s="729">
        <v>1023.6</v>
      </c>
      <c r="V12" s="729">
        <v>1136.4000000000001</v>
      </c>
      <c r="W12" s="629"/>
      <c r="X12" s="654"/>
      <c r="Y12" s="654"/>
      <c r="Z12" s="654"/>
      <c r="AA12" s="654"/>
      <c r="AB12" s="654"/>
      <c r="AC12" s="654"/>
      <c r="AD12" s="654"/>
      <c r="AE12" s="654"/>
      <c r="AF12" s="654"/>
      <c r="AG12" s="654"/>
      <c r="AH12" s="654"/>
      <c r="AI12" s="654"/>
      <c r="AJ12" s="654"/>
      <c r="AK12" s="654"/>
    </row>
    <row r="13" spans="1:37" s="681" customFormat="1" ht="27.75" hidden="1" customHeight="1">
      <c r="A13" s="654"/>
      <c r="B13" s="654"/>
      <c r="C13" s="654"/>
      <c r="D13" s="661"/>
      <c r="E13" s="654"/>
      <c r="F13" s="654"/>
      <c r="G13" s="654"/>
      <c r="H13" s="654"/>
      <c r="I13" s="654"/>
      <c r="J13" s="654"/>
      <c r="K13" s="654"/>
      <c r="L13" s="654"/>
      <c r="M13" s="1119"/>
      <c r="N13" s="669">
        <f t="shared" si="0"/>
        <v>27</v>
      </c>
      <c r="O13" s="663"/>
      <c r="P13" s="654"/>
      <c r="Q13" s="661"/>
      <c r="R13" s="663"/>
      <c r="S13" s="654"/>
      <c r="T13" s="728" t="s">
        <v>126</v>
      </c>
      <c r="U13" s="729">
        <v>2587.1999999999998</v>
      </c>
      <c r="V13" s="729">
        <v>2871.9</v>
      </c>
      <c r="W13" s="629"/>
      <c r="X13" s="687" t="s">
        <v>97</v>
      </c>
      <c r="Y13" s="654"/>
      <c r="Z13" s="654"/>
      <c r="AA13" s="654"/>
      <c r="AB13" s="654"/>
      <c r="AC13" s="654"/>
      <c r="AD13" s="654"/>
      <c r="AE13" s="654"/>
      <c r="AF13" s="654"/>
      <c r="AG13" s="654"/>
      <c r="AH13" s="654"/>
      <c r="AI13" s="654"/>
      <c r="AJ13" s="654"/>
      <c r="AK13" s="654"/>
    </row>
    <row r="14" spans="1:37" s="681" customFormat="1" ht="27.75" hidden="1" customHeight="1">
      <c r="A14" s="654"/>
      <c r="B14" s="1117" t="s">
        <v>297</v>
      </c>
      <c r="C14" s="720" t="s">
        <v>298</v>
      </c>
      <c r="D14" s="720" t="s">
        <v>298</v>
      </c>
      <c r="E14" s="720" t="s">
        <v>349</v>
      </c>
      <c r="F14" s="720" t="s">
        <v>298</v>
      </c>
      <c r="G14" s="720" t="s">
        <v>349</v>
      </c>
      <c r="H14" s="720" t="s">
        <v>299</v>
      </c>
      <c r="I14" s="720" t="s">
        <v>299</v>
      </c>
      <c r="J14" s="720" t="s">
        <v>349</v>
      </c>
      <c r="K14" s="720" t="s">
        <v>349</v>
      </c>
      <c r="L14" s="654"/>
      <c r="M14" s="1119"/>
      <c r="N14" s="669">
        <f t="shared" si="0"/>
        <v>28</v>
      </c>
      <c r="O14" s="663"/>
      <c r="P14" s="654"/>
      <c r="Q14" s="661"/>
      <c r="R14" s="663"/>
      <c r="S14" s="654"/>
      <c r="T14" s="728" t="s">
        <v>377</v>
      </c>
      <c r="U14" s="729">
        <v>4238.7</v>
      </c>
      <c r="V14" s="729">
        <v>4705.2</v>
      </c>
      <c r="W14" s="629"/>
      <c r="X14" s="654"/>
      <c r="Y14" s="654"/>
      <c r="Z14" s="654"/>
      <c r="AA14" s="654"/>
      <c r="AB14" s="654"/>
      <c r="AC14" s="654"/>
      <c r="AD14" s="654"/>
      <c r="AE14" s="654"/>
      <c r="AF14" s="654"/>
      <c r="AG14" s="654"/>
      <c r="AH14" s="654"/>
      <c r="AI14" s="654"/>
      <c r="AJ14" s="654"/>
      <c r="AK14" s="654"/>
    </row>
    <row r="15" spans="1:37" s="681" customFormat="1" ht="27.75" hidden="1" customHeight="1">
      <c r="A15" s="654"/>
      <c r="B15" s="1118"/>
      <c r="C15" s="666" t="s">
        <v>385</v>
      </c>
      <c r="D15" s="666">
        <v>41731</v>
      </c>
      <c r="E15" s="666">
        <v>41365</v>
      </c>
      <c r="F15" s="666">
        <v>41000</v>
      </c>
      <c r="G15" s="666">
        <v>40634</v>
      </c>
      <c r="H15" s="666">
        <v>40633</v>
      </c>
      <c r="I15" s="666">
        <v>40237</v>
      </c>
      <c r="J15" s="721">
        <v>2009</v>
      </c>
      <c r="K15" s="721">
        <v>2003</v>
      </c>
      <c r="L15" s="654"/>
      <c r="M15" s="1119"/>
      <c r="N15" s="669">
        <f t="shared" si="0"/>
        <v>29</v>
      </c>
      <c r="O15" s="663"/>
      <c r="P15" s="654"/>
      <c r="Q15" s="661"/>
      <c r="R15" s="663"/>
      <c r="S15" s="654"/>
      <c r="T15" s="728" t="s">
        <v>378</v>
      </c>
      <c r="U15" s="729">
        <v>6143.4</v>
      </c>
      <c r="V15" s="729">
        <v>6819.3</v>
      </c>
      <c r="W15" s="629"/>
      <c r="X15" s="654"/>
      <c r="Y15" s="654"/>
      <c r="Z15" s="654"/>
      <c r="AA15" s="654"/>
      <c r="AB15" s="654"/>
      <c r="AC15" s="654"/>
      <c r="AD15" s="654"/>
      <c r="AE15" s="654"/>
      <c r="AF15" s="654"/>
      <c r="AG15" s="654"/>
      <c r="AH15" s="654"/>
      <c r="AI15" s="654"/>
      <c r="AJ15" s="654"/>
      <c r="AK15" s="654"/>
    </row>
    <row r="16" spans="1:37" s="681" customFormat="1" ht="27.75" hidden="1" customHeight="1">
      <c r="A16" s="654"/>
      <c r="B16" s="671" t="s">
        <v>258</v>
      </c>
      <c r="C16" s="690">
        <f>V3</f>
        <v>643.20000000000005</v>
      </c>
      <c r="D16" s="690">
        <v>579.29999999999995</v>
      </c>
      <c r="E16" s="722">
        <v>557.1</v>
      </c>
      <c r="F16" s="688">
        <v>525.9</v>
      </c>
      <c r="G16" s="672">
        <v>502.8</v>
      </c>
      <c r="H16" s="673">
        <v>474</v>
      </c>
      <c r="I16" s="673">
        <v>424.8</v>
      </c>
      <c r="J16" s="723">
        <v>396</v>
      </c>
      <c r="K16" s="723">
        <v>330</v>
      </c>
      <c r="L16" s="654"/>
      <c r="M16" s="1119"/>
      <c r="N16" s="669">
        <f t="shared" si="0"/>
        <v>30</v>
      </c>
      <c r="O16" s="663"/>
      <c r="P16" s="654"/>
      <c r="Q16" s="661"/>
      <c r="R16" s="663"/>
      <c r="S16" s="654"/>
      <c r="T16" s="629"/>
      <c r="U16" s="679"/>
      <c r="V16" s="679"/>
      <c r="W16" s="629"/>
      <c r="X16" s="654"/>
      <c r="Y16" s="654"/>
      <c r="Z16" s="654"/>
      <c r="AA16" s="654"/>
      <c r="AB16" s="654"/>
      <c r="AC16" s="654"/>
      <c r="AD16" s="654"/>
      <c r="AE16" s="654"/>
      <c r="AF16" s="654"/>
      <c r="AG16" s="654"/>
      <c r="AH16" s="654"/>
      <c r="AI16" s="654"/>
      <c r="AJ16" s="654"/>
      <c r="AK16" s="654"/>
    </row>
    <row r="17" spans="1:37" s="681" customFormat="1" ht="27.75" hidden="1" customHeight="1">
      <c r="A17" s="654"/>
      <c r="B17" s="671" t="s">
        <v>323</v>
      </c>
      <c r="C17" s="690">
        <f t="shared" ref="C17" si="2">V4</f>
        <v>1889.4</v>
      </c>
      <c r="D17" s="690">
        <v>1701.9</v>
      </c>
      <c r="E17" s="722">
        <v>1636.8</v>
      </c>
      <c r="F17" s="689" t="s">
        <v>339</v>
      </c>
      <c r="G17" s="672">
        <v>1477.2</v>
      </c>
      <c r="H17" s="673">
        <v>1392.9</v>
      </c>
      <c r="I17" s="673">
        <v>1248.5999999999999</v>
      </c>
      <c r="J17" s="723">
        <v>1164</v>
      </c>
      <c r="K17" s="723">
        <v>970</v>
      </c>
      <c r="L17" s="654"/>
      <c r="M17" s="1119"/>
      <c r="N17" s="669">
        <f t="shared" si="0"/>
        <v>31</v>
      </c>
      <c r="O17" s="663"/>
      <c r="P17" s="654"/>
      <c r="Q17" s="661"/>
      <c r="R17" s="663"/>
      <c r="S17" s="654"/>
      <c r="T17" s="629"/>
      <c r="U17" s="679"/>
      <c r="V17" s="679"/>
      <c r="W17" s="629"/>
      <c r="X17" s="654"/>
      <c r="Y17" s="654"/>
      <c r="Z17" s="654"/>
      <c r="AA17" s="654"/>
      <c r="AB17" s="654"/>
      <c r="AC17" s="654"/>
      <c r="AD17" s="654"/>
      <c r="AE17" s="654"/>
      <c r="AF17" s="654"/>
      <c r="AG17" s="654"/>
      <c r="AH17" s="654"/>
      <c r="AI17" s="654"/>
      <c r="AJ17" s="654"/>
      <c r="AK17" s="654"/>
    </row>
    <row r="18" spans="1:37" s="681" customFormat="1" ht="27.75" hidden="1" customHeight="1">
      <c r="A18" s="654"/>
      <c r="B18" s="671" t="s">
        <v>318</v>
      </c>
      <c r="C18" s="690">
        <f>V8</f>
        <v>6819.3</v>
      </c>
      <c r="D18" s="690">
        <v>6143.4</v>
      </c>
      <c r="E18" s="722">
        <v>5908.8</v>
      </c>
      <c r="F18" s="691">
        <v>5578.8</v>
      </c>
      <c r="G18" s="672">
        <v>5333.4</v>
      </c>
      <c r="H18" s="673">
        <v>5028.8999999999996</v>
      </c>
      <c r="I18" s="673">
        <v>4508.1000000000004</v>
      </c>
      <c r="J18" s="723">
        <v>4203.1400000000003</v>
      </c>
      <c r="K18" s="723">
        <v>2570</v>
      </c>
      <c r="L18" s="654"/>
      <c r="M18" s="1119"/>
      <c r="N18" s="669">
        <f t="shared" si="0"/>
        <v>32</v>
      </c>
      <c r="O18" s="663"/>
      <c r="P18" s="654"/>
      <c r="Q18" s="661"/>
      <c r="R18" s="663"/>
      <c r="S18" s="654"/>
      <c r="T18" s="629"/>
      <c r="U18" s="629"/>
      <c r="V18" s="629"/>
      <c r="W18" s="629"/>
      <c r="X18" s="654"/>
      <c r="Y18" s="654"/>
      <c r="Z18" s="654"/>
      <c r="AA18" s="654"/>
      <c r="AB18" s="654"/>
      <c r="AC18" s="654"/>
      <c r="AD18" s="654"/>
      <c r="AE18" s="654"/>
      <c r="AF18" s="654"/>
      <c r="AG18" s="654"/>
      <c r="AH18" s="654"/>
      <c r="AI18" s="654"/>
      <c r="AJ18" s="654"/>
      <c r="AK18" s="654"/>
    </row>
    <row r="19" spans="1:37" s="681" customFormat="1" ht="27.75" hidden="1" customHeight="1">
      <c r="A19" s="654"/>
      <c r="B19" s="671" t="s">
        <v>346</v>
      </c>
      <c r="C19" s="690">
        <f>V5</f>
        <v>2005.5</v>
      </c>
      <c r="D19" s="690">
        <v>1806.6</v>
      </c>
      <c r="E19" s="722">
        <v>1737.6</v>
      </c>
      <c r="F19" s="690">
        <v>1640.4</v>
      </c>
      <c r="G19" s="672">
        <v>1568.4</v>
      </c>
      <c r="H19" s="673">
        <v>1478.7</v>
      </c>
      <c r="I19" s="673">
        <v>1325.7</v>
      </c>
      <c r="J19" s="723">
        <v>1236</v>
      </c>
      <c r="K19" s="723">
        <v>1030</v>
      </c>
      <c r="L19" s="654"/>
      <c r="M19" s="1119"/>
      <c r="N19" s="669">
        <f t="shared" si="0"/>
        <v>33</v>
      </c>
      <c r="O19" s="663"/>
      <c r="P19" s="654"/>
      <c r="Q19" s="661"/>
      <c r="R19" s="663"/>
      <c r="S19" s="654"/>
      <c r="T19" s="629"/>
      <c r="U19" s="629"/>
      <c r="V19" s="629"/>
      <c r="W19" s="629"/>
      <c r="X19" s="654"/>
      <c r="Y19" s="654"/>
      <c r="Z19" s="654"/>
      <c r="AA19" s="654"/>
      <c r="AB19" s="654"/>
      <c r="AC19" s="654"/>
      <c r="AD19" s="654"/>
      <c r="AE19" s="654"/>
      <c r="AF19" s="654"/>
      <c r="AG19" s="654"/>
      <c r="AH19" s="654"/>
      <c r="AI19" s="654"/>
      <c r="AJ19" s="654"/>
      <c r="AK19" s="654"/>
    </row>
    <row r="20" spans="1:37" s="681" customFormat="1" ht="27.75" hidden="1" customHeight="1">
      <c r="A20" s="654"/>
      <c r="B20" s="671" t="s">
        <v>348</v>
      </c>
      <c r="C20" s="690">
        <f>V6</f>
        <v>2784.6</v>
      </c>
      <c r="D20" s="690">
        <v>2508.6</v>
      </c>
      <c r="E20" s="722">
        <v>2412.6</v>
      </c>
      <c r="F20" s="690">
        <v>2277.9</v>
      </c>
      <c r="G20" s="672">
        <v>2177.701</v>
      </c>
      <c r="H20" s="673">
        <v>2053.1999999999998</v>
      </c>
      <c r="I20" s="673">
        <v>1840.5</v>
      </c>
      <c r="J20" s="723">
        <v>1716</v>
      </c>
      <c r="K20" s="723">
        <v>1430</v>
      </c>
      <c r="L20" s="654"/>
      <c r="M20" s="1119"/>
      <c r="N20" s="669">
        <f t="shared" si="0"/>
        <v>34</v>
      </c>
      <c r="O20" s="663"/>
      <c r="P20" s="654"/>
      <c r="Q20" s="661"/>
      <c r="R20" s="663"/>
      <c r="S20" s="654"/>
      <c r="T20" s="629"/>
      <c r="U20" s="679"/>
      <c r="V20" s="679"/>
      <c r="W20" s="629"/>
      <c r="X20" s="654"/>
      <c r="Y20" s="654"/>
      <c r="Z20" s="654"/>
      <c r="AA20" s="654"/>
      <c r="AB20" s="654"/>
      <c r="AC20" s="654"/>
      <c r="AD20" s="654"/>
      <c r="AE20" s="654"/>
      <c r="AF20" s="654"/>
      <c r="AG20" s="654"/>
      <c r="AH20" s="654"/>
      <c r="AI20" s="654"/>
      <c r="AJ20" s="654"/>
      <c r="AK20" s="654"/>
    </row>
    <row r="21" spans="1:37" s="681" customFormat="1" ht="27.75" hidden="1" customHeight="1">
      <c r="A21" s="654"/>
      <c r="B21" s="671" t="s">
        <v>347</v>
      </c>
      <c r="C21" s="690">
        <f>V7</f>
        <v>3446.4</v>
      </c>
      <c r="D21" s="690">
        <v>3104.7</v>
      </c>
      <c r="E21" s="722">
        <v>2985.9</v>
      </c>
      <c r="F21" s="690">
        <v>2819.1</v>
      </c>
      <c r="G21" s="672">
        <v>2695.2</v>
      </c>
      <c r="H21" s="673">
        <v>2541.3000000000002</v>
      </c>
      <c r="I21" s="673">
        <v>2278.1999999999998</v>
      </c>
      <c r="J21" s="723">
        <v>2124</v>
      </c>
      <c r="K21" s="723">
        <v>1770</v>
      </c>
      <c r="L21" s="654"/>
      <c r="M21" s="1119"/>
      <c r="N21" s="669">
        <f t="shared" si="0"/>
        <v>35</v>
      </c>
      <c r="O21" s="663"/>
      <c r="P21" s="654"/>
      <c r="Q21" s="661"/>
      <c r="R21" s="663"/>
      <c r="S21" s="654"/>
      <c r="T21" s="629"/>
      <c r="U21" s="629"/>
      <c r="V21" s="629"/>
      <c r="W21" s="629"/>
      <c r="X21" s="654"/>
      <c r="Y21" s="654"/>
      <c r="Z21" s="654"/>
      <c r="AA21" s="654"/>
      <c r="AB21" s="654"/>
      <c r="AC21" s="654"/>
      <c r="AD21" s="654"/>
      <c r="AE21" s="654"/>
      <c r="AF21" s="654"/>
      <c r="AG21" s="654"/>
      <c r="AH21" s="654"/>
      <c r="AI21" s="654"/>
      <c r="AJ21" s="654"/>
      <c r="AK21" s="654"/>
    </row>
    <row r="22" spans="1:37" s="681" customFormat="1" ht="27.75" hidden="1" customHeight="1">
      <c r="A22" s="654"/>
      <c r="B22" s="654"/>
      <c r="D22" s="693"/>
      <c r="L22" s="654"/>
      <c r="M22" s="1119"/>
      <c r="N22" s="669">
        <f t="shared" si="0"/>
        <v>36</v>
      </c>
      <c r="O22" s="663"/>
      <c r="P22" s="654"/>
      <c r="Q22" s="661"/>
      <c r="R22" s="663"/>
      <c r="S22" s="654"/>
      <c r="T22" s="629"/>
      <c r="U22" s="679"/>
      <c r="V22" s="679"/>
      <c r="W22" s="629"/>
      <c r="X22" s="654"/>
      <c r="Y22" s="654"/>
      <c r="Z22" s="654"/>
      <c r="AA22" s="654"/>
      <c r="AB22" s="654"/>
      <c r="AC22" s="654"/>
      <c r="AD22" s="654"/>
      <c r="AE22" s="654"/>
      <c r="AF22" s="654"/>
      <c r="AG22" s="654"/>
      <c r="AH22" s="654"/>
      <c r="AI22" s="654"/>
      <c r="AJ22" s="654"/>
      <c r="AK22" s="654"/>
    </row>
    <row r="23" spans="1:37" s="681" customFormat="1" ht="27.75" hidden="1" customHeight="1">
      <c r="A23" s="654"/>
      <c r="B23" s="654"/>
      <c r="C23" s="654"/>
      <c r="D23" s="661"/>
      <c r="E23" s="654"/>
      <c r="F23" s="654"/>
      <c r="G23" s="654"/>
      <c r="H23" s="654"/>
      <c r="I23" s="654"/>
      <c r="J23" s="654"/>
      <c r="K23" s="654"/>
      <c r="L23" s="654"/>
      <c r="M23" s="1119"/>
      <c r="N23" s="669">
        <f t="shared" si="0"/>
        <v>37</v>
      </c>
      <c r="O23" s="663"/>
      <c r="P23" s="654"/>
      <c r="Q23" s="661"/>
      <c r="R23" s="663"/>
      <c r="S23" s="654"/>
      <c r="T23" s="629"/>
      <c r="U23" s="679"/>
      <c r="V23" s="679"/>
      <c r="W23" s="629"/>
      <c r="X23" s="654"/>
      <c r="Y23" s="654"/>
      <c r="Z23" s="654"/>
      <c r="AA23" s="654"/>
      <c r="AB23" s="654"/>
      <c r="AC23" s="654"/>
      <c r="AD23" s="654"/>
      <c r="AE23" s="654"/>
      <c r="AF23" s="654"/>
      <c r="AG23" s="654"/>
      <c r="AH23" s="654"/>
      <c r="AI23" s="654"/>
      <c r="AJ23" s="654"/>
      <c r="AK23" s="654"/>
    </row>
    <row r="24" spans="1:37" s="681" customFormat="1" ht="27.75" hidden="1" customHeight="1">
      <c r="A24" s="654"/>
      <c r="B24" s="654"/>
      <c r="C24" s="654"/>
      <c r="D24" s="661"/>
      <c r="E24" s="654"/>
      <c r="F24" s="654"/>
      <c r="G24" s="654"/>
      <c r="H24" s="654"/>
      <c r="I24" s="654"/>
      <c r="J24" s="654"/>
      <c r="K24" s="654"/>
      <c r="L24" s="654"/>
      <c r="M24" s="1119"/>
      <c r="N24" s="669">
        <f t="shared" si="0"/>
        <v>38</v>
      </c>
      <c r="O24" s="663"/>
      <c r="P24" s="654"/>
      <c r="Q24" s="661"/>
      <c r="R24" s="663"/>
      <c r="S24" s="654"/>
      <c r="T24" s="629"/>
      <c r="U24" s="679"/>
      <c r="V24" s="679"/>
      <c r="W24" s="629"/>
      <c r="X24" s="654"/>
      <c r="Y24" s="654"/>
      <c r="Z24" s="654"/>
      <c r="AA24" s="654"/>
      <c r="AB24" s="654"/>
      <c r="AC24" s="654"/>
      <c r="AD24" s="654"/>
      <c r="AE24" s="654"/>
      <c r="AF24" s="654"/>
      <c r="AG24" s="654"/>
      <c r="AH24" s="654"/>
      <c r="AI24" s="654"/>
      <c r="AJ24" s="654"/>
      <c r="AK24" s="654"/>
    </row>
    <row r="25" spans="1:37" s="681" customFormat="1" ht="27.75" hidden="1" customHeight="1">
      <c r="A25" s="654"/>
      <c r="B25" s="654"/>
      <c r="C25" s="654"/>
      <c r="D25" s="661"/>
      <c r="E25" s="654"/>
      <c r="F25" s="654"/>
      <c r="G25" s="654"/>
      <c r="H25" s="654"/>
      <c r="I25" s="654"/>
      <c r="J25" s="654"/>
      <c r="K25" s="654"/>
      <c r="L25" s="654"/>
      <c r="M25" s="1119"/>
      <c r="N25" s="669">
        <f t="shared" si="0"/>
        <v>39</v>
      </c>
      <c r="O25" s="663"/>
      <c r="P25" s="654"/>
      <c r="Q25" s="661"/>
      <c r="R25" s="663"/>
      <c r="S25" s="654"/>
      <c r="T25" s="629"/>
      <c r="U25" s="679"/>
      <c r="V25" s="679"/>
      <c r="W25" s="629"/>
      <c r="X25" s="654"/>
      <c r="Y25" s="654"/>
      <c r="Z25" s="654"/>
      <c r="AA25" s="654"/>
      <c r="AB25" s="654"/>
      <c r="AC25" s="654"/>
      <c r="AD25" s="654"/>
      <c r="AE25" s="654"/>
      <c r="AF25" s="654"/>
      <c r="AG25" s="654"/>
      <c r="AH25" s="654"/>
      <c r="AI25" s="654"/>
      <c r="AJ25" s="654"/>
      <c r="AK25" s="654"/>
    </row>
    <row r="26" spans="1:37" s="681" customFormat="1" ht="27.75" hidden="1" customHeight="1">
      <c r="A26" s="654"/>
      <c r="B26" s="654"/>
      <c r="C26" s="654"/>
      <c r="D26" s="661"/>
      <c r="E26" s="654"/>
      <c r="F26" s="654"/>
      <c r="G26" s="654"/>
      <c r="H26" s="654"/>
      <c r="I26" s="654"/>
      <c r="J26" s="654"/>
      <c r="K26" s="654"/>
      <c r="L26" s="654"/>
      <c r="M26" s="1119"/>
      <c r="N26" s="674">
        <f t="shared" si="0"/>
        <v>40</v>
      </c>
      <c r="O26" s="663"/>
      <c r="P26" s="654"/>
      <c r="Q26" s="661"/>
      <c r="R26" s="663"/>
      <c r="S26" s="654"/>
      <c r="T26" s="629"/>
      <c r="U26" s="679"/>
      <c r="V26" s="679"/>
      <c r="W26" s="629"/>
      <c r="X26" s="654"/>
      <c r="Y26" s="654"/>
      <c r="Z26" s="654"/>
      <c r="AA26" s="654"/>
      <c r="AB26" s="654"/>
      <c r="AC26" s="654"/>
      <c r="AD26" s="654"/>
      <c r="AE26" s="654"/>
      <c r="AF26" s="654"/>
      <c r="AG26" s="654"/>
      <c r="AH26" s="654"/>
      <c r="AI26" s="654"/>
      <c r="AJ26" s="654"/>
      <c r="AK26" s="654"/>
    </row>
    <row r="27" spans="1:37" ht="27.75" hidden="1" customHeight="1">
      <c r="H27" s="654"/>
      <c r="I27" s="654"/>
      <c r="J27" s="654"/>
      <c r="Q27" s="630"/>
      <c r="U27" s="679"/>
      <c r="V27" s="679"/>
    </row>
    <row r="28" spans="1:37" ht="27.75" hidden="1" customHeight="1">
      <c r="H28" s="654"/>
      <c r="I28" s="654"/>
      <c r="J28" s="654"/>
      <c r="K28" s="654"/>
      <c r="Q28" s="630"/>
    </row>
    <row r="29" spans="1:37" ht="27.75" hidden="1" customHeight="1">
      <c r="U29" s="679"/>
      <c r="V29" s="679"/>
    </row>
    <row r="30" spans="1:37" ht="27.75" hidden="1" customHeight="1">
      <c r="R30" s="657"/>
      <c r="S30" s="630"/>
      <c r="U30" s="679"/>
      <c r="V30" s="679"/>
    </row>
    <row r="31" spans="1:37" ht="27.75" hidden="1" customHeight="1">
      <c r="R31" s="657"/>
      <c r="S31" s="630"/>
      <c r="U31" s="679"/>
      <c r="V31" s="679"/>
    </row>
    <row r="32" spans="1:37" ht="27.75" hidden="1" customHeight="1">
      <c r="R32" s="657"/>
      <c r="S32" s="630"/>
    </row>
    <row r="33" spans="18:22" ht="27.75" hidden="1" customHeight="1">
      <c r="R33" s="657"/>
      <c r="S33" s="630"/>
      <c r="U33" s="679"/>
      <c r="V33" s="679"/>
    </row>
    <row r="34" spans="18:22" ht="27.75" hidden="1" customHeight="1">
      <c r="R34" s="662"/>
      <c r="S34" s="658"/>
      <c r="U34" s="679"/>
      <c r="V34" s="679"/>
    </row>
    <row r="35" spans="18:22" ht="27.75" hidden="1" customHeight="1">
      <c r="R35" s="660"/>
      <c r="S35" s="659"/>
      <c r="U35" s="679"/>
      <c r="V35" s="679"/>
    </row>
    <row r="36" spans="18:22" ht="27.75" hidden="1" customHeight="1">
      <c r="R36" s="660"/>
      <c r="S36" s="659"/>
      <c r="U36" s="679"/>
      <c r="V36" s="679"/>
    </row>
    <row r="37" spans="18:22" ht="27.75" hidden="1" customHeight="1">
      <c r="R37" s="660"/>
      <c r="S37" s="659"/>
    </row>
    <row r="38" spans="18:22" ht="27.75" hidden="1" customHeight="1">
      <c r="R38" s="660"/>
      <c r="S38" s="659"/>
    </row>
    <row r="39" spans="18:22" ht="27.75" hidden="1" customHeight="1">
      <c r="R39" s="660"/>
      <c r="S39" s="659"/>
    </row>
    <row r="40" spans="18:22" ht="27.75" hidden="1" customHeight="1">
      <c r="R40" s="660"/>
      <c r="S40" s="659"/>
    </row>
    <row r="41" spans="18:22" ht="27.75" hidden="1" customHeight="1">
      <c r="R41" s="660"/>
      <c r="S41" s="659"/>
    </row>
    <row r="42" spans="18:22" ht="27.75" hidden="1" customHeight="1">
      <c r="R42" s="657"/>
      <c r="S42" s="630"/>
    </row>
  </sheetData>
  <sheetProtection algorithmName="SHA-512" hashValue="vrNliteV7cTMvBDxtj0L4+kDMeUanbbvZz2PWqYYKrIDINW6Jrkf839hJOdw2W8i5Oezlf4cZGabD68kqJmO+Q==" saltValue="kmMJkZVtSVkoobkpq3rGGA==" spinCount="100000" sheet="1" objects="1" scenarios="1"/>
  <mergeCells count="10">
    <mergeCell ref="P4:Q4"/>
    <mergeCell ref="P2:R2"/>
    <mergeCell ref="B2:B3"/>
    <mergeCell ref="B14:B15"/>
    <mergeCell ref="M2:M26"/>
    <mergeCell ref="P5:Q5"/>
    <mergeCell ref="P6:Q6"/>
    <mergeCell ref="P7:Q7"/>
    <mergeCell ref="P3:Q3"/>
    <mergeCell ref="C2:C3"/>
  </mergeCells>
  <hyperlinks>
    <hyperlink ref="X3" r:id="rId1"/>
    <hyperlink ref="X5" r:id="rId2"/>
  </hyperlinks>
  <pageMargins left="0.511811024" right="0.511811024" top="0.78740157499999996" bottom="0.78740157499999996" header="0.31496062000000002" footer="0.31496062000000002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18</vt:i4>
      </vt:variant>
    </vt:vector>
  </HeadingPairs>
  <TitlesOfParts>
    <vt:vector size="29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9a-BOLSAS - TT</vt:lpstr>
      <vt:lpstr>CONSOLIDADA</vt:lpstr>
      <vt:lpstr>DADOS</vt:lpstr>
      <vt:lpstr>DADOS!_3162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'9a-BOLSAS - TT'!Area_de_impressao</vt:lpstr>
      <vt:lpstr>CONSOLIDADA!Area_de_impressao</vt:lpstr>
      <vt:lpstr>TAB</vt:lpstr>
      <vt:lpstr>TABA</vt:lpstr>
      <vt:lpstr>TABB</vt:lpstr>
      <vt:lpstr>TABC</vt:lpstr>
      <vt:lpstr>'1-MPN'!tabela_de_valores_de_bolsas_no_pais</vt:lpstr>
      <vt:lpstr>'9a-BOLSAS - TT'!tabela_de_valores_de_bolsas_no_pais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2016-05-10T18:57:55Z</cp:lastPrinted>
  <dcterms:created xsi:type="dcterms:W3CDTF">2004-06-09T18:15:42Z</dcterms:created>
  <dcterms:modified xsi:type="dcterms:W3CDTF">2016-07-15T19:41:10Z</dcterms:modified>
  <cp:category>Planilha do Microsoft Excel</cp:category>
</cp:coreProperties>
</file>