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G:\GAIC\FORMULARIOS\2017\ABRIL\CONVENIOS\SIMONE\"/>
    </mc:Choice>
  </mc:AlternateContent>
  <bookViews>
    <workbookView xWindow="0" yWindow="0" windowWidth="28800" windowHeight="11835" tabRatio="893" activeTab="4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definedNames>
    <definedName name="_3162" localSheetId="5">DADOS!$C$12:$D$59</definedName>
    <definedName name="_xlnm.Print_Area" localSheetId="0">'5-STB'!$B$2:$P$106</definedName>
    <definedName name="_xlnm.Print_Area" localSheetId="1">'6-STE'!$B$2:$Q$112</definedName>
    <definedName name="_xlnm.Print_Area" localSheetId="2">'7-TRAN'!$B$2:$Q$106</definedName>
    <definedName name="_xlnm.Print_Area" localSheetId="3">'8-DIP-DIE'!$B$2:$Q$109</definedName>
    <definedName name="_xlnm.Print_Area" localSheetId="4">CONSOLIDADA!$B$1:$G$17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78" i="9" l="1"/>
  <c r="O78" i="9"/>
  <c r="P77" i="9"/>
  <c r="O77" i="9"/>
  <c r="P76" i="9"/>
  <c r="O76" i="9"/>
  <c r="O80" i="6" l="1"/>
  <c r="B59" i="6"/>
  <c r="O90" i="6"/>
  <c r="O89" i="6"/>
  <c r="O88" i="6"/>
  <c r="O87" i="6"/>
  <c r="O86" i="6"/>
  <c r="O85" i="6"/>
  <c r="O84" i="6"/>
  <c r="O83" i="6"/>
  <c r="O82" i="6"/>
  <c r="O81" i="6"/>
  <c r="O79" i="6"/>
  <c r="O78" i="6"/>
  <c r="O77" i="6"/>
  <c r="O76" i="6"/>
  <c r="O75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5" i="6"/>
  <c r="O23" i="6"/>
  <c r="O22" i="6"/>
  <c r="O21" i="6"/>
  <c r="O20" i="6"/>
  <c r="B106" i="6"/>
  <c r="B198" i="6" s="1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74" i="6"/>
  <c r="O73" i="6"/>
  <c r="O72" i="6"/>
  <c r="O71" i="6"/>
  <c r="O70" i="6"/>
  <c r="O69" i="6"/>
  <c r="O68" i="6"/>
  <c r="O67" i="6"/>
  <c r="O66" i="6"/>
  <c r="O64" i="6"/>
  <c r="O63" i="6"/>
  <c r="O62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3" i="6"/>
  <c r="O54" i="6"/>
  <c r="O55" i="6"/>
  <c r="O16" i="6"/>
  <c r="O186" i="6"/>
  <c r="O187" i="6"/>
  <c r="O188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U27" i="7"/>
  <c r="S27" i="7"/>
  <c r="T27" i="7" s="1"/>
  <c r="U26" i="7"/>
  <c r="S26" i="7"/>
  <c r="T26" i="7" s="1"/>
  <c r="U25" i="7"/>
  <c r="S25" i="7"/>
  <c r="T25" i="7" s="1"/>
  <c r="U24" i="7"/>
  <c r="S24" i="7"/>
  <c r="T24" i="7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/>
  <c r="S44" i="7"/>
  <c r="T44" i="7" s="1"/>
  <c r="S43" i="7"/>
  <c r="T43" i="7" s="1"/>
  <c r="M187" i="7"/>
  <c r="M188" i="7"/>
  <c r="O188" i="7" s="1"/>
  <c r="M189" i="7"/>
  <c r="M190" i="7"/>
  <c r="B60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P73" i="8"/>
  <c r="P72" i="8"/>
  <c r="P71" i="8"/>
  <c r="P70" i="8"/>
  <c r="P69" i="8"/>
  <c r="P68" i="8"/>
  <c r="P67" i="8"/>
  <c r="P81" i="8"/>
  <c r="P80" i="8"/>
  <c r="P79" i="8"/>
  <c r="P78" i="8"/>
  <c r="P77" i="8"/>
  <c r="P76" i="8"/>
  <c r="P75" i="8"/>
  <c r="P74" i="8"/>
  <c r="P66" i="8"/>
  <c r="P65" i="8"/>
  <c r="P64" i="8"/>
  <c r="P63" i="8"/>
  <c r="P62" i="8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184" i="8"/>
  <c r="IH184" i="8"/>
  <c r="II184" i="8" s="1"/>
  <c r="P185" i="8"/>
  <c r="IH185" i="8"/>
  <c r="II185" i="8" s="1"/>
  <c r="P186" i="8"/>
  <c r="IH186" i="8"/>
  <c r="II186" i="8" s="1"/>
  <c r="P187" i="8"/>
  <c r="IH187" i="8"/>
  <c r="II187" i="8" s="1"/>
  <c r="IH188" i="8"/>
  <c r="B197" i="9"/>
  <c r="P49" i="9"/>
  <c r="P50" i="9"/>
  <c r="P51" i="9"/>
  <c r="P52" i="9"/>
  <c r="P53" i="9"/>
  <c r="P54" i="9"/>
  <c r="P55" i="9"/>
  <c r="O50" i="9"/>
  <c r="O51" i="9"/>
  <c r="O52" i="9"/>
  <c r="O53" i="9"/>
  <c r="O54" i="9"/>
  <c r="B61" i="9"/>
  <c r="P87" i="9"/>
  <c r="O87" i="9"/>
  <c r="P86" i="9"/>
  <c r="O86" i="9"/>
  <c r="P85" i="9"/>
  <c r="O85" i="9"/>
  <c r="P84" i="9"/>
  <c r="O84" i="9"/>
  <c r="P83" i="9"/>
  <c r="O83" i="9"/>
  <c r="P82" i="9"/>
  <c r="O82" i="9"/>
  <c r="P81" i="9"/>
  <c r="O81" i="9"/>
  <c r="P80" i="9"/>
  <c r="O80" i="9"/>
  <c r="P79" i="9"/>
  <c r="O79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O104" i="9"/>
  <c r="P104" i="9"/>
  <c r="O105" i="9"/>
  <c r="P105" i="9"/>
  <c r="O106" i="9"/>
  <c r="P106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91" i="9"/>
  <c r="IE191" i="9"/>
  <c r="IF191" i="9"/>
  <c r="O192" i="9"/>
  <c r="IE192" i="9"/>
  <c r="IF192" i="9" s="1"/>
  <c r="I4" i="13"/>
  <c r="G3" i="13"/>
  <c r="J3" i="19"/>
  <c r="J4" i="19" s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P188" i="8" l="1"/>
  <c r="B61" i="7"/>
  <c r="B112" i="7" s="1"/>
  <c r="B194" i="7" s="1"/>
  <c r="O189" i="6"/>
  <c r="K12" i="9"/>
  <c r="E8" i="13" s="1"/>
  <c r="D12" i="6"/>
  <c r="D7" i="13" s="1"/>
  <c r="B58" i="8"/>
  <c r="D12" i="9"/>
  <c r="D8" i="13" s="1"/>
  <c r="O190" i="7"/>
  <c r="D13" i="8"/>
  <c r="D9" i="13" s="1"/>
  <c r="O56" i="7"/>
  <c r="O44" i="7"/>
  <c r="O24" i="7"/>
  <c r="O99" i="7"/>
  <c r="O58" i="7"/>
  <c r="O52" i="7"/>
  <c r="O48" i="7"/>
  <c r="O40" i="7"/>
  <c r="O32" i="7"/>
  <c r="O67" i="7"/>
  <c r="O75" i="7"/>
  <c r="O79" i="7"/>
  <c r="O83" i="7"/>
  <c r="O91" i="7"/>
  <c r="O103" i="7"/>
  <c r="O107" i="7"/>
  <c r="O87" i="7"/>
  <c r="O85" i="7"/>
  <c r="O93" i="7"/>
  <c r="O36" i="7"/>
  <c r="O37" i="7"/>
  <c r="O45" i="7"/>
  <c r="O71" i="7"/>
  <c r="O101" i="7"/>
  <c r="O50" i="7"/>
  <c r="O66" i="7"/>
  <c r="O100" i="7"/>
  <c r="O41" i="7"/>
  <c r="O95" i="7"/>
  <c r="O28" i="7"/>
  <c r="O29" i="7"/>
  <c r="O53" i="7"/>
  <c r="O77" i="7"/>
  <c r="O109" i="7"/>
  <c r="O76" i="7"/>
  <c r="O108" i="7"/>
  <c r="O189" i="7"/>
  <c r="O187" i="7"/>
  <c r="O191" i="7" s="1"/>
  <c r="O102" i="7"/>
  <c r="O78" i="7"/>
  <c r="O68" i="7"/>
  <c r="O43" i="7"/>
  <c r="O72" i="7"/>
  <c r="O65" i="7"/>
  <c r="O51" i="7"/>
  <c r="O30" i="7"/>
  <c r="O23" i="7"/>
  <c r="O38" i="7"/>
  <c r="O31" i="7"/>
  <c r="O22" i="7"/>
  <c r="O88" i="7"/>
  <c r="O80" i="7"/>
  <c r="O90" i="7"/>
  <c r="O82" i="7"/>
  <c r="O106" i="7"/>
  <c r="O98" i="7"/>
  <c r="O74" i="7"/>
  <c r="O69" i="7"/>
  <c r="O47" i="7"/>
  <c r="O55" i="7"/>
  <c r="O34" i="7"/>
  <c r="O27" i="7"/>
  <c r="O42" i="7"/>
  <c r="O35" i="7"/>
  <c r="O26" i="7"/>
  <c r="O92" i="7"/>
  <c r="O84" i="7"/>
  <c r="O94" i="7"/>
  <c r="O86" i="7"/>
  <c r="O57" i="7"/>
  <c r="O104" i="7"/>
  <c r="O96" i="7"/>
  <c r="O70" i="7"/>
  <c r="O46" i="7"/>
  <c r="O54" i="7"/>
  <c r="O105" i="7"/>
  <c r="O97" i="7"/>
  <c r="O73" i="7"/>
  <c r="O49" i="7"/>
  <c r="O33" i="7"/>
  <c r="O25" i="7"/>
  <c r="O39" i="7"/>
  <c r="O89" i="7"/>
  <c r="O81" i="7"/>
  <c r="D10" i="13" l="1"/>
  <c r="B60" i="9"/>
  <c r="C17" i="13" s="1"/>
  <c r="B106" i="8"/>
  <c r="D17" i="7"/>
  <c r="E7" i="13" s="1"/>
  <c r="E10" i="13" s="1"/>
  <c r="B191" i="8" l="1"/>
  <c r="B109" i="9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<sst xmlns="http://schemas.openxmlformats.org/spreadsheetml/2006/main" count="345" uniqueCount="212">
  <si>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</si>
  <si>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</si>
  <si>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</si>
  <si>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</si>
  <si>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</si>
  <si>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</si>
  <si>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</si>
  <si>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</si>
  <si>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</si>
  <si>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</si>
  <si>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</si>
  <si>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</si>
  <si>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</si>
  <si>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</si>
  <si>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</si>
  <si>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</si>
  <si>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</si>
  <si>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</si>
  <si>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</si>
  <si>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</si>
  <si>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</si>
  <si>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</si>
  <si>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</si>
  <si>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</si>
  <si>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</si>
  <si>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</si>
  <si>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</si>
  <si>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</si>
  <si>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</si>
  <si>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</si>
  <si>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</si>
  <si>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</si>
  <si>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</si>
  <si>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</si>
  <si>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</si>
  <si>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</si>
  <si>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</si>
  <si>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</si>
  <si>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</si>
  <si>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</si>
  <si>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</si>
  <si>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</si>
  <si>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</si>
  <si>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t>Reserva Técnica para Infraestrutura Institucional de Pesquisa</t>
  </si>
  <si>
    <t>Valor</t>
  </si>
  <si>
    <t>Desembolso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</si>
  <si>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</si>
  <si>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</si>
  <si>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</si>
  <si>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</si>
  <si>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</si>
  <si>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</si>
  <si>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</si>
  <si>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</si>
  <si>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</si>
  <si>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</si>
  <si>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</si>
  <si>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</si>
  <si>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</si>
  <si>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</si>
  <si>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</si>
  <si>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</si>
  <si>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</si>
  <si>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</si>
  <si>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</si>
  <si>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</si>
  <si>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</si>
  <si>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</si>
  <si>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</si>
  <si>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</si>
  <si>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</si>
  <si>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</si>
  <si>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</si>
  <si>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</si>
  <si>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</si>
  <si>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</si>
  <si>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</si>
  <si>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</si>
  <si>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</si>
  <si>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</si>
  <si>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</si>
  <si>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</si>
  <si>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</si>
  <si>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</si>
  <si>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</si>
  <si>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</si>
  <si>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</si>
  <si>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</si>
  <si>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</si>
  <si>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</si>
  <si>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</si>
  <si>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</si>
  <si>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</si>
  <si>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</si>
  <si>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</si>
  <si>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</si>
  <si>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</si>
  <si>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</si>
  <si>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</si>
  <si>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</si>
  <si>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</si>
  <si>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</si>
  <si>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</si>
  <si>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</si>
  <si>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</si>
  <si>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</si>
  <si>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</si>
  <si>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</si>
  <si>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</si>
  <si>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</si>
  <si>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</si>
  <si>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</si>
  <si>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</si>
  <si>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MOEDA 1:</t>
  </si>
  <si>
    <t>MOEDA 3:</t>
  </si>
  <si>
    <t>MOEDA 4:</t>
  </si>
  <si>
    <t>MOEDA 5:</t>
  </si>
  <si>
    <t>MOEDA 2: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</si>
  <si>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</si>
  <si>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</si>
  <si>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</si>
  <si>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</si>
  <si>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</si>
  <si>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</si>
  <si>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</si>
  <si>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</si>
  <si>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</si>
  <si>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</si>
  <si>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</si>
  <si>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</si>
  <si>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</si>
  <si>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</si>
  <si>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</si>
  <si>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</si>
  <si>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</si>
  <si>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</si>
  <si>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</si>
  <si>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</si>
  <si>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</si>
  <si>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</si>
  <si>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</si>
  <si>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</si>
  <si>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</si>
  <si>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</si>
  <si>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</si>
  <si>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</si>
  <si>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</si>
  <si>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</si>
  <si>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</si>
  <si>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</si>
  <si>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</si>
  <si>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</si>
  <si>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</si>
  <si>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</si>
  <si>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</si>
  <si>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</si>
  <si>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</si>
  <si>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</si>
  <si>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</si>
  <si>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</si>
  <si>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</si>
  <si>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</si>
  <si>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</si>
  <si>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</si>
  <si>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</si>
  <si>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</si>
  <si>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</si>
  <si>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</si>
  <si>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</si>
  <si>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</si>
  <si>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</si>
  <si>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</si>
  <si>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</si>
  <si>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</si>
  <si>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</si>
  <si>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</si>
  <si>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</si>
  <si>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</si>
  <si>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</si>
  <si>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</si>
  <si>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</si>
  <si>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</si>
  <si>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</si>
  <si>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</si>
  <si>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</si>
  <si>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</si>
  <si>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</si>
  <si>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</si>
  <si>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</si>
  <si>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</si>
  <si>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</si>
  <si>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</si>
  <si>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</si>
  <si>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</si>
  <si>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</si>
  <si>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</si>
  <si>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</si>
  <si>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</si>
  <si>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</si>
  <si>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</si>
  <si>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</si>
  <si>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</si>
  <si>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</si>
  <si>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</si>
  <si>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</si>
  <si>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</si>
  <si>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</si>
  <si>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</si>
  <si>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</si>
  <si>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PLANILHA DE TOTALIZAÇÃO DOS RECURSOS SOLICITADOS AO BC</t>
  </si>
  <si>
    <t>FAPESP,  MAIO DE 2013</t>
  </si>
  <si>
    <t>FAPESP, ABRIL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</si>
</sst>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59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CC"/>
      <name val="Arial"/>
      <family val="2"/>
    </font>
    <font>
      <sz val="11"/>
      <color indexed="13"/>
      <name val="Franklin Gothic Medium"/>
      <family val="2"/>
    </font>
    <font>
      <b/>
      <sz val="12"/>
      <color rgb="FF0000CC"/>
      <name val="Arial"/>
      <family val="2"/>
    </font>
    <font>
      <sz val="12"/>
      <color indexed="13"/>
      <name val="Franklin Gothic Medium"/>
      <family val="2"/>
    </font>
    <font>
      <b/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492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5" fontId="21" fillId="0" borderId="9" xfId="2" applyNumberFormat="1" applyFont="1" applyBorder="1" applyAlignment="1" applyProtection="1">
      <alignment horizontal="right" vertical="center" shrinkToFit="1"/>
      <protection hidden="1"/>
    </xf>
    <xf numFmtId="165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9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0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2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19" xfId="0" applyFont="1" applyBorder="1" applyAlignment="1">
      <alignment horizontal="right" vertical="center"/>
    </xf>
    <xf numFmtId="0" fontId="53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5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1" xfId="2" applyNumberFormat="1" applyFont="1" applyBorder="1" applyAlignment="1" applyProtection="1">
      <alignment vertical="center" shrinkToFit="1"/>
      <protection hidden="1"/>
    </xf>
    <xf numFmtId="167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5" fontId="34" fillId="0" borderId="10" xfId="2" applyNumberFormat="1" applyFont="1" applyBorder="1" applyAlignment="1" applyProtection="1">
      <alignment vertical="center" shrinkToFit="1"/>
      <protection hidden="1"/>
    </xf>
    <xf numFmtId="171" fontId="54" fillId="0" borderId="21" xfId="2" applyNumberFormat="1" applyFont="1" applyBorder="1" applyAlignment="1" applyProtection="1">
      <alignment vertical="center" shrinkToFit="1"/>
      <protection hidden="1"/>
    </xf>
    <xf numFmtId="171" fontId="16" fillId="8" borderId="22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7" fontId="53" fillId="4" borderId="24" xfId="2" applyFont="1" applyFill="1" applyBorder="1" applyAlignment="1">
      <alignment horizontal="center" vertical="center" wrapText="1"/>
    </xf>
    <xf numFmtId="165" fontId="49" fillId="0" borderId="28" xfId="0" applyNumberFormat="1" applyFont="1" applyBorder="1" applyAlignment="1" applyProtection="1">
      <alignment vertical="center" shrinkToFit="1"/>
      <protection hidden="1"/>
    </xf>
    <xf numFmtId="171" fontId="55" fillId="0" borderId="29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5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7" fillId="0" borderId="0" xfId="0" applyFont="1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7" borderId="10" xfId="0" applyFont="1" applyFill="1" applyBorder="1" applyAlignment="1" applyProtection="1">
      <alignment horizontal="left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19" fillId="4" borderId="4" xfId="0" applyFont="1" applyFill="1" applyBorder="1" applyAlignment="1">
      <alignment horizontal="left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167" fontId="53" fillId="4" borderId="25" xfId="2" applyFont="1" applyFill="1" applyBorder="1" applyAlignment="1">
      <alignment horizontal="center" vertical="center" wrapText="1"/>
    </xf>
    <xf numFmtId="167" fontId="53" fillId="4" borderId="26" xfId="2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51" fillId="7" borderId="11" xfId="0" applyFont="1" applyFill="1" applyBorder="1" applyAlignment="1">
      <alignment horizontal="center" vertical="center" shrinkToFit="1"/>
    </xf>
    <xf numFmtId="0" fontId="51" fillId="7" borderId="1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6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  <xf numFmtId="0" fontId="19" fillId="0" borderId="4" xfId="0" applyFont="1" applyBorder="1" applyAlignment="1" applyProtection="1">
      <alignment horizontal="left"/>
      <protection locked="0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52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'6-STE'!A1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Relationship Id="rId9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161</xdr:row>
      <xdr:rowOff>47625</xdr:rowOff>
    </xdr:from>
    <xdr:to>
      <xdr:col>13</xdr:col>
      <xdr:colOff>781050</xdr:colOff>
      <xdr:row>162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57150</xdr:rowOff>
    </xdr:from>
    <xdr:to>
      <xdr:col>16</xdr:col>
      <xdr:colOff>0</xdr:colOff>
      <xdr:row>11</xdr:row>
      <xdr:rowOff>209550</xdr:rowOff>
    </xdr:to>
    <xdr:pic>
      <xdr:nvPicPr>
        <xdr:cNvPr id="8" name="Imagem 7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6764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159</xdr:row>
      <xdr:rowOff>0</xdr:rowOff>
    </xdr:from>
    <xdr:to>
      <xdr:col>14</xdr:col>
      <xdr:colOff>723900</xdr:colOff>
      <xdr:row>160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165</xdr:row>
      <xdr:rowOff>0</xdr:rowOff>
    </xdr:from>
    <xdr:to>
      <xdr:col>13</xdr:col>
      <xdr:colOff>714375</xdr:colOff>
      <xdr:row>166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28575</xdr:rowOff>
    </xdr:from>
    <xdr:to>
      <xdr:col>2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3</xdr:col>
      <xdr:colOff>809625</xdr:colOff>
      <xdr:row>3</xdr:row>
      <xdr:rowOff>0</xdr:rowOff>
    </xdr:from>
    <xdr:to>
      <xdr:col>5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00075"/>
          <a:ext cx="27527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showWhiteSpace="0" zoomScaleNormal="100" zoomScaleSheetLayoutView="100" workbookViewId="0"/>
  </sheetViews>
  <sheetFormatPr defaultColWidth="0" defaultRowHeight="12.75" zeroHeight="1"/>
  <cols>
    <col min="1" max="1" width="2.28515625" style="223" customWidth="1"/>
    <col min="2" max="2" width="5.85546875" style="34" customWidth="1"/>
    <col min="3" max="3" width="5" style="94" customWidth="1"/>
    <col min="4" max="4" width="9.28515625" style="94" customWidth="1"/>
    <col min="5" max="5" width="11.42578125" style="94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42578125" style="36" customWidth="1"/>
    <col min="12" max="12" width="6" style="36" customWidth="1"/>
    <col min="13" max="13" width="9.140625" style="94" customWidth="1"/>
    <col min="14" max="14" width="14.42578125" style="36" customWidth="1"/>
    <col min="15" max="15" width="16.28515625" style="100" customWidth="1"/>
    <col min="16" max="16" width="14.140625" style="19" customWidth="1"/>
    <col min="17" max="17" width="1.85546875" style="211" customWidth="1"/>
    <col min="18" max="20" width="7.42578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6" t="s">
        <v>150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7"/>
    </row>
    <row r="2" spans="1:244" s="28" customFormat="1" ht="12.75" customHeight="1">
      <c r="A2" s="217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7"/>
    </row>
    <row r="3" spans="1:244" s="28" customFormat="1" ht="12.75" customHeight="1">
      <c r="A3" s="217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7"/>
    </row>
    <row r="4" spans="1:244" s="28" customFormat="1" ht="12.75" customHeight="1">
      <c r="A4" s="217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7"/>
    </row>
    <row r="5" spans="1:244" s="28" customFormat="1" ht="12.75" customHeight="1">
      <c r="A5" s="217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7"/>
    </row>
    <row r="6" spans="1:244" s="4" customFormat="1" ht="19.5" customHeight="1">
      <c r="A6" s="218"/>
      <c r="B6" s="192" t="s">
        <v>48</v>
      </c>
      <c r="C6" s="150"/>
      <c r="D6" s="150"/>
      <c r="E6" s="150"/>
      <c r="F6" s="150"/>
      <c r="G6" s="150"/>
      <c r="H6" s="150"/>
      <c r="I6" s="150"/>
      <c r="J6" s="150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7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7"/>
    </row>
    <row r="8" spans="1:244" s="2" customFormat="1" ht="19.5" customHeight="1">
      <c r="A8" s="154"/>
      <c r="B8" s="5" t="s">
        <v>126</v>
      </c>
      <c r="C8" s="27"/>
      <c r="D8" s="7"/>
      <c r="E8" s="7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229"/>
      <c r="R8" s="253"/>
    </row>
    <row r="9" spans="1:244" s="28" customFormat="1" ht="6" customHeight="1">
      <c r="A9" s="235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9"/>
      <c r="N9" s="190"/>
      <c r="O9" s="56"/>
      <c r="P9" s="56"/>
      <c r="Q9" s="207"/>
    </row>
    <row r="10" spans="1:244" s="28" customFormat="1" ht="19.5" customHeight="1">
      <c r="A10" s="217"/>
      <c r="B10" s="181" t="s">
        <v>169</v>
      </c>
      <c r="C10" s="181"/>
      <c r="D10" s="182"/>
      <c r="E10" s="403"/>
      <c r="F10" s="403"/>
      <c r="G10" s="403"/>
      <c r="H10" s="56"/>
      <c r="I10" s="56"/>
      <c r="J10" s="400"/>
      <c r="K10" s="400"/>
      <c r="L10" s="400"/>
      <c r="M10" s="400"/>
      <c r="N10" s="400"/>
      <c r="O10" s="400"/>
      <c r="P10" s="400"/>
      <c r="Q10" s="207"/>
    </row>
    <row r="11" spans="1:244" s="2" customFormat="1" ht="6.75" customHeight="1">
      <c r="A11" s="154"/>
      <c r="B11" s="5"/>
      <c r="C11" s="6"/>
      <c r="D11" s="7"/>
      <c r="E11" s="7"/>
      <c r="F11" s="27"/>
      <c r="G11" s="27"/>
      <c r="H11" s="27"/>
      <c r="I11" s="27"/>
      <c r="J11" s="400"/>
      <c r="K11" s="400"/>
      <c r="L11" s="400"/>
      <c r="M11" s="400"/>
      <c r="N11" s="400"/>
      <c r="O11" s="400"/>
      <c r="P11" s="400"/>
      <c r="Q11" s="217"/>
    </row>
    <row r="12" spans="1:244" s="28" customFormat="1" ht="19.5" customHeight="1">
      <c r="A12" s="217"/>
      <c r="B12" s="398" t="s">
        <v>120</v>
      </c>
      <c r="C12" s="399"/>
      <c r="D12" s="374" t="str">
        <f>IF(SUM(O16:O55,O62:O103)=0,"",SUM(O16:O55,O62:O103))</f>
        <v/>
      </c>
      <c r="E12" s="374"/>
      <c r="F12" s="374"/>
      <c r="G12" s="60"/>
      <c r="H12" s="60"/>
      <c r="J12" s="400"/>
      <c r="K12" s="400"/>
      <c r="L12" s="400"/>
      <c r="M12" s="400"/>
      <c r="N12" s="400"/>
      <c r="O12" s="400"/>
      <c r="P12" s="400"/>
      <c r="Q12" s="207"/>
    </row>
    <row r="13" spans="1:244" s="31" customFormat="1" ht="6" customHeight="1">
      <c r="A13" s="228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0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19"/>
      <c r="B14" s="375" t="s">
        <v>170</v>
      </c>
      <c r="C14" s="376"/>
      <c r="D14" s="379" t="s">
        <v>175</v>
      </c>
      <c r="E14" s="381" t="s">
        <v>176</v>
      </c>
      <c r="F14" s="382"/>
      <c r="G14" s="382"/>
      <c r="H14" s="382"/>
      <c r="I14" s="382"/>
      <c r="J14" s="382"/>
      <c r="K14" s="382"/>
      <c r="L14" s="382"/>
      <c r="M14" s="382"/>
      <c r="N14" s="379" t="s">
        <v>172</v>
      </c>
      <c r="O14" s="401" t="s">
        <v>173</v>
      </c>
      <c r="P14" s="379" t="s">
        <v>171</v>
      </c>
      <c r="Q14" s="230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19"/>
      <c r="B15" s="377"/>
      <c r="C15" s="378"/>
      <c r="D15" s="380"/>
      <c r="E15" s="383"/>
      <c r="F15" s="384"/>
      <c r="G15" s="384"/>
      <c r="H15" s="384"/>
      <c r="I15" s="384"/>
      <c r="J15" s="384"/>
      <c r="K15" s="384"/>
      <c r="L15" s="384"/>
      <c r="M15" s="384"/>
      <c r="N15" s="380"/>
      <c r="O15" s="402"/>
      <c r="P15" s="380"/>
      <c r="Q15" s="231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6"/>
      <c r="B16" s="369"/>
      <c r="C16" s="370"/>
      <c r="D16" s="73"/>
      <c r="E16" s="371"/>
      <c r="F16" s="372"/>
      <c r="G16" s="372"/>
      <c r="H16" s="372"/>
      <c r="I16" s="372"/>
      <c r="J16" s="372"/>
      <c r="K16" s="372"/>
      <c r="L16" s="372"/>
      <c r="M16" s="372"/>
      <c r="N16" s="184"/>
      <c r="O16" s="134" t="str">
        <f t="shared" ref="O16:O55" si="0">IF(N16*D16=0,"",N16*D16)</f>
        <v/>
      </c>
      <c r="P16" s="79"/>
      <c r="Q16" s="232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6"/>
      <c r="B17" s="369"/>
      <c r="C17" s="370"/>
      <c r="D17" s="73"/>
      <c r="E17" s="371"/>
      <c r="F17" s="372"/>
      <c r="G17" s="372"/>
      <c r="H17" s="372"/>
      <c r="I17" s="372"/>
      <c r="J17" s="372"/>
      <c r="K17" s="372"/>
      <c r="L17" s="372"/>
      <c r="M17" s="372"/>
      <c r="N17" s="184"/>
      <c r="O17" s="134" t="str">
        <f t="shared" si="0"/>
        <v/>
      </c>
      <c r="P17" s="79"/>
      <c r="Q17" s="232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6"/>
      <c r="B18" s="369"/>
      <c r="C18" s="370"/>
      <c r="D18" s="73"/>
      <c r="E18" s="371"/>
      <c r="F18" s="372"/>
      <c r="G18" s="372"/>
      <c r="H18" s="372"/>
      <c r="I18" s="372"/>
      <c r="J18" s="372"/>
      <c r="K18" s="372"/>
      <c r="L18" s="372"/>
      <c r="M18" s="372"/>
      <c r="N18" s="184"/>
      <c r="O18" s="134" t="str">
        <f t="shared" si="0"/>
        <v/>
      </c>
      <c r="P18" s="79"/>
      <c r="Q18" s="232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6"/>
      <c r="B19" s="369"/>
      <c r="C19" s="370"/>
      <c r="D19" s="73"/>
      <c r="E19" s="371"/>
      <c r="F19" s="372"/>
      <c r="G19" s="372"/>
      <c r="H19" s="372"/>
      <c r="I19" s="372"/>
      <c r="J19" s="372"/>
      <c r="K19" s="372"/>
      <c r="L19" s="372"/>
      <c r="M19" s="372"/>
      <c r="N19" s="184"/>
      <c r="O19" s="134" t="str">
        <f t="shared" si="0"/>
        <v/>
      </c>
      <c r="P19" s="79"/>
      <c r="Q19" s="232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6"/>
      <c r="B20" s="369"/>
      <c r="C20" s="370"/>
      <c r="D20" s="73"/>
      <c r="E20" s="371"/>
      <c r="F20" s="372"/>
      <c r="G20" s="372"/>
      <c r="H20" s="372"/>
      <c r="I20" s="372"/>
      <c r="J20" s="372"/>
      <c r="K20" s="372"/>
      <c r="L20" s="372"/>
      <c r="M20" s="372"/>
      <c r="N20" s="184"/>
      <c r="O20" s="134" t="str">
        <f t="shared" si="0"/>
        <v/>
      </c>
      <c r="P20" s="79"/>
      <c r="Q20" s="232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6"/>
      <c r="B21" s="369"/>
      <c r="C21" s="370"/>
      <c r="D21" s="73"/>
      <c r="E21" s="371"/>
      <c r="F21" s="372"/>
      <c r="G21" s="372"/>
      <c r="H21" s="372"/>
      <c r="I21" s="372"/>
      <c r="J21" s="372"/>
      <c r="K21" s="372"/>
      <c r="L21" s="372"/>
      <c r="M21" s="372"/>
      <c r="N21" s="184"/>
      <c r="O21" s="134" t="str">
        <f t="shared" si="0"/>
        <v/>
      </c>
      <c r="P21" s="79"/>
      <c r="Q21" s="232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6"/>
      <c r="B22" s="369"/>
      <c r="C22" s="370"/>
      <c r="D22" s="73"/>
      <c r="E22" s="371"/>
      <c r="F22" s="372"/>
      <c r="G22" s="372"/>
      <c r="H22" s="372"/>
      <c r="I22" s="372"/>
      <c r="J22" s="372"/>
      <c r="K22" s="372"/>
      <c r="L22" s="372"/>
      <c r="M22" s="372"/>
      <c r="N22" s="184"/>
      <c r="O22" s="134" t="str">
        <f t="shared" si="0"/>
        <v/>
      </c>
      <c r="P22" s="79"/>
      <c r="Q22" s="232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6"/>
      <c r="B23" s="369"/>
      <c r="C23" s="370"/>
      <c r="D23" s="73"/>
      <c r="E23" s="371"/>
      <c r="F23" s="372"/>
      <c r="G23" s="372"/>
      <c r="H23" s="372"/>
      <c r="I23" s="372"/>
      <c r="J23" s="372"/>
      <c r="K23" s="372"/>
      <c r="L23" s="372"/>
      <c r="M23" s="372"/>
      <c r="N23" s="184"/>
      <c r="O23" s="134" t="str">
        <f t="shared" si="0"/>
        <v/>
      </c>
      <c r="P23" s="79"/>
      <c r="Q23" s="232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6"/>
      <c r="B24" s="369"/>
      <c r="C24" s="370"/>
      <c r="D24" s="73"/>
      <c r="E24" s="371"/>
      <c r="F24" s="372"/>
      <c r="G24" s="372"/>
      <c r="H24" s="372"/>
      <c r="I24" s="372"/>
      <c r="J24" s="372"/>
      <c r="K24" s="372"/>
      <c r="L24" s="372"/>
      <c r="M24" s="372"/>
      <c r="N24" s="184"/>
      <c r="O24" s="134" t="str">
        <f t="shared" si="0"/>
        <v/>
      </c>
      <c r="P24" s="79"/>
      <c r="Q24" s="232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6"/>
      <c r="B25" s="369"/>
      <c r="C25" s="370"/>
      <c r="D25" s="73"/>
      <c r="E25" s="371"/>
      <c r="F25" s="372"/>
      <c r="G25" s="372"/>
      <c r="H25" s="372"/>
      <c r="I25" s="372"/>
      <c r="J25" s="372"/>
      <c r="K25" s="372"/>
      <c r="L25" s="372"/>
      <c r="M25" s="372"/>
      <c r="N25" s="184"/>
      <c r="O25" s="134" t="str">
        <f t="shared" si="0"/>
        <v/>
      </c>
      <c r="P25" s="79"/>
      <c r="Q25" s="232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6"/>
      <c r="B26" s="369"/>
      <c r="C26" s="370"/>
      <c r="D26" s="73"/>
      <c r="E26" s="371"/>
      <c r="F26" s="372"/>
      <c r="G26" s="372"/>
      <c r="H26" s="372"/>
      <c r="I26" s="372"/>
      <c r="J26" s="372"/>
      <c r="K26" s="372"/>
      <c r="L26" s="372"/>
      <c r="M26" s="372"/>
      <c r="N26" s="184"/>
      <c r="O26" s="134" t="str">
        <f t="shared" si="0"/>
        <v/>
      </c>
      <c r="P26" s="79"/>
      <c r="Q26" s="232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6"/>
      <c r="B27" s="369"/>
      <c r="C27" s="370"/>
      <c r="D27" s="73"/>
      <c r="E27" s="371"/>
      <c r="F27" s="372"/>
      <c r="G27" s="372"/>
      <c r="H27" s="372"/>
      <c r="I27" s="372"/>
      <c r="J27" s="372"/>
      <c r="K27" s="372"/>
      <c r="L27" s="372"/>
      <c r="M27" s="372"/>
      <c r="N27" s="184"/>
      <c r="O27" s="134" t="str">
        <f t="shared" si="0"/>
        <v/>
      </c>
      <c r="P27" s="79"/>
      <c r="Q27" s="232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6"/>
      <c r="B28" s="369"/>
      <c r="C28" s="370"/>
      <c r="D28" s="73"/>
      <c r="E28" s="371"/>
      <c r="F28" s="372"/>
      <c r="G28" s="372"/>
      <c r="H28" s="372"/>
      <c r="I28" s="372"/>
      <c r="J28" s="372"/>
      <c r="K28" s="372"/>
      <c r="L28" s="372"/>
      <c r="M28" s="372"/>
      <c r="N28" s="184"/>
      <c r="O28" s="134" t="str">
        <f t="shared" si="0"/>
        <v/>
      </c>
      <c r="P28" s="79"/>
      <c r="Q28" s="232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6"/>
      <c r="B29" s="369"/>
      <c r="C29" s="370"/>
      <c r="D29" s="73"/>
      <c r="E29" s="371"/>
      <c r="F29" s="372"/>
      <c r="G29" s="372"/>
      <c r="H29" s="372"/>
      <c r="I29" s="372"/>
      <c r="J29" s="372"/>
      <c r="K29" s="372"/>
      <c r="L29" s="372"/>
      <c r="M29" s="372"/>
      <c r="N29" s="184"/>
      <c r="O29" s="134" t="str">
        <f t="shared" si="0"/>
        <v/>
      </c>
      <c r="P29" s="79"/>
      <c r="Q29" s="232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6"/>
      <c r="B30" s="369"/>
      <c r="C30" s="370"/>
      <c r="D30" s="73"/>
      <c r="E30" s="371"/>
      <c r="F30" s="372"/>
      <c r="G30" s="372"/>
      <c r="H30" s="372"/>
      <c r="I30" s="372"/>
      <c r="J30" s="372"/>
      <c r="K30" s="372"/>
      <c r="L30" s="372"/>
      <c r="M30" s="372"/>
      <c r="N30" s="184"/>
      <c r="O30" s="134" t="str">
        <f t="shared" si="0"/>
        <v/>
      </c>
      <c r="P30" s="79"/>
      <c r="Q30" s="232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6"/>
      <c r="B31" s="369"/>
      <c r="C31" s="370"/>
      <c r="D31" s="73"/>
      <c r="E31" s="371"/>
      <c r="F31" s="372"/>
      <c r="G31" s="372"/>
      <c r="H31" s="372"/>
      <c r="I31" s="372"/>
      <c r="J31" s="372"/>
      <c r="K31" s="372"/>
      <c r="L31" s="372"/>
      <c r="M31" s="372"/>
      <c r="N31" s="184"/>
      <c r="O31" s="134" t="str">
        <f t="shared" si="0"/>
        <v/>
      </c>
      <c r="P31" s="79"/>
      <c r="Q31" s="232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6"/>
      <c r="B32" s="369"/>
      <c r="C32" s="370"/>
      <c r="D32" s="73"/>
      <c r="E32" s="371"/>
      <c r="F32" s="372"/>
      <c r="G32" s="372"/>
      <c r="H32" s="372"/>
      <c r="I32" s="372"/>
      <c r="J32" s="372"/>
      <c r="K32" s="372"/>
      <c r="L32" s="372"/>
      <c r="M32" s="372"/>
      <c r="N32" s="184"/>
      <c r="O32" s="134" t="str">
        <f t="shared" si="0"/>
        <v/>
      </c>
      <c r="P32" s="79"/>
      <c r="Q32" s="232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6"/>
      <c r="B33" s="369"/>
      <c r="C33" s="370"/>
      <c r="D33" s="73"/>
      <c r="E33" s="371"/>
      <c r="F33" s="372"/>
      <c r="G33" s="372"/>
      <c r="H33" s="372"/>
      <c r="I33" s="372"/>
      <c r="J33" s="372"/>
      <c r="K33" s="372"/>
      <c r="L33" s="372"/>
      <c r="M33" s="372"/>
      <c r="N33" s="184"/>
      <c r="O33" s="134" t="str">
        <f t="shared" si="0"/>
        <v/>
      </c>
      <c r="P33" s="79"/>
      <c r="Q33" s="232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6"/>
      <c r="B34" s="369"/>
      <c r="C34" s="370"/>
      <c r="D34" s="73"/>
      <c r="E34" s="371"/>
      <c r="F34" s="372"/>
      <c r="G34" s="372"/>
      <c r="H34" s="372"/>
      <c r="I34" s="372"/>
      <c r="J34" s="372"/>
      <c r="K34" s="372"/>
      <c r="L34" s="372"/>
      <c r="M34" s="372"/>
      <c r="N34" s="184"/>
      <c r="O34" s="134" t="str">
        <f t="shared" si="0"/>
        <v/>
      </c>
      <c r="P34" s="79"/>
      <c r="Q34" s="232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6"/>
      <c r="B35" s="369"/>
      <c r="C35" s="370"/>
      <c r="D35" s="73"/>
      <c r="E35" s="371"/>
      <c r="F35" s="372"/>
      <c r="G35" s="372"/>
      <c r="H35" s="372"/>
      <c r="I35" s="372"/>
      <c r="J35" s="372"/>
      <c r="K35" s="372"/>
      <c r="L35" s="372"/>
      <c r="M35" s="372"/>
      <c r="N35" s="184"/>
      <c r="O35" s="134" t="str">
        <f t="shared" si="0"/>
        <v/>
      </c>
      <c r="P35" s="79"/>
      <c r="Q35" s="232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6"/>
      <c r="B36" s="369"/>
      <c r="C36" s="370"/>
      <c r="D36" s="73"/>
      <c r="E36" s="371"/>
      <c r="F36" s="372"/>
      <c r="G36" s="372"/>
      <c r="H36" s="372"/>
      <c r="I36" s="372"/>
      <c r="J36" s="372"/>
      <c r="K36" s="372"/>
      <c r="L36" s="372"/>
      <c r="M36" s="372"/>
      <c r="N36" s="184"/>
      <c r="O36" s="134" t="str">
        <f t="shared" si="0"/>
        <v/>
      </c>
      <c r="P36" s="79"/>
      <c r="Q36" s="232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6"/>
      <c r="B37" s="369"/>
      <c r="C37" s="370"/>
      <c r="D37" s="73"/>
      <c r="E37" s="371"/>
      <c r="F37" s="372"/>
      <c r="G37" s="372"/>
      <c r="H37" s="372"/>
      <c r="I37" s="372"/>
      <c r="J37" s="372"/>
      <c r="K37" s="372"/>
      <c r="L37" s="372"/>
      <c r="M37" s="372"/>
      <c r="N37" s="184"/>
      <c r="O37" s="134" t="str">
        <f t="shared" si="0"/>
        <v/>
      </c>
      <c r="P37" s="79"/>
      <c r="Q37" s="232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6"/>
      <c r="B38" s="369"/>
      <c r="C38" s="370"/>
      <c r="D38" s="73"/>
      <c r="E38" s="371"/>
      <c r="F38" s="372"/>
      <c r="G38" s="372"/>
      <c r="H38" s="372"/>
      <c r="I38" s="372"/>
      <c r="J38" s="372"/>
      <c r="K38" s="372"/>
      <c r="L38" s="372"/>
      <c r="M38" s="372"/>
      <c r="N38" s="184"/>
      <c r="O38" s="134" t="str">
        <f t="shared" si="0"/>
        <v/>
      </c>
      <c r="P38" s="79"/>
      <c r="Q38" s="232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6"/>
      <c r="B39" s="369"/>
      <c r="C39" s="370"/>
      <c r="D39" s="73"/>
      <c r="E39" s="371"/>
      <c r="F39" s="372"/>
      <c r="G39" s="372"/>
      <c r="H39" s="372"/>
      <c r="I39" s="372"/>
      <c r="J39" s="372"/>
      <c r="K39" s="372"/>
      <c r="L39" s="372"/>
      <c r="M39" s="372"/>
      <c r="N39" s="184"/>
      <c r="O39" s="134" t="str">
        <f t="shared" si="0"/>
        <v/>
      </c>
      <c r="P39" s="79"/>
      <c r="Q39" s="232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6"/>
      <c r="B40" s="369"/>
      <c r="C40" s="370"/>
      <c r="D40" s="73"/>
      <c r="E40" s="371"/>
      <c r="F40" s="372"/>
      <c r="G40" s="372"/>
      <c r="H40" s="372"/>
      <c r="I40" s="372"/>
      <c r="J40" s="372"/>
      <c r="K40" s="372"/>
      <c r="L40" s="372"/>
      <c r="M40" s="372"/>
      <c r="N40" s="184"/>
      <c r="O40" s="134" t="str">
        <f t="shared" si="0"/>
        <v/>
      </c>
      <c r="P40" s="79"/>
      <c r="Q40" s="232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6"/>
      <c r="B41" s="369"/>
      <c r="C41" s="370"/>
      <c r="D41" s="73"/>
      <c r="E41" s="371"/>
      <c r="F41" s="372"/>
      <c r="G41" s="372"/>
      <c r="H41" s="372"/>
      <c r="I41" s="372"/>
      <c r="J41" s="372"/>
      <c r="K41" s="372"/>
      <c r="L41" s="372"/>
      <c r="M41" s="372"/>
      <c r="N41" s="184"/>
      <c r="O41" s="134" t="str">
        <f t="shared" si="0"/>
        <v/>
      </c>
      <c r="P41" s="79"/>
      <c r="Q41" s="232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6"/>
      <c r="B42" s="369"/>
      <c r="C42" s="370"/>
      <c r="D42" s="73"/>
      <c r="E42" s="371"/>
      <c r="F42" s="372"/>
      <c r="G42" s="372"/>
      <c r="H42" s="372"/>
      <c r="I42" s="372"/>
      <c r="J42" s="372"/>
      <c r="K42" s="372"/>
      <c r="L42" s="372"/>
      <c r="M42" s="372"/>
      <c r="N42" s="184"/>
      <c r="O42" s="134" t="str">
        <f t="shared" si="0"/>
        <v/>
      </c>
      <c r="P42" s="79"/>
      <c r="Q42" s="232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6"/>
      <c r="B43" s="369"/>
      <c r="C43" s="370"/>
      <c r="D43" s="73"/>
      <c r="E43" s="371"/>
      <c r="F43" s="372"/>
      <c r="G43" s="372"/>
      <c r="H43" s="372"/>
      <c r="I43" s="372"/>
      <c r="J43" s="372"/>
      <c r="K43" s="372"/>
      <c r="L43" s="372"/>
      <c r="M43" s="372"/>
      <c r="N43" s="184"/>
      <c r="O43" s="134" t="str">
        <f t="shared" si="0"/>
        <v/>
      </c>
      <c r="P43" s="79"/>
      <c r="Q43" s="232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6"/>
      <c r="B44" s="369"/>
      <c r="C44" s="370"/>
      <c r="D44" s="73"/>
      <c r="E44" s="371"/>
      <c r="F44" s="372"/>
      <c r="G44" s="372"/>
      <c r="H44" s="372"/>
      <c r="I44" s="372"/>
      <c r="J44" s="372"/>
      <c r="K44" s="372"/>
      <c r="L44" s="372"/>
      <c r="M44" s="372"/>
      <c r="N44" s="184"/>
      <c r="O44" s="134" t="str">
        <f t="shared" si="0"/>
        <v/>
      </c>
      <c r="P44" s="79"/>
      <c r="Q44" s="232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6"/>
      <c r="B45" s="369"/>
      <c r="C45" s="370"/>
      <c r="D45" s="73"/>
      <c r="E45" s="371"/>
      <c r="F45" s="372"/>
      <c r="G45" s="372"/>
      <c r="H45" s="372"/>
      <c r="I45" s="372"/>
      <c r="J45" s="372"/>
      <c r="K45" s="372"/>
      <c r="L45" s="372"/>
      <c r="M45" s="372"/>
      <c r="N45" s="184"/>
      <c r="O45" s="134" t="str">
        <f t="shared" si="0"/>
        <v/>
      </c>
      <c r="P45" s="79"/>
      <c r="Q45" s="232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6"/>
      <c r="B46" s="369"/>
      <c r="C46" s="370"/>
      <c r="D46" s="73"/>
      <c r="E46" s="371"/>
      <c r="F46" s="372"/>
      <c r="G46" s="372"/>
      <c r="H46" s="372"/>
      <c r="I46" s="372"/>
      <c r="J46" s="372"/>
      <c r="K46" s="372"/>
      <c r="L46" s="372"/>
      <c r="M46" s="372"/>
      <c r="N46" s="184"/>
      <c r="O46" s="134" t="str">
        <f t="shared" si="0"/>
        <v/>
      </c>
      <c r="P46" s="79"/>
      <c r="Q46" s="232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6"/>
      <c r="B47" s="369"/>
      <c r="C47" s="370"/>
      <c r="D47" s="73"/>
      <c r="E47" s="371"/>
      <c r="F47" s="372"/>
      <c r="G47" s="372"/>
      <c r="H47" s="372"/>
      <c r="I47" s="372"/>
      <c r="J47" s="372"/>
      <c r="K47" s="372"/>
      <c r="L47" s="372"/>
      <c r="M47" s="372"/>
      <c r="N47" s="184"/>
      <c r="O47" s="134" t="str">
        <f t="shared" si="0"/>
        <v/>
      </c>
      <c r="P47" s="79"/>
      <c r="Q47" s="232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6"/>
      <c r="B48" s="369"/>
      <c r="C48" s="370"/>
      <c r="D48" s="73"/>
      <c r="E48" s="371"/>
      <c r="F48" s="372"/>
      <c r="G48" s="372"/>
      <c r="H48" s="372"/>
      <c r="I48" s="372"/>
      <c r="J48" s="372"/>
      <c r="K48" s="372"/>
      <c r="L48" s="372"/>
      <c r="M48" s="372"/>
      <c r="N48" s="184"/>
      <c r="O48" s="134" t="str">
        <f t="shared" si="0"/>
        <v/>
      </c>
      <c r="P48" s="79"/>
      <c r="Q48" s="232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44" ht="24" customHeight="1">
      <c r="A49" s="156"/>
      <c r="B49" s="369"/>
      <c r="C49" s="370"/>
      <c r="D49" s="73"/>
      <c r="E49" s="371"/>
      <c r="F49" s="372"/>
      <c r="G49" s="372"/>
      <c r="H49" s="372"/>
      <c r="I49" s="372"/>
      <c r="J49" s="372"/>
      <c r="K49" s="372"/>
      <c r="L49" s="372"/>
      <c r="M49" s="372"/>
      <c r="N49" s="184"/>
      <c r="O49" s="134" t="str">
        <f t="shared" si="0"/>
        <v/>
      </c>
      <c r="P49" s="79"/>
      <c r="Q49" s="232"/>
      <c r="R49" s="28"/>
      <c r="S49" s="28"/>
      <c r="T49" s="28"/>
      <c r="U49" s="28"/>
      <c r="V49" s="28"/>
      <c r="W49" s="28"/>
      <c r="X49" s="28"/>
      <c r="Y49" s="28"/>
    </row>
    <row r="50" spans="1:244" ht="24" customHeight="1">
      <c r="A50" s="156"/>
      <c r="B50" s="369"/>
      <c r="C50" s="370"/>
      <c r="D50" s="73"/>
      <c r="E50" s="371"/>
      <c r="F50" s="372"/>
      <c r="G50" s="372"/>
      <c r="H50" s="372"/>
      <c r="I50" s="372"/>
      <c r="J50" s="372"/>
      <c r="K50" s="372"/>
      <c r="L50" s="372"/>
      <c r="M50" s="372"/>
      <c r="N50" s="184"/>
      <c r="O50" s="134" t="str">
        <f t="shared" si="0"/>
        <v/>
      </c>
      <c r="P50" s="79"/>
      <c r="Q50" s="232"/>
      <c r="R50" s="28"/>
      <c r="S50" s="28"/>
      <c r="T50" s="28"/>
      <c r="U50" s="28"/>
      <c r="V50" s="28"/>
      <c r="W50" s="28"/>
      <c r="X50" s="28"/>
      <c r="Y50" s="28"/>
    </row>
    <row r="51" spans="1:244" ht="24" customHeight="1">
      <c r="A51" s="156"/>
      <c r="B51" s="369"/>
      <c r="C51" s="370"/>
      <c r="D51" s="73"/>
      <c r="E51" s="371"/>
      <c r="F51" s="372"/>
      <c r="G51" s="372"/>
      <c r="H51" s="372"/>
      <c r="I51" s="372"/>
      <c r="J51" s="372"/>
      <c r="K51" s="372"/>
      <c r="L51" s="372"/>
      <c r="M51" s="372"/>
      <c r="N51" s="184"/>
      <c r="O51" s="134" t="str">
        <f t="shared" si="0"/>
        <v/>
      </c>
      <c r="P51" s="79"/>
      <c r="Q51" s="232"/>
      <c r="R51" s="28"/>
      <c r="S51" s="28"/>
      <c r="T51" s="28"/>
      <c r="U51" s="28"/>
      <c r="V51" s="28"/>
      <c r="W51" s="28"/>
      <c r="X51" s="28"/>
      <c r="Y51" s="28"/>
    </row>
    <row r="52" spans="1:244" ht="24" customHeight="1">
      <c r="A52" s="156"/>
      <c r="B52" s="369"/>
      <c r="C52" s="370"/>
      <c r="D52" s="73"/>
      <c r="E52" s="371"/>
      <c r="F52" s="372"/>
      <c r="G52" s="372"/>
      <c r="H52" s="372"/>
      <c r="I52" s="372"/>
      <c r="J52" s="372"/>
      <c r="K52" s="372"/>
      <c r="L52" s="372"/>
      <c r="M52" s="372"/>
      <c r="N52" s="184"/>
      <c r="O52" s="134" t="str">
        <f t="shared" si="0"/>
        <v/>
      </c>
      <c r="P52" s="79"/>
      <c r="Q52" s="232"/>
      <c r="R52" s="28"/>
      <c r="S52" s="28"/>
      <c r="T52" s="28"/>
      <c r="U52" s="28"/>
      <c r="V52" s="28"/>
      <c r="W52" s="28"/>
      <c r="X52" s="28"/>
      <c r="Y52" s="28"/>
    </row>
    <row r="53" spans="1:244" ht="24" customHeight="1">
      <c r="A53" s="156"/>
      <c r="B53" s="369"/>
      <c r="C53" s="370"/>
      <c r="D53" s="73"/>
      <c r="E53" s="371"/>
      <c r="F53" s="372"/>
      <c r="G53" s="372"/>
      <c r="H53" s="372"/>
      <c r="I53" s="372"/>
      <c r="J53" s="372"/>
      <c r="K53" s="372"/>
      <c r="L53" s="372"/>
      <c r="M53" s="372"/>
      <c r="N53" s="184"/>
      <c r="O53" s="134" t="str">
        <f t="shared" si="0"/>
        <v/>
      </c>
      <c r="P53" s="79"/>
      <c r="Q53" s="232"/>
      <c r="R53" s="28"/>
      <c r="S53" s="28"/>
      <c r="T53" s="28"/>
      <c r="U53" s="28"/>
      <c r="V53" s="28"/>
      <c r="W53" s="28"/>
      <c r="X53" s="28"/>
      <c r="Y53" s="28"/>
    </row>
    <row r="54" spans="1:244" ht="24" customHeight="1">
      <c r="A54" s="156"/>
      <c r="B54" s="369"/>
      <c r="C54" s="370"/>
      <c r="D54" s="73"/>
      <c r="E54" s="371"/>
      <c r="F54" s="372"/>
      <c r="G54" s="372"/>
      <c r="H54" s="372"/>
      <c r="I54" s="372"/>
      <c r="J54" s="372"/>
      <c r="K54" s="372"/>
      <c r="L54" s="372"/>
      <c r="M54" s="372"/>
      <c r="N54" s="184"/>
      <c r="O54" s="134" t="str">
        <f t="shared" si="0"/>
        <v/>
      </c>
      <c r="P54" s="79"/>
      <c r="Q54" s="232"/>
      <c r="R54" s="28"/>
      <c r="S54" s="28"/>
      <c r="T54" s="28"/>
      <c r="U54" s="28"/>
      <c r="V54" s="28"/>
      <c r="W54" s="28"/>
      <c r="X54" s="28"/>
      <c r="Y54" s="28"/>
    </row>
    <row r="55" spans="1:244" ht="24" customHeight="1">
      <c r="A55" s="156"/>
      <c r="B55" s="369"/>
      <c r="C55" s="370"/>
      <c r="D55" s="73"/>
      <c r="E55" s="371"/>
      <c r="F55" s="372"/>
      <c r="G55" s="372"/>
      <c r="H55" s="372"/>
      <c r="I55" s="372"/>
      <c r="J55" s="372"/>
      <c r="K55" s="372"/>
      <c r="L55" s="372"/>
      <c r="M55" s="372"/>
      <c r="N55" s="184"/>
      <c r="O55" s="134" t="str">
        <f t="shared" si="0"/>
        <v/>
      </c>
      <c r="P55" s="79"/>
      <c r="Q55" s="232"/>
      <c r="R55" s="28"/>
      <c r="S55" s="28"/>
      <c r="T55" s="28"/>
      <c r="U55" s="28"/>
      <c r="V55" s="28"/>
      <c r="W55" s="28"/>
      <c r="X55" s="28"/>
      <c r="Y55" s="28"/>
    </row>
    <row r="56" spans="1:244" s="37" customFormat="1" ht="6" customHeight="1">
      <c r="A56" s="215"/>
      <c r="B56" s="52"/>
      <c r="C56" s="74"/>
      <c r="D56" s="74"/>
      <c r="E56" s="74"/>
      <c r="F56" s="70"/>
      <c r="G56" s="70"/>
      <c r="H56" s="70"/>
      <c r="I56" s="70"/>
      <c r="J56" s="70"/>
      <c r="K56" s="70"/>
      <c r="L56" s="70"/>
      <c r="M56" s="74"/>
      <c r="N56" s="76"/>
      <c r="O56" s="18"/>
      <c r="P56"/>
      <c r="Q56" s="233"/>
      <c r="R56" s="29"/>
      <c r="S56" s="29"/>
      <c r="T56" s="29"/>
      <c r="U56" s="29"/>
      <c r="V56" s="29"/>
      <c r="W56" s="29"/>
      <c r="X56" s="29"/>
      <c r="Y56" s="29"/>
    </row>
    <row r="57" spans="1:244" s="33" customFormat="1" ht="21.75" customHeight="1">
      <c r="A57" s="219"/>
      <c r="B57" s="127" t="s">
        <v>194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249"/>
      <c r="Q57" s="234"/>
      <c r="R57" s="32"/>
      <c r="S57" s="32"/>
      <c r="T57" s="32"/>
      <c r="U57" s="32"/>
      <c r="V57" s="32"/>
      <c r="W57" s="32"/>
      <c r="X57" s="32"/>
      <c r="Y57" s="32"/>
    </row>
    <row r="58" spans="1:244" ht="12.75" customHeight="1">
      <c r="A58" s="215"/>
      <c r="B58" s="491" t="s">
        <v>211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397">
        <v>1</v>
      </c>
      <c r="P58" s="397"/>
      <c r="Q58" s="221"/>
      <c r="R58" s="28"/>
      <c r="S58" s="28"/>
      <c r="T58" s="28"/>
      <c r="U58" s="28"/>
      <c r="V58" s="28"/>
      <c r="W58" s="28"/>
      <c r="X58" s="28"/>
      <c r="Y58" s="28"/>
    </row>
    <row r="59" spans="1:244" ht="18">
      <c r="A59" s="215"/>
      <c r="B59" s="192" t="str">
        <f>B6</f>
        <v>5- SERVIÇOS DE TERCEIROS NO BRASIL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207"/>
      <c r="R59" s="28"/>
      <c r="S59" s="28"/>
      <c r="T59" s="28"/>
      <c r="U59" s="28"/>
      <c r="V59" s="28"/>
      <c r="W59" s="28"/>
      <c r="X59" s="28"/>
      <c r="Y59" s="28"/>
    </row>
    <row r="60" spans="1:244" s="19" customFormat="1" ht="15.75" customHeight="1">
      <c r="A60" s="215"/>
      <c r="B60" s="375" t="s">
        <v>178</v>
      </c>
      <c r="C60" s="376"/>
      <c r="D60" s="379" t="s">
        <v>193</v>
      </c>
      <c r="E60" s="381" t="s">
        <v>176</v>
      </c>
      <c r="F60" s="382"/>
      <c r="G60" s="382"/>
      <c r="H60" s="382"/>
      <c r="I60" s="382"/>
      <c r="J60" s="382"/>
      <c r="K60" s="382"/>
      <c r="L60" s="382"/>
      <c r="M60" s="382"/>
      <c r="N60" s="379" t="s">
        <v>172</v>
      </c>
      <c r="O60" s="401" t="s">
        <v>173</v>
      </c>
      <c r="P60" s="379" t="s">
        <v>171</v>
      </c>
      <c r="Q60" s="151"/>
      <c r="R60" s="2"/>
      <c r="S60" s="2"/>
      <c r="T60" s="2"/>
      <c r="U60" s="2"/>
      <c r="V60" s="2"/>
      <c r="W60" s="2"/>
      <c r="X60" s="2"/>
      <c r="Y60" s="2"/>
    </row>
    <row r="61" spans="1:244" s="49" customFormat="1" ht="14.25" customHeight="1">
      <c r="A61" s="219"/>
      <c r="B61" s="377"/>
      <c r="C61" s="378"/>
      <c r="D61" s="380"/>
      <c r="E61" s="383"/>
      <c r="F61" s="384"/>
      <c r="G61" s="384"/>
      <c r="H61" s="384"/>
      <c r="I61" s="384"/>
      <c r="J61" s="384"/>
      <c r="K61" s="384"/>
      <c r="L61" s="384"/>
      <c r="M61" s="384"/>
      <c r="N61" s="380"/>
      <c r="O61" s="402"/>
      <c r="P61" s="380"/>
      <c r="Q61" s="152"/>
      <c r="R61" s="48"/>
      <c r="S61" s="48"/>
      <c r="T61" s="48"/>
      <c r="U61" s="48"/>
      <c r="V61" s="48"/>
      <c r="W61" s="48"/>
      <c r="X61" s="48"/>
      <c r="Y61" s="48"/>
    </row>
    <row r="62" spans="1:244" ht="24" customHeight="1">
      <c r="A62" s="156"/>
      <c r="B62" s="369"/>
      <c r="C62" s="370"/>
      <c r="D62" s="73"/>
      <c r="E62" s="371"/>
      <c r="F62" s="372"/>
      <c r="G62" s="372"/>
      <c r="H62" s="372"/>
      <c r="I62" s="372"/>
      <c r="J62" s="372"/>
      <c r="K62" s="372"/>
      <c r="L62" s="372"/>
      <c r="M62" s="372"/>
      <c r="N62" s="184"/>
      <c r="O62" s="134" t="str">
        <f t="shared" ref="O62:O103" si="1">IF(N62*D62=0,"",N62*D62)</f>
        <v/>
      </c>
      <c r="P62" s="79"/>
      <c r="Q62" s="232"/>
      <c r="R62" s="28"/>
      <c r="S62" s="28"/>
      <c r="T62" s="28"/>
      <c r="U62" s="28"/>
      <c r="V62" s="28"/>
      <c r="W62" s="28"/>
      <c r="X62" s="28"/>
      <c r="Y62" s="28"/>
      <c r="II62" s="35"/>
      <c r="IJ62" s="36"/>
    </row>
    <row r="63" spans="1:244" ht="24" customHeight="1">
      <c r="A63" s="156"/>
      <c r="B63" s="369"/>
      <c r="C63" s="370"/>
      <c r="D63" s="73"/>
      <c r="E63" s="371"/>
      <c r="F63" s="372"/>
      <c r="G63" s="372"/>
      <c r="H63" s="372"/>
      <c r="I63" s="372"/>
      <c r="J63" s="372"/>
      <c r="K63" s="372"/>
      <c r="L63" s="372"/>
      <c r="M63" s="372"/>
      <c r="N63" s="184"/>
      <c r="O63" s="134" t="str">
        <f t="shared" si="1"/>
        <v/>
      </c>
      <c r="P63" s="79"/>
      <c r="Q63" s="232"/>
      <c r="R63" s="28"/>
      <c r="S63" s="28"/>
      <c r="T63" s="28"/>
      <c r="U63" s="28"/>
      <c r="V63" s="28"/>
      <c r="W63" s="28"/>
      <c r="X63" s="28"/>
      <c r="Y63" s="28"/>
    </row>
    <row r="64" spans="1:244" ht="24" customHeight="1">
      <c r="A64" s="156"/>
      <c r="B64" s="369"/>
      <c r="C64" s="370"/>
      <c r="D64" s="73"/>
      <c r="E64" s="371"/>
      <c r="F64" s="372"/>
      <c r="G64" s="372"/>
      <c r="H64" s="372"/>
      <c r="I64" s="372"/>
      <c r="J64" s="372"/>
      <c r="K64" s="372"/>
      <c r="L64" s="372"/>
      <c r="M64" s="372"/>
      <c r="N64" s="184"/>
      <c r="O64" s="134" t="str">
        <f t="shared" si="1"/>
        <v/>
      </c>
      <c r="P64" s="79"/>
      <c r="Q64" s="232"/>
      <c r="R64" s="28"/>
      <c r="S64" s="28"/>
      <c r="T64" s="28"/>
      <c r="U64" s="28"/>
      <c r="V64" s="28"/>
      <c r="W64" s="28"/>
      <c r="X64" s="28"/>
      <c r="Y64" s="28"/>
    </row>
    <row r="65" spans="1:244" ht="24" customHeight="1">
      <c r="A65" s="156"/>
      <c r="B65" s="369"/>
      <c r="C65" s="370"/>
      <c r="D65" s="73"/>
      <c r="E65" s="371"/>
      <c r="F65" s="372"/>
      <c r="G65" s="372"/>
      <c r="H65" s="372"/>
      <c r="I65" s="372"/>
      <c r="J65" s="372"/>
      <c r="K65" s="372"/>
      <c r="L65" s="372"/>
      <c r="M65" s="372"/>
      <c r="N65" s="184"/>
      <c r="O65" s="134" t="str">
        <f t="shared" si="1"/>
        <v/>
      </c>
      <c r="P65" s="79"/>
      <c r="Q65" s="232"/>
      <c r="R65" s="28"/>
      <c r="S65" s="28"/>
      <c r="T65" s="28"/>
      <c r="U65" s="28"/>
      <c r="V65" s="28"/>
      <c r="W65" s="28"/>
      <c r="X65" s="28"/>
      <c r="Y65" s="28"/>
    </row>
    <row r="66" spans="1:244" ht="24" customHeight="1">
      <c r="A66" s="156"/>
      <c r="B66" s="369"/>
      <c r="C66" s="370"/>
      <c r="D66" s="73"/>
      <c r="E66" s="371"/>
      <c r="F66" s="372"/>
      <c r="G66" s="372"/>
      <c r="H66" s="372"/>
      <c r="I66" s="372"/>
      <c r="J66" s="372"/>
      <c r="K66" s="372"/>
      <c r="L66" s="372"/>
      <c r="M66" s="372"/>
      <c r="N66" s="184"/>
      <c r="O66" s="134" t="str">
        <f t="shared" si="1"/>
        <v/>
      </c>
      <c r="P66" s="79"/>
      <c r="Q66" s="232"/>
      <c r="R66" s="28"/>
      <c r="S66" s="28"/>
      <c r="T66" s="28"/>
      <c r="U66" s="28"/>
      <c r="V66" s="28"/>
      <c r="W66" s="28"/>
      <c r="X66" s="28"/>
      <c r="Y66" s="28"/>
      <c r="II66" s="36"/>
      <c r="IJ66" s="36"/>
    </row>
    <row r="67" spans="1:244" ht="24" customHeight="1">
      <c r="A67" s="156"/>
      <c r="B67" s="369"/>
      <c r="C67" s="370"/>
      <c r="D67" s="73"/>
      <c r="E67" s="371"/>
      <c r="F67" s="372"/>
      <c r="G67" s="372"/>
      <c r="H67" s="372"/>
      <c r="I67" s="372"/>
      <c r="J67" s="372"/>
      <c r="K67" s="372"/>
      <c r="L67" s="372"/>
      <c r="M67" s="372"/>
      <c r="N67" s="184"/>
      <c r="O67" s="134" t="str">
        <f t="shared" si="1"/>
        <v/>
      </c>
      <c r="P67" s="79"/>
      <c r="Q67" s="232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6"/>
      <c r="B68" s="369"/>
      <c r="C68" s="370"/>
      <c r="D68" s="73"/>
      <c r="E68" s="371"/>
      <c r="F68" s="372"/>
      <c r="G68" s="372"/>
      <c r="H68" s="372"/>
      <c r="I68" s="372"/>
      <c r="J68" s="372"/>
      <c r="K68" s="372"/>
      <c r="L68" s="372"/>
      <c r="M68" s="372"/>
      <c r="N68" s="184"/>
      <c r="O68" s="134" t="str">
        <f t="shared" si="1"/>
        <v/>
      </c>
      <c r="P68" s="79"/>
      <c r="Q68" s="232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6"/>
      <c r="B69" s="369"/>
      <c r="C69" s="370"/>
      <c r="D69" s="73"/>
      <c r="E69" s="371"/>
      <c r="F69" s="372"/>
      <c r="G69" s="372"/>
      <c r="H69" s="372"/>
      <c r="I69" s="372"/>
      <c r="J69" s="372"/>
      <c r="K69" s="372"/>
      <c r="L69" s="372"/>
      <c r="M69" s="372"/>
      <c r="N69" s="184"/>
      <c r="O69" s="134" t="str">
        <f t="shared" si="1"/>
        <v/>
      </c>
      <c r="P69" s="79"/>
      <c r="Q69" s="232"/>
      <c r="R69" s="28"/>
      <c r="S69" s="28"/>
      <c r="T69" s="28"/>
      <c r="U69" s="28"/>
      <c r="V69" s="28"/>
      <c r="W69" s="28"/>
      <c r="X69" s="28"/>
      <c r="Y69" s="28"/>
    </row>
    <row r="70" spans="1:244" ht="24" customHeight="1">
      <c r="A70" s="156"/>
      <c r="B70" s="369"/>
      <c r="C70" s="370"/>
      <c r="D70" s="73"/>
      <c r="E70" s="371"/>
      <c r="F70" s="372"/>
      <c r="G70" s="372"/>
      <c r="H70" s="372"/>
      <c r="I70" s="372"/>
      <c r="J70" s="372"/>
      <c r="K70" s="372"/>
      <c r="L70" s="372"/>
      <c r="M70" s="372"/>
      <c r="N70" s="184"/>
      <c r="O70" s="134" t="str">
        <f t="shared" si="1"/>
        <v/>
      </c>
      <c r="P70" s="79"/>
      <c r="Q70" s="232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6"/>
      <c r="B71" s="369"/>
      <c r="C71" s="370"/>
      <c r="D71" s="73"/>
      <c r="E71" s="371"/>
      <c r="F71" s="372"/>
      <c r="G71" s="372"/>
      <c r="H71" s="372"/>
      <c r="I71" s="372"/>
      <c r="J71" s="372"/>
      <c r="K71" s="372"/>
      <c r="L71" s="372"/>
      <c r="M71" s="372"/>
      <c r="N71" s="184"/>
      <c r="O71" s="134" t="str">
        <f t="shared" si="1"/>
        <v/>
      </c>
      <c r="P71" s="79"/>
      <c r="Q71" s="232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6"/>
      <c r="B72" s="369"/>
      <c r="C72" s="370"/>
      <c r="D72" s="73"/>
      <c r="E72" s="371"/>
      <c r="F72" s="372"/>
      <c r="G72" s="372"/>
      <c r="H72" s="372"/>
      <c r="I72" s="372"/>
      <c r="J72" s="372"/>
      <c r="K72" s="372"/>
      <c r="L72" s="372"/>
      <c r="M72" s="372"/>
      <c r="N72" s="184"/>
      <c r="O72" s="134" t="str">
        <f t="shared" si="1"/>
        <v/>
      </c>
      <c r="P72" s="79"/>
      <c r="Q72" s="232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6"/>
      <c r="B73" s="369"/>
      <c r="C73" s="370"/>
      <c r="D73" s="73"/>
      <c r="E73" s="371"/>
      <c r="F73" s="372"/>
      <c r="G73" s="372"/>
      <c r="H73" s="372"/>
      <c r="I73" s="372"/>
      <c r="J73" s="372"/>
      <c r="K73" s="372"/>
      <c r="L73" s="372"/>
      <c r="M73" s="372"/>
      <c r="N73" s="184"/>
      <c r="O73" s="134" t="str">
        <f t="shared" si="1"/>
        <v/>
      </c>
      <c r="P73" s="79"/>
      <c r="Q73" s="232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6"/>
      <c r="B74" s="369"/>
      <c r="C74" s="370"/>
      <c r="D74" s="73"/>
      <c r="E74" s="371"/>
      <c r="F74" s="372"/>
      <c r="G74" s="372"/>
      <c r="H74" s="372"/>
      <c r="I74" s="372"/>
      <c r="J74" s="372"/>
      <c r="K74" s="372"/>
      <c r="L74" s="372"/>
      <c r="M74" s="372"/>
      <c r="N74" s="184"/>
      <c r="O74" s="134" t="str">
        <f t="shared" si="1"/>
        <v/>
      </c>
      <c r="P74" s="79"/>
      <c r="Q74" s="232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6"/>
      <c r="B75" s="369"/>
      <c r="C75" s="370"/>
      <c r="D75" s="73"/>
      <c r="E75" s="371"/>
      <c r="F75" s="372"/>
      <c r="G75" s="372"/>
      <c r="H75" s="372"/>
      <c r="I75" s="372"/>
      <c r="J75" s="372"/>
      <c r="K75" s="372"/>
      <c r="L75" s="372"/>
      <c r="M75" s="372"/>
      <c r="N75" s="184"/>
      <c r="O75" s="134" t="str">
        <f t="shared" si="1"/>
        <v/>
      </c>
      <c r="P75" s="79"/>
      <c r="Q75" s="232"/>
      <c r="R75" s="28"/>
      <c r="S75" s="28"/>
      <c r="T75" s="28"/>
      <c r="U75" s="28"/>
      <c r="V75" s="28"/>
      <c r="W75" s="28"/>
      <c r="X75" s="28"/>
      <c r="Y75" s="28"/>
      <c r="II75" s="35"/>
      <c r="IJ75" s="36"/>
    </row>
    <row r="76" spans="1:244" ht="24" customHeight="1">
      <c r="A76" s="156"/>
      <c r="B76" s="369"/>
      <c r="C76" s="370"/>
      <c r="D76" s="73"/>
      <c r="E76" s="371"/>
      <c r="F76" s="372"/>
      <c r="G76" s="372"/>
      <c r="H76" s="372"/>
      <c r="I76" s="372"/>
      <c r="J76" s="372"/>
      <c r="K76" s="372"/>
      <c r="L76" s="372"/>
      <c r="M76" s="372"/>
      <c r="N76" s="184"/>
      <c r="O76" s="134" t="str">
        <f t="shared" si="1"/>
        <v/>
      </c>
      <c r="P76" s="79"/>
      <c r="Q76" s="232"/>
      <c r="R76" s="28"/>
      <c r="S76" s="28"/>
      <c r="T76" s="28"/>
      <c r="U76" s="28"/>
      <c r="V76" s="28"/>
      <c r="W76" s="28"/>
      <c r="X76" s="28"/>
      <c r="Y76" s="28"/>
      <c r="II76" s="35"/>
      <c r="IJ76" s="36"/>
    </row>
    <row r="77" spans="1:244" ht="24" customHeight="1">
      <c r="A77" s="156"/>
      <c r="B77" s="369"/>
      <c r="C77" s="370"/>
      <c r="D77" s="73"/>
      <c r="E77" s="371"/>
      <c r="F77" s="372"/>
      <c r="G77" s="372"/>
      <c r="H77" s="372"/>
      <c r="I77" s="372"/>
      <c r="J77" s="372"/>
      <c r="K77" s="372"/>
      <c r="L77" s="372"/>
      <c r="M77" s="372"/>
      <c r="N77" s="184"/>
      <c r="O77" s="134" t="str">
        <f t="shared" si="1"/>
        <v/>
      </c>
      <c r="P77" s="79"/>
      <c r="Q77" s="232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6"/>
      <c r="B78" s="369"/>
      <c r="C78" s="370"/>
      <c r="D78" s="73"/>
      <c r="E78" s="371"/>
      <c r="F78" s="372"/>
      <c r="G78" s="372"/>
      <c r="H78" s="372"/>
      <c r="I78" s="372"/>
      <c r="J78" s="372"/>
      <c r="K78" s="372"/>
      <c r="L78" s="372"/>
      <c r="M78" s="372"/>
      <c r="N78" s="184"/>
      <c r="O78" s="134" t="str">
        <f t="shared" si="1"/>
        <v/>
      </c>
      <c r="P78" s="79"/>
      <c r="Q78" s="232"/>
      <c r="R78" s="28"/>
      <c r="S78" s="28"/>
      <c r="T78" s="28"/>
      <c r="U78" s="28"/>
      <c r="V78" s="28"/>
      <c r="W78" s="28"/>
      <c r="X78" s="28"/>
      <c r="Y78" s="28"/>
    </row>
    <row r="79" spans="1:244" ht="24" customHeight="1">
      <c r="A79" s="156"/>
      <c r="B79" s="369"/>
      <c r="C79" s="370"/>
      <c r="D79" s="73"/>
      <c r="E79" s="371"/>
      <c r="F79" s="372"/>
      <c r="G79" s="372"/>
      <c r="H79" s="372"/>
      <c r="I79" s="372"/>
      <c r="J79" s="372"/>
      <c r="K79" s="372"/>
      <c r="L79" s="372"/>
      <c r="M79" s="372"/>
      <c r="N79" s="184"/>
      <c r="O79" s="134" t="str">
        <f t="shared" si="1"/>
        <v/>
      </c>
      <c r="P79" s="79"/>
      <c r="Q79" s="232"/>
      <c r="R79" s="28"/>
      <c r="S79" s="28"/>
      <c r="T79" s="28"/>
      <c r="U79" s="28"/>
      <c r="V79" s="28"/>
      <c r="W79" s="28"/>
      <c r="X79" s="28"/>
      <c r="Y79" s="28"/>
    </row>
    <row r="80" spans="1:244" ht="24" customHeight="1">
      <c r="A80" s="156"/>
      <c r="B80" s="369"/>
      <c r="C80" s="370"/>
      <c r="D80" s="73"/>
      <c r="E80" s="371"/>
      <c r="F80" s="372"/>
      <c r="G80" s="372"/>
      <c r="H80" s="372"/>
      <c r="I80" s="372"/>
      <c r="J80" s="372"/>
      <c r="K80" s="372"/>
      <c r="L80" s="372"/>
      <c r="M80" s="372"/>
      <c r="N80" s="184"/>
      <c r="O80" s="134" t="str">
        <f t="shared" si="1"/>
        <v/>
      </c>
      <c r="P80" s="79"/>
      <c r="Q80" s="232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6"/>
      <c r="B81" s="369"/>
      <c r="C81" s="370"/>
      <c r="D81" s="73"/>
      <c r="E81" s="371"/>
      <c r="F81" s="372"/>
      <c r="G81" s="372"/>
      <c r="H81" s="372"/>
      <c r="I81" s="372"/>
      <c r="J81" s="372"/>
      <c r="K81" s="372"/>
      <c r="L81" s="372"/>
      <c r="M81" s="372"/>
      <c r="N81" s="184"/>
      <c r="O81" s="134" t="str">
        <f t="shared" si="1"/>
        <v/>
      </c>
      <c r="P81" s="79"/>
      <c r="Q81" s="232"/>
      <c r="R81" s="28"/>
      <c r="S81" s="28"/>
      <c r="T81" s="28"/>
      <c r="U81" s="28"/>
      <c r="V81" s="28"/>
      <c r="W81" s="28"/>
      <c r="X81" s="28"/>
      <c r="Y81" s="28"/>
      <c r="II81" s="36"/>
      <c r="IJ81" s="36"/>
    </row>
    <row r="82" spans="1:244" ht="24" customHeight="1">
      <c r="A82" s="156"/>
      <c r="B82" s="369"/>
      <c r="C82" s="370"/>
      <c r="D82" s="73"/>
      <c r="E82" s="371"/>
      <c r="F82" s="372"/>
      <c r="G82" s="372"/>
      <c r="H82" s="372"/>
      <c r="I82" s="372"/>
      <c r="J82" s="372"/>
      <c r="K82" s="372"/>
      <c r="L82" s="372"/>
      <c r="M82" s="372"/>
      <c r="N82" s="184"/>
      <c r="O82" s="134" t="str">
        <f t="shared" si="1"/>
        <v/>
      </c>
      <c r="P82" s="79"/>
      <c r="Q82" s="232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6"/>
      <c r="B83" s="369"/>
      <c r="C83" s="370"/>
      <c r="D83" s="73"/>
      <c r="E83" s="371"/>
      <c r="F83" s="372"/>
      <c r="G83" s="372"/>
      <c r="H83" s="372"/>
      <c r="I83" s="372"/>
      <c r="J83" s="372"/>
      <c r="K83" s="372"/>
      <c r="L83" s="372"/>
      <c r="M83" s="372"/>
      <c r="N83" s="184"/>
      <c r="O83" s="134" t="str">
        <f t="shared" si="1"/>
        <v/>
      </c>
      <c r="P83" s="79"/>
      <c r="Q83" s="232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6"/>
      <c r="B84" s="369"/>
      <c r="C84" s="370"/>
      <c r="D84" s="73"/>
      <c r="E84" s="371"/>
      <c r="F84" s="372"/>
      <c r="G84" s="372"/>
      <c r="H84" s="372"/>
      <c r="I84" s="372"/>
      <c r="J84" s="372"/>
      <c r="K84" s="372"/>
      <c r="L84" s="372"/>
      <c r="M84" s="372"/>
      <c r="N84" s="184"/>
      <c r="O84" s="134" t="str">
        <f t="shared" si="1"/>
        <v/>
      </c>
      <c r="P84" s="79"/>
      <c r="Q84" s="232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6"/>
      <c r="B85" s="369"/>
      <c r="C85" s="370"/>
      <c r="D85" s="73"/>
      <c r="E85" s="371"/>
      <c r="F85" s="372"/>
      <c r="G85" s="372"/>
      <c r="H85" s="372"/>
      <c r="I85" s="372"/>
      <c r="J85" s="372"/>
      <c r="K85" s="372"/>
      <c r="L85" s="372"/>
      <c r="M85" s="372"/>
      <c r="N85" s="184"/>
      <c r="O85" s="134" t="str">
        <f t="shared" si="1"/>
        <v/>
      </c>
      <c r="P85" s="79"/>
      <c r="Q85" s="232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6"/>
      <c r="B86" s="369"/>
      <c r="C86" s="370"/>
      <c r="D86" s="73"/>
      <c r="E86" s="371"/>
      <c r="F86" s="372"/>
      <c r="G86" s="372"/>
      <c r="H86" s="372"/>
      <c r="I86" s="372"/>
      <c r="J86" s="372"/>
      <c r="K86" s="372"/>
      <c r="L86" s="372"/>
      <c r="M86" s="372"/>
      <c r="N86" s="184"/>
      <c r="O86" s="134" t="str">
        <f t="shared" si="1"/>
        <v/>
      </c>
      <c r="P86" s="79"/>
      <c r="Q86" s="232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6"/>
      <c r="B87" s="369"/>
      <c r="C87" s="370"/>
      <c r="D87" s="73"/>
      <c r="E87" s="371"/>
      <c r="F87" s="372"/>
      <c r="G87" s="372"/>
      <c r="H87" s="372"/>
      <c r="I87" s="372"/>
      <c r="J87" s="372"/>
      <c r="K87" s="372"/>
      <c r="L87" s="372"/>
      <c r="M87" s="372"/>
      <c r="N87" s="184"/>
      <c r="O87" s="134" t="str">
        <f t="shared" si="1"/>
        <v/>
      </c>
      <c r="P87" s="79"/>
      <c r="Q87" s="232"/>
      <c r="R87" s="28"/>
      <c r="S87" s="28"/>
      <c r="T87" s="28"/>
      <c r="U87" s="28"/>
      <c r="V87" s="28"/>
      <c r="W87" s="28"/>
      <c r="X87" s="28"/>
      <c r="Y87" s="28"/>
    </row>
    <row r="88" spans="1:244" ht="24" customHeight="1">
      <c r="A88" s="156"/>
      <c r="B88" s="369"/>
      <c r="C88" s="370"/>
      <c r="D88" s="73"/>
      <c r="E88" s="371"/>
      <c r="F88" s="372"/>
      <c r="G88" s="372"/>
      <c r="H88" s="372"/>
      <c r="I88" s="372"/>
      <c r="J88" s="372"/>
      <c r="K88" s="372"/>
      <c r="L88" s="372"/>
      <c r="M88" s="372"/>
      <c r="N88" s="184"/>
      <c r="O88" s="134" t="str">
        <f t="shared" si="1"/>
        <v/>
      </c>
      <c r="P88" s="79"/>
      <c r="Q88" s="232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6"/>
      <c r="B89" s="369"/>
      <c r="C89" s="370"/>
      <c r="D89" s="73"/>
      <c r="E89" s="371"/>
      <c r="F89" s="372"/>
      <c r="G89" s="372"/>
      <c r="H89" s="372"/>
      <c r="I89" s="372"/>
      <c r="J89" s="372"/>
      <c r="K89" s="372"/>
      <c r="L89" s="372"/>
      <c r="M89" s="372"/>
      <c r="N89" s="184"/>
      <c r="O89" s="134" t="str">
        <f t="shared" si="1"/>
        <v/>
      </c>
      <c r="P89" s="79"/>
      <c r="Q89" s="232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6"/>
      <c r="B90" s="369"/>
      <c r="C90" s="370"/>
      <c r="D90" s="73"/>
      <c r="E90" s="371"/>
      <c r="F90" s="372"/>
      <c r="G90" s="372"/>
      <c r="H90" s="372"/>
      <c r="I90" s="372"/>
      <c r="J90" s="372"/>
      <c r="K90" s="372"/>
      <c r="L90" s="372"/>
      <c r="M90" s="372"/>
      <c r="N90" s="184"/>
      <c r="O90" s="134" t="str">
        <f t="shared" si="1"/>
        <v/>
      </c>
      <c r="P90" s="79"/>
      <c r="Q90" s="232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6"/>
      <c r="B91" s="369"/>
      <c r="C91" s="370"/>
      <c r="D91" s="73"/>
      <c r="E91" s="371"/>
      <c r="F91" s="372"/>
      <c r="G91" s="372"/>
      <c r="H91" s="372"/>
      <c r="I91" s="372"/>
      <c r="J91" s="372"/>
      <c r="K91" s="372"/>
      <c r="L91" s="372"/>
      <c r="M91" s="372"/>
      <c r="N91" s="184"/>
      <c r="O91" s="134" t="str">
        <f t="shared" si="1"/>
        <v/>
      </c>
      <c r="P91" s="79"/>
      <c r="Q91" s="232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6"/>
      <c r="B92" s="369"/>
      <c r="C92" s="370"/>
      <c r="D92" s="73"/>
      <c r="E92" s="371"/>
      <c r="F92" s="372"/>
      <c r="G92" s="372"/>
      <c r="H92" s="372"/>
      <c r="I92" s="372"/>
      <c r="J92" s="372"/>
      <c r="K92" s="372"/>
      <c r="L92" s="372"/>
      <c r="M92" s="372"/>
      <c r="N92" s="184"/>
      <c r="O92" s="134" t="str">
        <f t="shared" si="1"/>
        <v/>
      </c>
      <c r="P92" s="79"/>
      <c r="Q92" s="232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6"/>
      <c r="B93" s="369"/>
      <c r="C93" s="370"/>
      <c r="D93" s="73"/>
      <c r="E93" s="371"/>
      <c r="F93" s="372"/>
      <c r="G93" s="372"/>
      <c r="H93" s="372"/>
      <c r="I93" s="372"/>
      <c r="J93" s="372"/>
      <c r="K93" s="372"/>
      <c r="L93" s="372"/>
      <c r="M93" s="372"/>
      <c r="N93" s="184"/>
      <c r="O93" s="134" t="str">
        <f t="shared" si="1"/>
        <v/>
      </c>
      <c r="P93" s="79"/>
      <c r="Q93" s="232"/>
      <c r="R93" s="28"/>
      <c r="S93" s="28"/>
      <c r="T93" s="28"/>
      <c r="U93" s="28"/>
      <c r="V93" s="28"/>
      <c r="W93" s="28"/>
      <c r="X93" s="28"/>
      <c r="Y93" s="28"/>
      <c r="II93" s="36"/>
      <c r="IJ93" s="36"/>
    </row>
    <row r="94" spans="1:244" ht="24" customHeight="1">
      <c r="A94" s="156"/>
      <c r="B94" s="369"/>
      <c r="C94" s="370"/>
      <c r="D94" s="73"/>
      <c r="E94" s="371"/>
      <c r="F94" s="372"/>
      <c r="G94" s="372"/>
      <c r="H94" s="372"/>
      <c r="I94" s="372"/>
      <c r="J94" s="372"/>
      <c r="K94" s="372"/>
      <c r="L94" s="372"/>
      <c r="M94" s="372"/>
      <c r="N94" s="184"/>
      <c r="O94" s="134" t="str">
        <f t="shared" si="1"/>
        <v/>
      </c>
      <c r="P94" s="79"/>
      <c r="Q94" s="232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6"/>
      <c r="B95" s="369"/>
      <c r="C95" s="370"/>
      <c r="D95" s="73"/>
      <c r="E95" s="371"/>
      <c r="F95" s="372"/>
      <c r="G95" s="372"/>
      <c r="H95" s="372"/>
      <c r="I95" s="372"/>
      <c r="J95" s="372"/>
      <c r="K95" s="372"/>
      <c r="L95" s="372"/>
      <c r="M95" s="372"/>
      <c r="N95" s="184"/>
      <c r="O95" s="134" t="str">
        <f t="shared" si="1"/>
        <v/>
      </c>
      <c r="P95" s="79"/>
      <c r="Q95" s="232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6"/>
      <c r="B96" s="369"/>
      <c r="C96" s="370"/>
      <c r="D96" s="73"/>
      <c r="E96" s="371"/>
      <c r="F96" s="372"/>
      <c r="G96" s="372"/>
      <c r="H96" s="372"/>
      <c r="I96" s="372"/>
      <c r="J96" s="372"/>
      <c r="K96" s="372"/>
      <c r="L96" s="372"/>
      <c r="M96" s="372"/>
      <c r="N96" s="184"/>
      <c r="O96" s="134" t="str">
        <f t="shared" si="1"/>
        <v/>
      </c>
      <c r="P96" s="79"/>
      <c r="Q96" s="232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5" ht="24" customHeight="1">
      <c r="A97" s="156"/>
      <c r="B97" s="369"/>
      <c r="C97" s="370"/>
      <c r="D97" s="73"/>
      <c r="E97" s="371"/>
      <c r="F97" s="372"/>
      <c r="G97" s="372"/>
      <c r="H97" s="372"/>
      <c r="I97" s="372"/>
      <c r="J97" s="372"/>
      <c r="K97" s="372"/>
      <c r="L97" s="372"/>
      <c r="M97" s="372"/>
      <c r="N97" s="184"/>
      <c r="O97" s="134" t="str">
        <f t="shared" si="1"/>
        <v/>
      </c>
      <c r="P97" s="79"/>
      <c r="Q97" s="232"/>
      <c r="R97" s="28"/>
      <c r="S97" s="28"/>
      <c r="T97" s="28"/>
      <c r="U97" s="28"/>
      <c r="V97" s="28"/>
      <c r="W97" s="28"/>
      <c r="X97" s="28"/>
      <c r="Y97" s="28"/>
    </row>
    <row r="98" spans="1:25" ht="24" customHeight="1">
      <c r="A98" s="156"/>
      <c r="B98" s="369"/>
      <c r="C98" s="370"/>
      <c r="D98" s="73"/>
      <c r="E98" s="371"/>
      <c r="F98" s="372"/>
      <c r="G98" s="372"/>
      <c r="H98" s="372"/>
      <c r="I98" s="372"/>
      <c r="J98" s="372"/>
      <c r="K98" s="372"/>
      <c r="L98" s="372"/>
      <c r="M98" s="372"/>
      <c r="N98" s="184"/>
      <c r="O98" s="134" t="str">
        <f t="shared" si="1"/>
        <v/>
      </c>
      <c r="P98" s="79"/>
      <c r="Q98" s="232"/>
      <c r="R98" s="28"/>
      <c r="S98" s="28"/>
      <c r="T98" s="28"/>
      <c r="U98" s="28"/>
      <c r="V98" s="28"/>
      <c r="W98" s="28"/>
      <c r="X98" s="28"/>
      <c r="Y98" s="28"/>
    </row>
    <row r="99" spans="1:25" ht="24" customHeight="1">
      <c r="A99" s="156"/>
      <c r="B99" s="369"/>
      <c r="C99" s="370"/>
      <c r="D99" s="73"/>
      <c r="E99" s="371"/>
      <c r="F99" s="372"/>
      <c r="G99" s="372"/>
      <c r="H99" s="372"/>
      <c r="I99" s="372"/>
      <c r="J99" s="372"/>
      <c r="K99" s="372"/>
      <c r="L99" s="372"/>
      <c r="M99" s="372"/>
      <c r="N99" s="184"/>
      <c r="O99" s="134" t="str">
        <f t="shared" si="1"/>
        <v/>
      </c>
      <c r="P99" s="79"/>
      <c r="Q99" s="232"/>
      <c r="R99" s="28"/>
      <c r="S99" s="28"/>
      <c r="T99" s="28"/>
      <c r="U99" s="28"/>
      <c r="V99" s="28"/>
      <c r="W99" s="28"/>
      <c r="X99" s="28"/>
      <c r="Y99" s="28"/>
    </row>
    <row r="100" spans="1:25" ht="24" customHeight="1">
      <c r="A100" s="156"/>
      <c r="B100" s="369"/>
      <c r="C100" s="370"/>
      <c r="D100" s="73"/>
      <c r="E100" s="371"/>
      <c r="F100" s="372"/>
      <c r="G100" s="372"/>
      <c r="H100" s="372"/>
      <c r="I100" s="372"/>
      <c r="J100" s="372"/>
      <c r="K100" s="372"/>
      <c r="L100" s="372"/>
      <c r="M100" s="372"/>
      <c r="N100" s="184"/>
      <c r="O100" s="134" t="str">
        <f t="shared" si="1"/>
        <v/>
      </c>
      <c r="P100" s="79"/>
      <c r="Q100" s="232"/>
      <c r="R100" s="28"/>
      <c r="S100" s="28"/>
      <c r="T100" s="28"/>
      <c r="U100" s="28"/>
      <c r="V100" s="28"/>
      <c r="W100" s="28"/>
      <c r="X100" s="28"/>
      <c r="Y100" s="28"/>
    </row>
    <row r="101" spans="1:25" ht="24" customHeight="1">
      <c r="A101" s="156"/>
      <c r="B101" s="369"/>
      <c r="C101" s="370"/>
      <c r="D101" s="73"/>
      <c r="E101" s="371"/>
      <c r="F101" s="372"/>
      <c r="G101" s="372"/>
      <c r="H101" s="372"/>
      <c r="I101" s="372"/>
      <c r="J101" s="372"/>
      <c r="K101" s="372"/>
      <c r="L101" s="372"/>
      <c r="M101" s="372"/>
      <c r="N101" s="184"/>
      <c r="O101" s="134" t="str">
        <f t="shared" si="1"/>
        <v/>
      </c>
      <c r="P101" s="79"/>
      <c r="Q101" s="232"/>
      <c r="R101" s="28"/>
      <c r="S101" s="28"/>
      <c r="T101" s="28"/>
      <c r="U101" s="28"/>
      <c r="V101" s="28"/>
      <c r="W101" s="28"/>
      <c r="X101" s="28"/>
      <c r="Y101" s="28"/>
    </row>
    <row r="102" spans="1:25" ht="24" customHeight="1">
      <c r="A102" s="156"/>
      <c r="B102" s="369"/>
      <c r="C102" s="370"/>
      <c r="D102" s="73"/>
      <c r="E102" s="371"/>
      <c r="F102" s="372"/>
      <c r="G102" s="372"/>
      <c r="H102" s="372"/>
      <c r="I102" s="372"/>
      <c r="J102" s="372"/>
      <c r="K102" s="372"/>
      <c r="L102" s="372"/>
      <c r="M102" s="372"/>
      <c r="N102" s="184"/>
      <c r="O102" s="134" t="str">
        <f t="shared" si="1"/>
        <v/>
      </c>
      <c r="P102" s="79"/>
      <c r="Q102" s="232"/>
      <c r="R102" s="28"/>
      <c r="S102" s="28"/>
      <c r="T102" s="28"/>
      <c r="U102" s="28"/>
      <c r="V102" s="28"/>
      <c r="W102" s="28"/>
      <c r="X102" s="28"/>
      <c r="Y102" s="28"/>
    </row>
    <row r="103" spans="1:25" ht="24" customHeight="1">
      <c r="A103" s="156"/>
      <c r="B103" s="369"/>
      <c r="C103" s="370"/>
      <c r="D103" s="73"/>
      <c r="E103" s="371"/>
      <c r="F103" s="372"/>
      <c r="G103" s="372"/>
      <c r="H103" s="372"/>
      <c r="I103" s="372"/>
      <c r="J103" s="372"/>
      <c r="K103" s="372"/>
      <c r="L103" s="372"/>
      <c r="M103" s="372"/>
      <c r="N103" s="184"/>
      <c r="O103" s="134" t="str">
        <f t="shared" si="1"/>
        <v/>
      </c>
      <c r="P103" s="79"/>
      <c r="Q103" s="232"/>
      <c r="R103" s="28"/>
      <c r="S103" s="28"/>
      <c r="T103" s="28"/>
      <c r="U103" s="28"/>
      <c r="V103" s="28"/>
      <c r="W103" s="28"/>
      <c r="X103" s="28"/>
      <c r="Y103" s="28"/>
    </row>
    <row r="104" spans="1:25" s="37" customFormat="1" ht="6" customHeight="1">
      <c r="A104" s="215"/>
      <c r="B104" s="52"/>
      <c r="C104" s="74"/>
      <c r="D104" s="74"/>
      <c r="E104" s="74"/>
      <c r="F104" s="70"/>
      <c r="G104" s="70"/>
      <c r="H104" s="70"/>
      <c r="I104" s="70"/>
      <c r="J104" s="70"/>
      <c r="K104" s="70"/>
      <c r="L104" s="70"/>
      <c r="M104" s="74"/>
      <c r="N104" s="76"/>
      <c r="O104" s="18"/>
      <c r="P104"/>
      <c r="Q104" s="233"/>
      <c r="R104" s="29"/>
      <c r="S104" s="29"/>
      <c r="T104" s="29"/>
      <c r="U104" s="29"/>
      <c r="V104" s="29"/>
      <c r="W104" s="29"/>
      <c r="X104" s="29"/>
      <c r="Y104" s="29"/>
    </row>
    <row r="105" spans="1:25" s="33" customFormat="1" ht="21.75" customHeight="1">
      <c r="A105" s="219"/>
      <c r="B105" s="127" t="s">
        <v>194</v>
      </c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249"/>
      <c r="Q105" s="234"/>
      <c r="R105" s="32"/>
      <c r="S105" s="32"/>
      <c r="T105" s="32"/>
      <c r="U105" s="32"/>
      <c r="V105" s="32"/>
      <c r="W105" s="32"/>
      <c r="X105" s="32"/>
      <c r="Y105" s="32"/>
    </row>
    <row r="106" spans="1:25" ht="12.75" customHeight="1">
      <c r="A106" s="215"/>
      <c r="B106" s="88" t="str">
        <f>B58</f>
        <v>FAPESP, ABRIL DE 2017</v>
      </c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397">
        <v>2</v>
      </c>
      <c r="P106" s="397"/>
      <c r="Q106" s="221"/>
      <c r="R106" s="28"/>
      <c r="S106" s="28"/>
      <c r="T106" s="28"/>
      <c r="U106" s="28"/>
      <c r="V106" s="28"/>
      <c r="W106" s="28"/>
      <c r="X106" s="28"/>
      <c r="Y106" s="28"/>
    </row>
    <row r="107" spans="1:25" ht="12.75" customHeight="1">
      <c r="A107" s="215"/>
      <c r="B107" s="96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207"/>
      <c r="R107" s="28"/>
      <c r="S107" s="28"/>
      <c r="T107" s="28"/>
      <c r="U107" s="28"/>
      <c r="V107" s="28"/>
      <c r="W107" s="28"/>
      <c r="X107" s="28"/>
      <c r="Y107" s="28"/>
    </row>
    <row r="108" spans="1:25" ht="12.75" customHeight="1">
      <c r="A108" s="215"/>
      <c r="B108" s="96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207"/>
      <c r="R108" s="28"/>
      <c r="S108" s="28"/>
      <c r="T108" s="28"/>
      <c r="U108" s="28"/>
      <c r="V108" s="28"/>
      <c r="W108" s="28"/>
      <c r="X108" s="28"/>
      <c r="Y108" s="28"/>
    </row>
    <row r="109" spans="1:25" ht="12.75" customHeight="1">
      <c r="A109" s="215"/>
      <c r="B109" s="96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207"/>
      <c r="R109" s="28"/>
      <c r="S109" s="28"/>
      <c r="T109" s="28"/>
      <c r="U109" s="28"/>
      <c r="V109" s="28"/>
      <c r="W109" s="28"/>
      <c r="X109" s="28"/>
      <c r="Y109" s="28"/>
    </row>
    <row r="110" spans="1:25" ht="12.75" customHeight="1">
      <c r="A110" s="215"/>
      <c r="B110" s="96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207"/>
      <c r="R110" s="28"/>
      <c r="S110" s="28"/>
      <c r="T110" s="28"/>
      <c r="U110" s="28"/>
      <c r="V110" s="28"/>
      <c r="W110" s="28"/>
      <c r="X110" s="28"/>
      <c r="Y110" s="28"/>
    </row>
    <row r="111" spans="1:25" ht="12.75" customHeight="1">
      <c r="A111" s="215"/>
      <c r="B111" s="96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207"/>
      <c r="R111" s="28"/>
      <c r="S111" s="28"/>
      <c r="T111" s="28"/>
      <c r="U111" s="28"/>
      <c r="V111" s="28"/>
      <c r="W111" s="28"/>
      <c r="X111" s="28"/>
      <c r="Y111" s="28"/>
    </row>
    <row r="112" spans="1:25" ht="12.75" customHeight="1">
      <c r="A112" s="215"/>
      <c r="B112" s="96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207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5"/>
      <c r="B113" s="96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207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5"/>
      <c r="B114" s="96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207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5"/>
      <c r="B115" s="96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207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5"/>
      <c r="B116" s="96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207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5"/>
      <c r="B117" s="96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207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5"/>
      <c r="B118" s="96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207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5"/>
      <c r="B119" s="96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207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5"/>
      <c r="B120" s="96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207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5"/>
      <c r="B121" s="96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207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5"/>
      <c r="B122" s="96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207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5"/>
      <c r="B123" s="96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207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5"/>
      <c r="B124" s="96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207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5"/>
      <c r="B125" s="96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207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5"/>
      <c r="B126" s="96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207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5"/>
      <c r="B127" s="96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207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5"/>
      <c r="B128" s="96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207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5"/>
      <c r="B129" s="96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207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5"/>
      <c r="B130" s="96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207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5"/>
      <c r="B131" s="96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207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5"/>
      <c r="B132" s="96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207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5"/>
      <c r="B133" s="96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207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5"/>
      <c r="B134" s="96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207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5"/>
      <c r="B135" s="96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207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5"/>
      <c r="B136" s="96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207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5"/>
      <c r="B137" s="96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207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5"/>
      <c r="B138" s="96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207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5"/>
      <c r="B139" s="96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207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5"/>
      <c r="B140" s="96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207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5"/>
      <c r="B141" s="96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207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5"/>
      <c r="B142" s="96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207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5"/>
      <c r="B143" s="96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207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5"/>
      <c r="B144" s="96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207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5"/>
      <c r="B145" s="96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207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5"/>
      <c r="B146" s="96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207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5"/>
      <c r="B147" s="96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207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5"/>
      <c r="B148" s="96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207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5"/>
      <c r="B149" s="96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207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5"/>
      <c r="B150" s="96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207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5"/>
      <c r="B151" s="96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207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5"/>
      <c r="B152" s="96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207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5"/>
      <c r="B153" s="96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207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5"/>
      <c r="B154" s="96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207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5"/>
      <c r="B155" s="96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207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5"/>
      <c r="B156" s="96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207"/>
      <c r="R156" s="28"/>
      <c r="S156" s="28"/>
      <c r="T156" s="28"/>
      <c r="U156" s="28"/>
      <c r="V156" s="28"/>
      <c r="W156" s="28"/>
      <c r="X156" s="28"/>
      <c r="Y156" s="28"/>
    </row>
    <row r="157" spans="1:25">
      <c r="B157"/>
      <c r="C157" s="20"/>
      <c r="D157" s="20"/>
      <c r="E157" s="20"/>
      <c r="F157" s="16"/>
      <c r="G157" s="16"/>
      <c r="H157" s="16"/>
      <c r="I157" s="16"/>
      <c r="J157" s="16"/>
      <c r="K157" s="16"/>
      <c r="L157" s="16"/>
      <c r="M157" s="20"/>
      <c r="N157" s="21"/>
      <c r="O157" s="21"/>
      <c r="P157" s="45"/>
      <c r="Q157" s="207"/>
      <c r="R157" s="28"/>
      <c r="S157" s="28"/>
      <c r="T157" s="28"/>
      <c r="U157" s="28"/>
      <c r="V157" s="28"/>
      <c r="W157" s="28"/>
      <c r="X157" s="28"/>
      <c r="Y157" s="28"/>
    </row>
    <row r="158" spans="1:25">
      <c r="B158"/>
      <c r="C158" s="20"/>
      <c r="D158" s="20"/>
      <c r="E158" s="20"/>
      <c r="F158" s="16"/>
      <c r="G158" s="16"/>
      <c r="H158" s="16"/>
      <c r="I158" s="16"/>
      <c r="J158" s="16"/>
      <c r="K158" s="16"/>
      <c r="L158" s="16"/>
      <c r="M158" s="20"/>
      <c r="N158" s="21"/>
      <c r="O158" s="21"/>
      <c r="P158" s="45"/>
      <c r="Q158" s="207"/>
      <c r="R158" s="28"/>
      <c r="S158" s="28"/>
      <c r="T158" s="28"/>
      <c r="U158" s="28"/>
      <c r="V158" s="28"/>
      <c r="W158" s="28"/>
      <c r="X158" s="28"/>
      <c r="Y158" s="28"/>
    </row>
    <row r="159" spans="1:25" ht="17.25" customHeight="1">
      <c r="B159" s="146" t="s">
        <v>124</v>
      </c>
      <c r="N159" s="100"/>
      <c r="Q159" s="207"/>
      <c r="R159" s="28"/>
      <c r="S159" s="28"/>
      <c r="T159" s="28"/>
      <c r="U159" s="28"/>
      <c r="V159" s="28"/>
      <c r="W159" s="28"/>
      <c r="X159" s="28"/>
      <c r="Y159" s="28"/>
    </row>
    <row r="160" spans="1:25" ht="17.25" customHeight="1">
      <c r="B160" s="146" t="s">
        <v>125</v>
      </c>
    </row>
    <row r="161" spans="2:16"/>
    <row r="162" spans="2:16" ht="15">
      <c r="B162" s="89"/>
    </row>
    <row r="163" spans="2:16" ht="15">
      <c r="B163" s="89"/>
    </row>
    <row r="164" spans="2:16" ht="14.25">
      <c r="B164" s="396" t="s">
        <v>195</v>
      </c>
      <c r="C164" s="396"/>
      <c r="D164" s="396"/>
      <c r="E164" s="396"/>
      <c r="F164" s="396"/>
      <c r="G164" s="396"/>
      <c r="H164" s="396"/>
      <c r="I164" s="396"/>
      <c r="J164" s="396"/>
      <c r="K164" s="396"/>
      <c r="L164" s="396"/>
      <c r="M164" s="396"/>
      <c r="N164" s="396"/>
      <c r="O164" s="396"/>
      <c r="P164" s="396"/>
    </row>
    <row r="165" spans="2:16" ht="14.25">
      <c r="B165" s="396" t="s">
        <v>192</v>
      </c>
      <c r="C165" s="396"/>
      <c r="D165" s="396"/>
      <c r="E165" s="396"/>
      <c r="F165" s="396"/>
      <c r="G165" s="396"/>
      <c r="H165" s="396"/>
      <c r="I165" s="396"/>
      <c r="J165" s="396"/>
      <c r="K165" s="396"/>
      <c r="L165" s="396"/>
      <c r="M165" s="396"/>
      <c r="N165" s="396"/>
      <c r="O165" s="396"/>
      <c r="P165" s="396"/>
    </row>
    <row r="166" spans="2:16" ht="14.25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</row>
    <row r="167" spans="2:16" ht="20.25" customHeight="1">
      <c r="B167" s="389" t="s">
        <v>177</v>
      </c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  <c r="M167" s="390"/>
      <c r="N167" s="390"/>
      <c r="O167" s="390"/>
      <c r="P167" s="391"/>
    </row>
    <row r="168" spans="2:16" ht="6.75" customHeight="1">
      <c r="C168" s="34"/>
      <c r="D168" s="34"/>
      <c r="E168" s="34"/>
      <c r="F168" s="34"/>
      <c r="G168" s="34"/>
      <c r="H168" s="34"/>
      <c r="I168" s="34"/>
      <c r="J168" s="34"/>
      <c r="K168" s="34"/>
      <c r="L168" s="101"/>
      <c r="M168" s="101"/>
      <c r="N168" s="101"/>
      <c r="O168" s="101"/>
      <c r="P168" s="101"/>
    </row>
    <row r="169" spans="2:16">
      <c r="B169" s="102" t="s">
        <v>53</v>
      </c>
      <c r="C169" s="3"/>
      <c r="D169" s="3"/>
      <c r="E169" s="19"/>
      <c r="F169" s="19"/>
      <c r="G169" s="19"/>
      <c r="H169" s="19"/>
      <c r="I169" s="19"/>
      <c r="J169" s="3"/>
      <c r="K169" s="3"/>
      <c r="L169" s="19"/>
      <c r="M169" s="19"/>
      <c r="N169" s="19"/>
      <c r="O169" s="19"/>
    </row>
    <row r="170" spans="2:16">
      <c r="B170" s="102" t="s">
        <v>52</v>
      </c>
      <c r="C170" s="3"/>
      <c r="D170" s="3"/>
      <c r="E170" s="19"/>
      <c r="F170" s="19"/>
      <c r="G170" s="19"/>
      <c r="H170" s="19"/>
      <c r="I170" s="19"/>
      <c r="J170" s="3"/>
      <c r="K170" s="3"/>
      <c r="L170" s="19"/>
      <c r="M170" s="19"/>
      <c r="N170" s="19"/>
      <c r="O170" s="19"/>
    </row>
    <row r="171" spans="2:16">
      <c r="B171" s="102" t="s">
        <v>145</v>
      </c>
      <c r="C171" s="3"/>
      <c r="D171" s="3"/>
      <c r="E171" s="19"/>
      <c r="F171" s="19"/>
      <c r="G171" s="19"/>
      <c r="H171" s="19"/>
      <c r="I171" s="19"/>
      <c r="J171" s="3"/>
      <c r="K171" s="3"/>
      <c r="L171" s="19"/>
      <c r="M171" s="19"/>
      <c r="N171" s="19"/>
      <c r="O171" s="19"/>
    </row>
    <row r="172" spans="2:16">
      <c r="B172" s="102" t="s">
        <v>146</v>
      </c>
      <c r="C172" s="3"/>
      <c r="D172" s="3"/>
      <c r="E172" s="19"/>
      <c r="F172" s="19"/>
      <c r="G172" s="19"/>
      <c r="H172" s="19"/>
      <c r="I172" s="19"/>
      <c r="J172" s="3"/>
      <c r="K172" s="3"/>
      <c r="L172" s="19"/>
      <c r="M172" s="19"/>
      <c r="N172" s="19"/>
      <c r="O172" s="19"/>
    </row>
    <row r="173" spans="2:16">
      <c r="B173" s="102" t="s">
        <v>147</v>
      </c>
      <c r="C173" s="3"/>
      <c r="D173" s="3"/>
      <c r="E173" s="19"/>
      <c r="F173" s="19"/>
      <c r="G173" s="19"/>
      <c r="H173" s="19"/>
      <c r="I173" s="19"/>
      <c r="J173" s="3"/>
      <c r="K173" s="3"/>
      <c r="L173" s="19"/>
      <c r="M173" s="19"/>
      <c r="N173" s="19"/>
      <c r="O173" s="19"/>
    </row>
    <row r="174" spans="2:16">
      <c r="B174" s="102" t="s">
        <v>85</v>
      </c>
      <c r="C174" s="3"/>
      <c r="D174" s="3"/>
      <c r="E174" s="19"/>
      <c r="F174" s="19"/>
      <c r="G174" s="19"/>
      <c r="H174" s="19"/>
      <c r="I174" s="19"/>
      <c r="J174" s="3"/>
      <c r="K174" s="3"/>
      <c r="L174" s="19"/>
      <c r="M174" s="19"/>
      <c r="N174" s="19"/>
      <c r="O174" s="19"/>
    </row>
    <row r="175" spans="2:16">
      <c r="B175" s="102" t="s">
        <v>86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2:16">
      <c r="B176" s="102" t="s">
        <v>87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77"/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186</v>
      </c>
      <c r="C178" s="104"/>
      <c r="D178" s="104"/>
      <c r="E178" s="6"/>
      <c r="F178" s="6"/>
      <c r="G178" s="6"/>
      <c r="H178" s="6"/>
      <c r="I178" s="6"/>
      <c r="J178" s="104"/>
      <c r="K178" s="104"/>
      <c r="L178" s="6"/>
      <c r="M178" s="6"/>
      <c r="N178" s="6"/>
      <c r="O178" s="6"/>
      <c r="P178" s="6"/>
    </row>
    <row r="179" spans="2:16">
      <c r="B179" s="99" t="s">
        <v>196</v>
      </c>
      <c r="C179" s="34"/>
      <c r="D179" s="34"/>
      <c r="E179" s="101"/>
      <c r="F179" s="101"/>
      <c r="G179" s="101"/>
      <c r="H179" s="101"/>
      <c r="I179" s="101"/>
      <c r="J179" s="34"/>
      <c r="K179" s="34"/>
      <c r="L179" s="101"/>
      <c r="M179" s="101"/>
      <c r="N179" s="101"/>
      <c r="O179" s="101"/>
      <c r="P179" s="101"/>
    </row>
    <row r="180" spans="2:16">
      <c r="B180" s="99" t="s">
        <v>197</v>
      </c>
      <c r="C180" s="34"/>
      <c r="D180" s="34"/>
      <c r="E180" s="101"/>
      <c r="F180" s="101"/>
      <c r="G180" s="101"/>
      <c r="H180" s="101"/>
      <c r="I180" s="101"/>
      <c r="J180" s="34"/>
      <c r="K180" s="34"/>
      <c r="L180" s="101"/>
      <c r="M180" s="101"/>
      <c r="N180" s="101"/>
      <c r="O180" s="101"/>
      <c r="P180" s="101"/>
    </row>
    <row r="181" spans="2:16" ht="10.5" customHeight="1">
      <c r="B181" s="77" t="s">
        <v>180</v>
      </c>
      <c r="C181" s="34"/>
      <c r="D181" s="34"/>
      <c r="E181" s="101"/>
      <c r="F181" s="101"/>
      <c r="G181" s="101"/>
      <c r="H181" s="101"/>
      <c r="I181" s="101"/>
      <c r="J181" s="34"/>
      <c r="K181" s="34"/>
      <c r="L181" s="101"/>
      <c r="M181" s="101"/>
      <c r="N181" s="101"/>
      <c r="O181" s="101"/>
      <c r="P181" s="101"/>
    </row>
    <row r="182" spans="2:16">
      <c r="B182" s="103" t="s">
        <v>198</v>
      </c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</row>
    <row r="183" spans="2:16" ht="5.25" customHeight="1">
      <c r="B183" s="11"/>
      <c r="C183" s="12"/>
      <c r="D183" s="13"/>
      <c r="E183" s="12"/>
      <c r="F183" s="14"/>
      <c r="G183" s="14"/>
      <c r="H183" s="14"/>
      <c r="I183" s="14"/>
      <c r="J183" s="14"/>
      <c r="K183" s="14"/>
      <c r="L183" s="14"/>
      <c r="M183" s="12"/>
      <c r="N183" s="14"/>
      <c r="O183" s="14"/>
      <c r="P183" s="14"/>
    </row>
    <row r="184" spans="2:16">
      <c r="B184" s="375" t="s">
        <v>170</v>
      </c>
      <c r="C184" s="376"/>
      <c r="D184" s="379" t="s">
        <v>175</v>
      </c>
      <c r="E184" s="381" t="s">
        <v>176</v>
      </c>
      <c r="F184" s="382"/>
      <c r="G184" s="382"/>
      <c r="H184" s="382"/>
      <c r="I184" s="382"/>
      <c r="J184" s="382"/>
      <c r="K184" s="382"/>
      <c r="L184" s="382"/>
      <c r="M184" s="382"/>
      <c r="N184" s="379" t="s">
        <v>172</v>
      </c>
      <c r="O184" s="379" t="s">
        <v>173</v>
      </c>
      <c r="P184" s="379" t="s">
        <v>171</v>
      </c>
    </row>
    <row r="185" spans="2:16">
      <c r="B185" s="377"/>
      <c r="C185" s="378"/>
      <c r="D185" s="380"/>
      <c r="E185" s="383"/>
      <c r="F185" s="384"/>
      <c r="G185" s="384"/>
      <c r="H185" s="384"/>
      <c r="I185" s="384"/>
      <c r="J185" s="384"/>
      <c r="K185" s="384"/>
      <c r="L185" s="384"/>
      <c r="M185" s="384"/>
      <c r="N185" s="380"/>
      <c r="O185" s="380"/>
      <c r="P185" s="380"/>
    </row>
    <row r="186" spans="2:16" ht="23.25" customHeight="1">
      <c r="B186" s="387">
        <v>1</v>
      </c>
      <c r="C186" s="388"/>
      <c r="D186" s="106">
        <v>1</v>
      </c>
      <c r="E186" s="394" t="s">
        <v>121</v>
      </c>
      <c r="F186" s="395"/>
      <c r="G186" s="395"/>
      <c r="H186" s="395"/>
      <c r="I186" s="395"/>
      <c r="J186" s="395"/>
      <c r="K186" s="395"/>
      <c r="L186" s="395"/>
      <c r="M186" s="395"/>
      <c r="N186" s="131">
        <v>4000</v>
      </c>
      <c r="O186" s="97">
        <f>N186*D186</f>
        <v>4000</v>
      </c>
      <c r="P186" s="79"/>
    </row>
    <row r="187" spans="2:16" ht="23.25" customHeight="1">
      <c r="B187" s="387">
        <v>2</v>
      </c>
      <c r="C187" s="388"/>
      <c r="D187" s="107">
        <v>30</v>
      </c>
      <c r="E187" s="392" t="s">
        <v>122</v>
      </c>
      <c r="F187" s="393"/>
      <c r="G187" s="393"/>
      <c r="H187" s="393"/>
      <c r="I187" s="393"/>
      <c r="J187" s="393"/>
      <c r="K187" s="393"/>
      <c r="L187" s="393"/>
      <c r="M187" s="393"/>
      <c r="N187" s="131">
        <v>240</v>
      </c>
      <c r="O187" s="97">
        <f>N187*D187</f>
        <v>7200</v>
      </c>
      <c r="P187" s="79"/>
    </row>
    <row r="188" spans="2:16" ht="23.25" customHeight="1">
      <c r="B188" s="387">
        <v>3</v>
      </c>
      <c r="C188" s="388"/>
      <c r="D188" s="107">
        <v>1</v>
      </c>
      <c r="E188" s="392" t="s">
        <v>199</v>
      </c>
      <c r="F188" s="393"/>
      <c r="G188" s="393"/>
      <c r="H188" s="393"/>
      <c r="I188" s="393"/>
      <c r="J188" s="393"/>
      <c r="K188" s="393"/>
      <c r="L188" s="393"/>
      <c r="M188" s="393"/>
      <c r="N188" s="131">
        <v>600</v>
      </c>
      <c r="O188" s="97">
        <f>N188*D188</f>
        <v>600</v>
      </c>
      <c r="P188" s="79"/>
    </row>
    <row r="189" spans="2:16" ht="23.25" customHeight="1">
      <c r="B189" s="385"/>
      <c r="C189" s="386"/>
      <c r="D189" s="386"/>
      <c r="E189" s="24"/>
      <c r="F189" s="22"/>
      <c r="G189" s="22"/>
      <c r="H189" s="22"/>
      <c r="I189" s="22"/>
      <c r="J189" s="22"/>
      <c r="K189" s="22"/>
      <c r="L189" s="22"/>
      <c r="M189" s="23"/>
      <c r="N189" s="43" t="s">
        <v>174</v>
      </c>
      <c r="O189" s="148">
        <f>SUM(O186:O188)</f>
        <v>11800</v>
      </c>
      <c r="P189" s="79"/>
    </row>
    <row r="190" spans="2:16" ht="5.25" customHeight="1">
      <c r="B190" s="256"/>
      <c r="C190" s="256"/>
      <c r="D190" s="256"/>
      <c r="E190" s="256"/>
      <c r="F190" s="256"/>
      <c r="G190" s="256"/>
      <c r="H190" s="256"/>
      <c r="I190" s="256"/>
      <c r="J190" s="256"/>
      <c r="K190" s="256"/>
      <c r="L190" s="256"/>
      <c r="M190" s="256"/>
      <c r="N190" s="256"/>
      <c r="O190" s="256"/>
      <c r="P190" s="271"/>
    </row>
    <row r="191" spans="2:16" ht="20.25" customHeight="1">
      <c r="B191" s="255" t="s">
        <v>194</v>
      </c>
      <c r="C191" s="256"/>
      <c r="D191" s="256"/>
      <c r="E191" s="256"/>
      <c r="F191" s="256"/>
      <c r="G191" s="256"/>
      <c r="H191" s="256"/>
      <c r="I191" s="256"/>
      <c r="J191" s="256"/>
      <c r="K191" s="256"/>
      <c r="L191" s="256"/>
      <c r="M191" s="256"/>
      <c r="N191" s="256"/>
      <c r="O191" s="256"/>
      <c r="P191" s="249"/>
    </row>
    <row r="192" spans="2:16" hidden="1">
      <c r="B192" s="3"/>
      <c r="C192" s="3"/>
      <c r="D192" s="3"/>
      <c r="E192" s="19"/>
      <c r="F192" s="19"/>
      <c r="G192" s="19"/>
      <c r="H192" s="19"/>
      <c r="I192" s="19"/>
      <c r="J192" s="3"/>
      <c r="K192" s="3"/>
      <c r="L192" s="19"/>
      <c r="M192" s="19"/>
      <c r="N192" s="19"/>
      <c r="O192" s="19"/>
    </row>
    <row r="193" spans="2:2" hidden="1"/>
    <row r="194" spans="2:2" hidden="1"/>
    <row r="195" spans="2:2" hidden="1"/>
    <row r="196" spans="2:2" hidden="1"/>
    <row r="197" spans="2:2" hidden="1"/>
    <row r="198" spans="2:2">
      <c r="B198" s="157" t="str">
        <f>B106</f>
        <v>FAPESP, ABRIL DE 2017</v>
      </c>
    </row>
    <row r="199" spans="2:2"/>
    <row r="200" spans="2:2"/>
    <row r="201" spans="2:2"/>
    <row r="202" spans="2:2"/>
    <row r="203" spans="2:2"/>
    <row r="204" spans="2:2"/>
    <row r="205" spans="2:2"/>
    <row r="206" spans="2:2"/>
    <row r="207" spans="2:2"/>
    <row r="208" spans="2: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29vO/faVAJY+ataTH2rrdVgd07s5TfNk+nGJHurpTEacyAODd9DqKpv3dLLPK19iRuBRZK4rmVBsEDuaoXoA7Q==" saltValue="hgXYspNl9MdCChVOqsm1RA==" spinCount="100000" sheet="1" objects="1" scenarios="1"/>
  <mergeCells count="199">
    <mergeCell ref="J10:P12"/>
    <mergeCell ref="O14:O15"/>
    <mergeCell ref="P14:P15"/>
    <mergeCell ref="N14:N15"/>
    <mergeCell ref="E10:G10"/>
    <mergeCell ref="N60:N61"/>
    <mergeCell ref="O60:O61"/>
    <mergeCell ref="P60:P61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58:P58"/>
    <mergeCell ref="B25:C25"/>
    <mergeCell ref="B34:C34"/>
    <mergeCell ref="B33:C33"/>
    <mergeCell ref="B37:C37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B92:C92"/>
    <mergeCell ref="B70:C70"/>
    <mergeCell ref="B64:C64"/>
    <mergeCell ref="E62:M62"/>
    <mergeCell ref="B66:C66"/>
    <mergeCell ref="B67:C67"/>
    <mergeCell ref="B68:C68"/>
    <mergeCell ref="E67:M67"/>
    <mergeCell ref="E68:M68"/>
    <mergeCell ref="B63:C63"/>
    <mergeCell ref="B78:C78"/>
    <mergeCell ref="E78:M78"/>
    <mergeCell ref="B79:C79"/>
    <mergeCell ref="E79:M79"/>
    <mergeCell ref="B81:C81"/>
    <mergeCell ref="B89:C89"/>
    <mergeCell ref="B90:C90"/>
    <mergeCell ref="B82:C82"/>
    <mergeCell ref="B84:C84"/>
    <mergeCell ref="B85:C85"/>
    <mergeCell ref="B87:C87"/>
    <mergeCell ref="B86:C86"/>
    <mergeCell ref="B164:P164"/>
    <mergeCell ref="B165:P165"/>
    <mergeCell ref="B62:C62"/>
    <mergeCell ref="B54:C54"/>
    <mergeCell ref="B53:C53"/>
    <mergeCell ref="B36:C36"/>
    <mergeCell ref="B35:C35"/>
    <mergeCell ref="E35:M35"/>
    <mergeCell ref="E36:M36"/>
    <mergeCell ref="O106:P106"/>
    <mergeCell ref="E74:M74"/>
    <mergeCell ref="E91:M91"/>
    <mergeCell ref="E92:M92"/>
    <mergeCell ref="E93:M93"/>
    <mergeCell ref="E101:M101"/>
    <mergeCell ref="E98:M98"/>
    <mergeCell ref="E99:M99"/>
    <mergeCell ref="E100:M100"/>
    <mergeCell ref="E94:M94"/>
    <mergeCell ref="E95:M95"/>
    <mergeCell ref="E96:M96"/>
    <mergeCell ref="E97:M97"/>
    <mergeCell ref="B88:C88"/>
    <mergeCell ref="B91:C91"/>
    <mergeCell ref="B189:D189"/>
    <mergeCell ref="B186:C186"/>
    <mergeCell ref="B187:C187"/>
    <mergeCell ref="B188:C188"/>
    <mergeCell ref="B167:P167"/>
    <mergeCell ref="E187:M187"/>
    <mergeCell ref="E188:M188"/>
    <mergeCell ref="E186:M186"/>
    <mergeCell ref="P184:P185"/>
    <mergeCell ref="N184:N185"/>
    <mergeCell ref="B184:C185"/>
    <mergeCell ref="D184:D185"/>
    <mergeCell ref="E184:M185"/>
    <mergeCell ref="O184:O185"/>
    <mergeCell ref="E87:M87"/>
    <mergeCell ref="E88:M88"/>
    <mergeCell ref="E89:M89"/>
    <mergeCell ref="E90:M90"/>
    <mergeCell ref="E82:M82"/>
    <mergeCell ref="E102:M102"/>
    <mergeCell ref="E103:M103"/>
    <mergeCell ref="E84:M84"/>
    <mergeCell ref="E85:M85"/>
    <mergeCell ref="E86:M86"/>
    <mergeCell ref="B83:C83"/>
    <mergeCell ref="E83:M83"/>
    <mergeCell ref="E81:M81"/>
    <mergeCell ref="E72:M72"/>
    <mergeCell ref="B60:C61"/>
    <mergeCell ref="D60:D61"/>
    <mergeCell ref="E60:M61"/>
    <mergeCell ref="B55:C55"/>
    <mergeCell ref="B65:C65"/>
    <mergeCell ref="E65:M65"/>
    <mergeCell ref="E73:M73"/>
    <mergeCell ref="B75:C75"/>
    <mergeCell ref="E75:M75"/>
    <mergeCell ref="B76:C76"/>
    <mergeCell ref="E76:M76"/>
    <mergeCell ref="B77:C77"/>
    <mergeCell ref="E77:M77"/>
    <mergeCell ref="B72:C72"/>
    <mergeCell ref="B69:C69"/>
    <mergeCell ref="B80:C80"/>
    <mergeCell ref="E80:M80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52:C52"/>
    <mergeCell ref="E52:M52"/>
    <mergeCell ref="E53:M53"/>
    <mergeCell ref="B38:C38"/>
    <mergeCell ref="B101:C101"/>
    <mergeCell ref="B102:C102"/>
    <mergeCell ref="B103:C103"/>
    <mergeCell ref="B100:C100"/>
    <mergeCell ref="B99:C99"/>
    <mergeCell ref="B93:C93"/>
    <mergeCell ref="B94:C94"/>
    <mergeCell ref="B95:C95"/>
    <mergeCell ref="B97:C97"/>
    <mergeCell ref="B96:C96"/>
    <mergeCell ref="B98:C98"/>
    <mergeCell ref="B74:C74"/>
    <mergeCell ref="E69:M69"/>
    <mergeCell ref="E70:M70"/>
    <mergeCell ref="B71:C71"/>
    <mergeCell ref="B73:C73"/>
    <mergeCell ref="E71:M71"/>
    <mergeCell ref="B48:C48"/>
    <mergeCell ref="E48:M48"/>
    <mergeCell ref="E29:M29"/>
    <mergeCell ref="E32:M32"/>
    <mergeCell ref="E33:M33"/>
    <mergeCell ref="B49:C49"/>
    <mergeCell ref="E49:M49"/>
    <mergeCell ref="B50:C50"/>
    <mergeCell ref="E37:M37"/>
    <mergeCell ref="E30:M30"/>
    <mergeCell ref="E31:M31"/>
    <mergeCell ref="E34:M34"/>
    <mergeCell ref="B51:C51"/>
    <mergeCell ref="E51:M51"/>
    <mergeCell ref="F8:P8"/>
    <mergeCell ref="D12:F12"/>
    <mergeCell ref="E66:M66"/>
    <mergeCell ref="E64:M64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4:M54"/>
    <mergeCell ref="E63:M63"/>
    <mergeCell ref="E55:M55"/>
    <mergeCell ref="B12:C12"/>
  </mergeCells>
  <phoneticPr fontId="58" type="noConversion"/>
  <conditionalFormatting sqref="F19:M55 D17:D55 B17:B55 D62:D103 F62:M103 B62:B103">
    <cfRule type="cellIs" dxfId="51" priority="79" stopIfTrue="1" operator="equal">
      <formula>0</formula>
    </cfRule>
  </conditionalFormatting>
  <conditionalFormatting sqref="N56:O56 N104:O104">
    <cfRule type="cellIs" dxfId="50" priority="78" stopIfTrue="1" operator="equal">
      <formula>"INDIQUE A MOEDA"</formula>
    </cfRule>
  </conditionalFormatting>
  <conditionalFormatting sqref="B12 N189:O189">
    <cfRule type="cellIs" dxfId="49" priority="77" stopIfTrue="1" operator="equal">
      <formula>0</formula>
    </cfRule>
  </conditionalFormatting>
  <conditionalFormatting sqref="N17:N55 N62:N103">
    <cfRule type="cellIs" dxfId="48" priority="75" stopIfTrue="1" operator="equal">
      <formula>0</formula>
    </cfRule>
  </conditionalFormatting>
  <conditionalFormatting sqref="D17:D55 D62:D103">
    <cfRule type="cellIs" dxfId="47" priority="69" stopIfTrue="1" operator="equal">
      <formula>0</formula>
    </cfRule>
  </conditionalFormatting>
  <conditionalFormatting sqref="O62:O103">
    <cfRule type="cellIs" dxfId="46" priority="67" stopIfTrue="1" operator="equal">
      <formula>0</formula>
    </cfRule>
  </conditionalFormatting>
  <conditionalFormatting sqref="E17:M55 E62:M103">
    <cfRule type="cellIs" dxfId="45" priority="61" stopIfTrue="1" operator="equal">
      <formula>0</formula>
    </cfRule>
  </conditionalFormatting>
  <conditionalFormatting sqref="O16:O55 O62:O103">
    <cfRule type="cellIs" dxfId="44" priority="17" stopIfTrue="1" operator="equal">
      <formula>""</formula>
    </cfRule>
  </conditionalFormatting>
  <conditionalFormatting sqref="R8">
    <cfRule type="cellIs" dxfId="43" priority="11" stopIfTrue="1" operator="equal">
      <formula>""</formula>
    </cfRule>
  </conditionalFormatting>
  <conditionalFormatting sqref="D12">
    <cfRule type="cellIs" dxfId="42" priority="9" stopIfTrue="1" operator="equal">
      <formula>""</formula>
    </cfRule>
  </conditionalFormatting>
  <conditionalFormatting sqref="D16 B16">
    <cfRule type="cellIs" dxfId="41" priority="8" stopIfTrue="1" operator="equal">
      <formula>0</formula>
    </cfRule>
  </conditionalFormatting>
  <conditionalFormatting sqref="N16">
    <cfRule type="cellIs" dxfId="40" priority="7" stopIfTrue="1" operator="equal">
      <formula>0</formula>
    </cfRule>
  </conditionalFormatting>
  <conditionalFormatting sqref="D16">
    <cfRule type="cellIs" dxfId="39" priority="6" stopIfTrue="1" operator="equal">
      <formula>0</formula>
    </cfRule>
  </conditionalFormatting>
  <conditionalFormatting sqref="E16:M16">
    <cfRule type="cellIs" dxfId="38" priority="5" stopIfTrue="1" operator="equal">
      <formula>0</formula>
    </cfRule>
  </conditionalFormatting>
  <conditionalFormatting sqref="F8:M8">
    <cfRule type="cellIs" dxfId="37" priority="4" stopIfTrue="1" operator="equal">
      <formula>""</formula>
    </cfRule>
  </conditionalFormatting>
  <conditionalFormatting sqref="F8:P8">
    <cfRule type="cellIs" dxfId="36" priority="3" stopIfTrue="1" operator="equal">
      <formula>""</formula>
    </cfRule>
  </conditionalFormatting>
  <conditionalFormatting sqref="E10:G10">
    <cfRule type="cellIs" dxfId="35" priority="2" stopIfTrue="1" operator="equal">
      <formula>""</formula>
    </cfRule>
  </conditionalFormatting>
  <conditionalFormatting sqref="E10">
    <cfRule type="cellIs" dxfId="34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86">
      <formula1>#REF!</formula1>
    </dataValidation>
    <dataValidation type="decimal" allowBlank="1" showInputMessage="1" showErrorMessage="1" errorTitle="ATENÇÃO!" error="Esse campo só aceita NÚMEROS." sqref="N16:N55 N62:N103">
      <formula1>0.1</formula1>
      <formula2>9999999999.99999</formula2>
    </dataValidation>
    <dataValidation allowBlank="1" showInputMessage="1" showErrorMessage="1" errorTitle="ATENÇÃO!" error="Esse campo só aceita NÚMEROS." sqref="O16:O55 O62:O103"/>
    <dataValidation allowBlank="1" showInputMessage="1" showErrorMessage="1" prompt="UTILIZE SEMPRE A TECLA &lt;TAB&gt;" sqref="A16:A55 A62:A103"/>
    <dataValidation type="whole" allowBlank="1" showInputMessage="1" showErrorMessage="1" errorTitle="ATENÇÃO" error="UM NÚMERO INTEIRO É NECESSÁRIO!" sqref="D16:D55 D62:D103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68" fitToHeight="2" orientation="portrait" r:id="rId1"/>
  <headerFooter alignWithMargins="0"/>
  <rowBreaks count="1" manualBreakCount="1">
    <brk id="58" min="1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5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96" customWidth="1"/>
    <col min="6" max="6" width="6.42578125" style="196" customWidth="1"/>
    <col min="7" max="7" width="10" style="196" bestFit="1" customWidth="1"/>
    <col min="8" max="8" width="8.85546875" style="196" customWidth="1"/>
    <col min="9" max="9" width="9.28515625" style="196" customWidth="1"/>
    <col min="10" max="10" width="9.42578125" style="3" customWidth="1"/>
    <col min="11" max="11" width="10" style="3" customWidth="1"/>
    <col min="12" max="12" width="12.28515625" style="196" customWidth="1"/>
    <col min="13" max="13" width="10" style="196" customWidth="1"/>
    <col min="14" max="14" width="6.42578125" style="196" customWidth="1"/>
    <col min="15" max="15" width="15.140625" style="196" customWidth="1"/>
    <col min="16" max="16" width="10.42578125" style="196" customWidth="1"/>
    <col min="17" max="17" width="2" style="264" customWidth="1"/>
    <col min="18" max="18" width="2.7109375" style="196" hidden="1" customWidth="1"/>
    <col min="19" max="21" width="7.42578125" style="196" hidden="1" customWidth="1"/>
    <col min="22" max="244" width="0" style="196" hidden="1" customWidth="1"/>
    <col min="245" max="16384" width="9.140625" style="196" hidden="1"/>
  </cols>
  <sheetData>
    <row r="1" spans="1:22" s="44" customFormat="1" ht="31.5" customHeight="1">
      <c r="A1" s="206"/>
      <c r="B1" s="54"/>
      <c r="C1" s="54"/>
      <c r="D1" s="54"/>
      <c r="J1" s="54"/>
      <c r="K1" s="54"/>
      <c r="Q1" s="151"/>
    </row>
    <row r="2" spans="1:22" s="44" customFormat="1" ht="12.75" customHeight="1">
      <c r="A2" s="217"/>
      <c r="B2" s="54"/>
      <c r="C2" s="54"/>
      <c r="D2" s="54"/>
      <c r="J2" s="54"/>
      <c r="K2" s="54"/>
      <c r="Q2" s="151"/>
    </row>
    <row r="3" spans="1:22" s="44" customFormat="1" ht="12.75" customHeight="1">
      <c r="A3" s="217"/>
      <c r="B3" s="54"/>
      <c r="C3" s="54"/>
      <c r="D3" s="54"/>
      <c r="J3" s="54"/>
      <c r="K3" s="54"/>
      <c r="Q3" s="151"/>
    </row>
    <row r="4" spans="1:22" s="44" customFormat="1" ht="12.75" customHeight="1">
      <c r="A4" s="217"/>
      <c r="B4" s="54"/>
      <c r="C4" s="54"/>
      <c r="D4" s="54"/>
      <c r="J4" s="54"/>
      <c r="K4" s="54"/>
      <c r="Q4" s="151"/>
    </row>
    <row r="5" spans="1:22" s="44" customFormat="1" ht="12.75" customHeight="1">
      <c r="A5" s="217"/>
      <c r="B5" s="54"/>
      <c r="C5" s="54"/>
      <c r="D5" s="54"/>
      <c r="J5" s="54"/>
      <c r="K5" s="54"/>
      <c r="M5" s="86" t="s">
        <v>150</v>
      </c>
      <c r="Q5" s="217"/>
    </row>
    <row r="6" spans="1:22" s="44" customFormat="1" ht="19.5" customHeight="1">
      <c r="A6" s="218"/>
      <c r="B6" s="192" t="s">
        <v>49</v>
      </c>
      <c r="C6" s="150"/>
      <c r="D6" s="150"/>
      <c r="E6" s="150"/>
      <c r="F6" s="150"/>
      <c r="G6" s="150"/>
      <c r="M6" s="149"/>
      <c r="N6" s="58"/>
      <c r="P6" s="259"/>
    </row>
    <row r="7" spans="1:22" s="44" customFormat="1" ht="6" customHeight="1">
      <c r="A7" s="217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1"/>
    </row>
    <row r="8" spans="1:22" s="8" customFormat="1" ht="19.5" customHeight="1">
      <c r="A8" s="240"/>
      <c r="B8" s="267" t="s">
        <v>126</v>
      </c>
      <c r="C8" s="9"/>
      <c r="D8" s="9"/>
      <c r="E8" s="18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151"/>
      <c r="R8" s="260"/>
    </row>
    <row r="9" spans="1:22" s="8" customFormat="1" ht="9.75" customHeight="1">
      <c r="A9" s="240"/>
      <c r="B9" s="267"/>
      <c r="C9" s="9"/>
      <c r="D9" s="9"/>
      <c r="F9" s="183"/>
      <c r="G9" s="183"/>
      <c r="H9" s="183"/>
      <c r="I9" s="183"/>
      <c r="J9" s="183"/>
      <c r="K9" s="183"/>
      <c r="L9" s="183"/>
      <c r="M9" s="95"/>
      <c r="N9" s="95"/>
      <c r="O9" s="95"/>
      <c r="P9" s="62"/>
      <c r="Q9" s="236"/>
    </row>
    <row r="10" spans="1:22" s="8" customFormat="1" ht="19.5" customHeight="1">
      <c r="A10" s="240"/>
      <c r="B10" s="431" t="s">
        <v>142</v>
      </c>
      <c r="C10" s="431"/>
      <c r="D10" s="403"/>
      <c r="E10" s="403"/>
      <c r="F10" s="403"/>
      <c r="G10" s="183"/>
      <c r="H10" s="183"/>
      <c r="I10" s="183"/>
      <c r="J10" s="183"/>
      <c r="K10" s="183"/>
      <c r="L10" s="183"/>
      <c r="M10" s="95"/>
      <c r="N10" s="95"/>
      <c r="O10" s="95"/>
      <c r="P10" s="62"/>
      <c r="Q10" s="236"/>
    </row>
    <row r="11" spans="1:22" s="8" customFormat="1" ht="7.5" customHeight="1">
      <c r="A11" s="240"/>
      <c r="B11" s="267"/>
      <c r="C11" s="9"/>
      <c r="D11" s="9"/>
      <c r="E11" s="183"/>
      <c r="F11" s="183"/>
      <c r="G11" s="183"/>
      <c r="H11" s="183"/>
      <c r="I11" s="183"/>
      <c r="J11" s="183"/>
      <c r="K11" s="183"/>
      <c r="L11" s="183"/>
      <c r="M11" s="95"/>
      <c r="N11" s="95"/>
      <c r="O11" s="95"/>
      <c r="P11" s="62"/>
      <c r="Q11" s="236"/>
    </row>
    <row r="12" spans="1:22" s="46" customFormat="1" ht="19.5" customHeight="1">
      <c r="A12" s="226"/>
      <c r="B12" s="61" t="s">
        <v>185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5"/>
      <c r="N12" s="95"/>
      <c r="O12" s="95"/>
      <c r="P12" s="62"/>
      <c r="Q12" s="217"/>
      <c r="R12" s="45"/>
      <c r="S12" s="45"/>
      <c r="T12" s="45"/>
      <c r="U12" s="45"/>
      <c r="V12" s="45"/>
    </row>
    <row r="13" spans="1:22" s="274" customFormat="1" ht="18" customHeight="1">
      <c r="A13" s="175"/>
      <c r="B13" s="261" t="s">
        <v>113</v>
      </c>
      <c r="C13" s="65" t="s">
        <v>182</v>
      </c>
      <c r="D13" s="64" t="s">
        <v>183</v>
      </c>
      <c r="E13" s="66">
        <v>1</v>
      </c>
      <c r="G13" s="261" t="s">
        <v>117</v>
      </c>
      <c r="H13" s="67"/>
      <c r="I13" s="64" t="s">
        <v>183</v>
      </c>
      <c r="J13" s="251"/>
      <c r="L13" s="261" t="s">
        <v>114</v>
      </c>
      <c r="M13" s="67"/>
      <c r="N13" s="64" t="s">
        <v>183</v>
      </c>
      <c r="O13" s="251"/>
      <c r="P13" s="62"/>
      <c r="Q13" s="212"/>
      <c r="R13" s="45"/>
      <c r="S13" s="45"/>
      <c r="T13" s="45"/>
      <c r="U13" s="45"/>
      <c r="V13" s="45"/>
    </row>
    <row r="14" spans="1:22" s="274" customFormat="1" ht="7.5" customHeight="1">
      <c r="A14" s="17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62"/>
      <c r="Q14" s="225"/>
      <c r="R14" s="45"/>
      <c r="S14" s="45"/>
      <c r="T14" s="45"/>
      <c r="U14" s="45"/>
      <c r="V14" s="45"/>
    </row>
    <row r="15" spans="1:22" s="274" customFormat="1" ht="18" customHeight="1">
      <c r="A15" s="175"/>
      <c r="B15" s="261" t="s">
        <v>115</v>
      </c>
      <c r="C15" s="67"/>
      <c r="D15" s="64" t="s">
        <v>183</v>
      </c>
      <c r="E15" s="251"/>
      <c r="F15" s="95"/>
      <c r="G15" s="261" t="s">
        <v>116</v>
      </c>
      <c r="H15" s="67"/>
      <c r="I15" s="64" t="s">
        <v>183</v>
      </c>
      <c r="J15" s="251"/>
      <c r="K15" s="95"/>
      <c r="L15" s="261" t="s">
        <v>139</v>
      </c>
      <c r="M15" s="67"/>
      <c r="N15" s="64" t="s">
        <v>183</v>
      </c>
      <c r="O15" s="251"/>
      <c r="P15" s="62"/>
      <c r="Q15" s="225"/>
      <c r="R15" s="45"/>
      <c r="S15" s="45"/>
      <c r="T15" s="45"/>
      <c r="U15" s="45"/>
      <c r="V15" s="45"/>
    </row>
    <row r="16" spans="1:22" s="274" customFormat="1" ht="7.5" customHeight="1">
      <c r="A16" s="17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62"/>
      <c r="Q16" s="225"/>
      <c r="R16" s="45"/>
      <c r="S16" s="45"/>
      <c r="T16" s="45"/>
      <c r="U16" s="45"/>
      <c r="V16" s="45"/>
    </row>
    <row r="17" spans="1:22" s="44" customFormat="1" ht="20.25" customHeight="1">
      <c r="A17" s="217"/>
      <c r="B17" s="432" t="s">
        <v>174</v>
      </c>
      <c r="C17" s="432"/>
      <c r="D17" s="404" t="str">
        <f>IF(SUM(O22:O58,O65:O109)=0,"",SUM(O22:O58,O65:O109))</f>
        <v/>
      </c>
      <c r="E17" s="404"/>
      <c r="F17" s="404"/>
      <c r="G17" s="59"/>
      <c r="H17" s="59"/>
      <c r="I17" s="59"/>
      <c r="J17" s="81"/>
      <c r="K17" s="59"/>
      <c r="M17" s="59"/>
      <c r="N17" s="59"/>
      <c r="Q17" s="217"/>
    </row>
    <row r="18" spans="1:22" s="44" customFormat="1" ht="6" customHeight="1">
      <c r="A18" s="217"/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237"/>
      <c r="R18" s="45"/>
      <c r="S18" s="45"/>
      <c r="T18" s="45"/>
      <c r="U18" s="45"/>
      <c r="V18" s="45"/>
    </row>
    <row r="19" spans="1:22" s="47" customFormat="1" ht="6.75" customHeight="1">
      <c r="A19" s="228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69"/>
      <c r="Q19" s="275"/>
      <c r="R19" s="45"/>
      <c r="S19" s="45"/>
      <c r="T19" s="45"/>
      <c r="U19" s="45"/>
      <c r="V19" s="45"/>
    </row>
    <row r="20" spans="1:22" s="45" customFormat="1" ht="12.75" customHeight="1">
      <c r="A20" s="215"/>
      <c r="B20" s="379" t="s">
        <v>170</v>
      </c>
      <c r="C20" s="379" t="s">
        <v>175</v>
      </c>
      <c r="D20" s="381" t="s">
        <v>176</v>
      </c>
      <c r="E20" s="425"/>
      <c r="F20" s="425"/>
      <c r="G20" s="425"/>
      <c r="H20" s="425"/>
      <c r="I20" s="425"/>
      <c r="J20" s="426"/>
      <c r="K20" s="417" t="s">
        <v>190</v>
      </c>
      <c r="L20" s="379" t="s">
        <v>172</v>
      </c>
      <c r="M20" s="420" t="s">
        <v>140</v>
      </c>
      <c r="N20" s="421"/>
      <c r="O20" s="401" t="s">
        <v>141</v>
      </c>
      <c r="P20" s="410" t="s">
        <v>171</v>
      </c>
      <c r="Q20" s="153"/>
    </row>
    <row r="21" spans="1:22" s="15" customFormat="1" ht="23.25" customHeight="1">
      <c r="A21" s="219"/>
      <c r="B21" s="416"/>
      <c r="C21" s="424"/>
      <c r="D21" s="427"/>
      <c r="E21" s="428"/>
      <c r="F21" s="428"/>
      <c r="G21" s="428"/>
      <c r="H21" s="428"/>
      <c r="I21" s="428"/>
      <c r="J21" s="429"/>
      <c r="K21" s="418"/>
      <c r="L21" s="416"/>
      <c r="M21" s="422"/>
      <c r="N21" s="423"/>
      <c r="O21" s="430"/>
      <c r="P21" s="411"/>
      <c r="Q21" s="153"/>
      <c r="S21" s="276"/>
      <c r="T21" s="277"/>
    </row>
    <row r="22" spans="1:22" s="45" customFormat="1" ht="24" customHeight="1">
      <c r="A22" s="110"/>
      <c r="B22" s="269"/>
      <c r="C22" s="73"/>
      <c r="D22" s="407"/>
      <c r="E22" s="408"/>
      <c r="F22" s="408"/>
      <c r="G22" s="408"/>
      <c r="H22" s="408"/>
      <c r="I22" s="408"/>
      <c r="J22" s="409"/>
      <c r="K22" s="53"/>
      <c r="L22" s="184"/>
      <c r="M22" s="405" t="str">
        <f>IF(C22*L22=0,"",C22*L22)</f>
        <v/>
      </c>
      <c r="N22" s="406"/>
      <c r="O22" s="203" t="str">
        <f t="shared" ref="O22:O58" si="0">IF(ISERROR(INDEX($U$43:$U$47,MATCH(K22,$T$43:$T$47,0))*M22),"",INDEX($U$43:$U$47,MATCH(K22,$T$43:$T$47,0))*M22)</f>
        <v/>
      </c>
      <c r="P22" s="250"/>
      <c r="Q22" s="220"/>
      <c r="S22" s="278" t="str">
        <f>$C$13</f>
        <v>USD</v>
      </c>
      <c r="T22" s="279" t="str">
        <f t="shared" ref="T22:T27" si="1">IF(S22&lt;&gt;0,S22,"")</f>
        <v>USD</v>
      </c>
      <c r="U22" s="280">
        <f>$E$13</f>
        <v>1</v>
      </c>
    </row>
    <row r="23" spans="1:22" s="45" customFormat="1" ht="24" customHeight="1">
      <c r="A23" s="110"/>
      <c r="B23" s="269"/>
      <c r="C23" s="73"/>
      <c r="D23" s="407"/>
      <c r="E23" s="408"/>
      <c r="F23" s="408"/>
      <c r="G23" s="408"/>
      <c r="H23" s="408"/>
      <c r="I23" s="408"/>
      <c r="J23" s="409"/>
      <c r="K23" s="53"/>
      <c r="L23" s="98"/>
      <c r="M23" s="405" t="str">
        <f t="shared" ref="M23:M58" si="2">IF(C23*L23=0,"",C23*L23)</f>
        <v/>
      </c>
      <c r="N23" s="406"/>
      <c r="O23" s="203" t="str">
        <f t="shared" si="0"/>
        <v/>
      </c>
      <c r="P23" s="250"/>
      <c r="Q23" s="220"/>
      <c r="S23" s="278">
        <f>$H$13</f>
        <v>0</v>
      </c>
      <c r="T23" s="279" t="str">
        <f t="shared" si="1"/>
        <v/>
      </c>
      <c r="U23" s="280">
        <f>$J$13</f>
        <v>0</v>
      </c>
    </row>
    <row r="24" spans="1:22" s="45" customFormat="1" ht="24" customHeight="1">
      <c r="A24" s="110"/>
      <c r="B24" s="269"/>
      <c r="C24" s="73"/>
      <c r="D24" s="407"/>
      <c r="E24" s="408"/>
      <c r="F24" s="408"/>
      <c r="G24" s="408"/>
      <c r="H24" s="408"/>
      <c r="I24" s="408"/>
      <c r="J24" s="409"/>
      <c r="K24" s="53"/>
      <c r="L24" s="98"/>
      <c r="M24" s="405" t="str">
        <f t="shared" si="2"/>
        <v/>
      </c>
      <c r="N24" s="406"/>
      <c r="O24" s="203" t="str">
        <f t="shared" si="0"/>
        <v/>
      </c>
      <c r="P24" s="250"/>
      <c r="Q24" s="220"/>
      <c r="S24" s="281">
        <f>$M$13</f>
        <v>0</v>
      </c>
      <c r="T24" s="279" t="str">
        <f t="shared" si="1"/>
        <v/>
      </c>
      <c r="U24" s="280">
        <f>$O$13</f>
        <v>0</v>
      </c>
    </row>
    <row r="25" spans="1:22" s="45" customFormat="1" ht="24" customHeight="1">
      <c r="A25" s="110"/>
      <c r="B25" s="269"/>
      <c r="C25" s="73"/>
      <c r="D25" s="407"/>
      <c r="E25" s="408"/>
      <c r="F25" s="408"/>
      <c r="G25" s="408"/>
      <c r="H25" s="408"/>
      <c r="I25" s="408"/>
      <c r="J25" s="409"/>
      <c r="K25" s="53"/>
      <c r="L25" s="98"/>
      <c r="M25" s="405" t="str">
        <f t="shared" si="2"/>
        <v/>
      </c>
      <c r="N25" s="406"/>
      <c r="O25" s="203" t="str">
        <f t="shared" si="0"/>
        <v/>
      </c>
      <c r="P25" s="250"/>
      <c r="Q25" s="156"/>
      <c r="S25" s="281">
        <f>$C$15</f>
        <v>0</v>
      </c>
      <c r="T25" s="279" t="str">
        <f t="shared" si="1"/>
        <v/>
      </c>
      <c r="U25" s="280">
        <f>$E$15</f>
        <v>0</v>
      </c>
    </row>
    <row r="26" spans="1:22" s="45" customFormat="1" ht="24" customHeight="1">
      <c r="A26" s="110"/>
      <c r="B26" s="269"/>
      <c r="C26" s="73"/>
      <c r="D26" s="407"/>
      <c r="E26" s="408"/>
      <c r="F26" s="408"/>
      <c r="G26" s="408"/>
      <c r="H26" s="408"/>
      <c r="I26" s="408"/>
      <c r="J26" s="409"/>
      <c r="K26" s="53"/>
      <c r="L26" s="98"/>
      <c r="M26" s="405" t="str">
        <f t="shared" si="2"/>
        <v/>
      </c>
      <c r="N26" s="406"/>
      <c r="O26" s="203" t="str">
        <f t="shared" si="0"/>
        <v/>
      </c>
      <c r="P26" s="250"/>
      <c r="Q26" s="156"/>
      <c r="S26" s="281">
        <f>$H$15</f>
        <v>0</v>
      </c>
      <c r="T26" s="279" t="str">
        <f t="shared" si="1"/>
        <v/>
      </c>
      <c r="U26" s="280">
        <f>$J$15</f>
        <v>0</v>
      </c>
    </row>
    <row r="27" spans="1:22" s="45" customFormat="1" ht="24" customHeight="1">
      <c r="A27" s="110"/>
      <c r="B27" s="269"/>
      <c r="C27" s="73"/>
      <c r="D27" s="407"/>
      <c r="E27" s="408"/>
      <c r="F27" s="408"/>
      <c r="G27" s="408"/>
      <c r="H27" s="408"/>
      <c r="I27" s="408"/>
      <c r="J27" s="409"/>
      <c r="K27" s="53"/>
      <c r="L27" s="98"/>
      <c r="M27" s="405" t="str">
        <f t="shared" si="2"/>
        <v/>
      </c>
      <c r="N27" s="406"/>
      <c r="O27" s="203" t="str">
        <f t="shared" si="0"/>
        <v/>
      </c>
      <c r="P27" s="250"/>
      <c r="Q27" s="156"/>
      <c r="S27" s="279">
        <f>$M$15</f>
        <v>0</v>
      </c>
      <c r="T27" s="279" t="str">
        <f t="shared" si="1"/>
        <v/>
      </c>
      <c r="U27" s="280">
        <f>$O$15</f>
        <v>0</v>
      </c>
    </row>
    <row r="28" spans="1:22" s="45" customFormat="1" ht="24" customHeight="1">
      <c r="A28" s="110"/>
      <c r="B28" s="269"/>
      <c r="C28" s="73"/>
      <c r="D28" s="407"/>
      <c r="E28" s="408"/>
      <c r="F28" s="408"/>
      <c r="G28" s="408"/>
      <c r="H28" s="408"/>
      <c r="I28" s="408"/>
      <c r="J28" s="409"/>
      <c r="K28" s="53"/>
      <c r="L28" s="98"/>
      <c r="M28" s="405" t="str">
        <f t="shared" si="2"/>
        <v/>
      </c>
      <c r="N28" s="406"/>
      <c r="O28" s="203" t="str">
        <f t="shared" si="0"/>
        <v/>
      </c>
      <c r="P28" s="250"/>
      <c r="Q28" s="156"/>
    </row>
    <row r="29" spans="1:22" s="45" customFormat="1" ht="24" customHeight="1">
      <c r="A29" s="110"/>
      <c r="B29" s="269"/>
      <c r="C29" s="73"/>
      <c r="D29" s="407"/>
      <c r="E29" s="408"/>
      <c r="F29" s="408"/>
      <c r="G29" s="408"/>
      <c r="H29" s="408"/>
      <c r="I29" s="408"/>
      <c r="J29" s="409"/>
      <c r="K29" s="53"/>
      <c r="L29" s="98"/>
      <c r="M29" s="405" t="str">
        <f t="shared" si="2"/>
        <v/>
      </c>
      <c r="N29" s="406"/>
      <c r="O29" s="203" t="str">
        <f t="shared" si="0"/>
        <v/>
      </c>
      <c r="P29" s="250"/>
      <c r="Q29" s="156"/>
    </row>
    <row r="30" spans="1:22" s="45" customFormat="1" ht="24" customHeight="1">
      <c r="A30" s="110"/>
      <c r="B30" s="269"/>
      <c r="C30" s="73"/>
      <c r="D30" s="407"/>
      <c r="E30" s="408"/>
      <c r="F30" s="408"/>
      <c r="G30" s="408"/>
      <c r="H30" s="408"/>
      <c r="I30" s="408"/>
      <c r="J30" s="409"/>
      <c r="K30" s="53"/>
      <c r="L30" s="98"/>
      <c r="M30" s="405" t="str">
        <f t="shared" si="2"/>
        <v/>
      </c>
      <c r="N30" s="406"/>
      <c r="O30" s="203" t="str">
        <f t="shared" si="0"/>
        <v/>
      </c>
      <c r="P30" s="250"/>
      <c r="Q30" s="156"/>
    </row>
    <row r="31" spans="1:22" s="45" customFormat="1" ht="24" customHeight="1">
      <c r="A31" s="110"/>
      <c r="B31" s="269"/>
      <c r="C31" s="73"/>
      <c r="D31" s="407"/>
      <c r="E31" s="408"/>
      <c r="F31" s="408"/>
      <c r="G31" s="408"/>
      <c r="H31" s="408"/>
      <c r="I31" s="408"/>
      <c r="J31" s="409"/>
      <c r="K31" s="53"/>
      <c r="L31" s="98"/>
      <c r="M31" s="405" t="str">
        <f t="shared" si="2"/>
        <v/>
      </c>
      <c r="N31" s="406"/>
      <c r="O31" s="203" t="str">
        <f t="shared" si="0"/>
        <v/>
      </c>
      <c r="P31" s="250"/>
      <c r="Q31" s="156"/>
    </row>
    <row r="32" spans="1:22" s="45" customFormat="1" ht="24" customHeight="1">
      <c r="A32" s="110"/>
      <c r="B32" s="269"/>
      <c r="C32" s="73"/>
      <c r="D32" s="407"/>
      <c r="E32" s="408"/>
      <c r="F32" s="408"/>
      <c r="G32" s="408"/>
      <c r="H32" s="408"/>
      <c r="I32" s="408"/>
      <c r="J32" s="409"/>
      <c r="K32" s="53"/>
      <c r="L32" s="98"/>
      <c r="M32" s="405" t="str">
        <f t="shared" si="2"/>
        <v/>
      </c>
      <c r="N32" s="406"/>
      <c r="O32" s="203" t="str">
        <f t="shared" si="0"/>
        <v/>
      </c>
      <c r="P32" s="250"/>
      <c r="Q32" s="156"/>
    </row>
    <row r="33" spans="1:21" s="45" customFormat="1" ht="24" customHeight="1">
      <c r="A33" s="110"/>
      <c r="B33" s="269"/>
      <c r="C33" s="73"/>
      <c r="D33" s="407"/>
      <c r="E33" s="408"/>
      <c r="F33" s="408"/>
      <c r="G33" s="408"/>
      <c r="H33" s="408"/>
      <c r="I33" s="408"/>
      <c r="J33" s="409"/>
      <c r="K33" s="53"/>
      <c r="L33" s="98"/>
      <c r="M33" s="405" t="str">
        <f t="shared" si="2"/>
        <v/>
      </c>
      <c r="N33" s="406"/>
      <c r="O33" s="203" t="str">
        <f t="shared" si="0"/>
        <v/>
      </c>
      <c r="P33" s="250"/>
      <c r="Q33" s="156"/>
    </row>
    <row r="34" spans="1:21" s="45" customFormat="1" ht="24" customHeight="1">
      <c r="A34" s="110"/>
      <c r="B34" s="269"/>
      <c r="C34" s="73"/>
      <c r="D34" s="407"/>
      <c r="E34" s="408"/>
      <c r="F34" s="408"/>
      <c r="G34" s="408"/>
      <c r="H34" s="408"/>
      <c r="I34" s="408"/>
      <c r="J34" s="409"/>
      <c r="K34" s="53"/>
      <c r="L34" s="98"/>
      <c r="M34" s="405" t="str">
        <f t="shared" si="2"/>
        <v/>
      </c>
      <c r="N34" s="406"/>
      <c r="O34" s="203" t="str">
        <f t="shared" si="0"/>
        <v/>
      </c>
      <c r="P34" s="250"/>
      <c r="Q34" s="156"/>
    </row>
    <row r="35" spans="1:21" s="45" customFormat="1" ht="24" customHeight="1">
      <c r="A35" s="110"/>
      <c r="B35" s="269"/>
      <c r="C35" s="73"/>
      <c r="D35" s="407"/>
      <c r="E35" s="408"/>
      <c r="F35" s="408"/>
      <c r="G35" s="408"/>
      <c r="H35" s="408"/>
      <c r="I35" s="408"/>
      <c r="J35" s="409"/>
      <c r="K35" s="53"/>
      <c r="L35" s="98"/>
      <c r="M35" s="405" t="str">
        <f t="shared" si="2"/>
        <v/>
      </c>
      <c r="N35" s="406"/>
      <c r="O35" s="203" t="str">
        <f t="shared" si="0"/>
        <v/>
      </c>
      <c r="P35" s="250"/>
      <c r="Q35" s="156"/>
    </row>
    <row r="36" spans="1:21" s="45" customFormat="1" ht="24" customHeight="1">
      <c r="A36" s="110"/>
      <c r="B36" s="269"/>
      <c r="C36" s="73"/>
      <c r="D36" s="407"/>
      <c r="E36" s="408"/>
      <c r="F36" s="408"/>
      <c r="G36" s="408"/>
      <c r="H36" s="408"/>
      <c r="I36" s="408"/>
      <c r="J36" s="409"/>
      <c r="K36" s="53"/>
      <c r="L36" s="98"/>
      <c r="M36" s="405" t="str">
        <f t="shared" si="2"/>
        <v/>
      </c>
      <c r="N36" s="406"/>
      <c r="O36" s="203" t="str">
        <f t="shared" si="0"/>
        <v/>
      </c>
      <c r="P36" s="250"/>
      <c r="Q36" s="156"/>
    </row>
    <row r="37" spans="1:21" s="45" customFormat="1" ht="24" customHeight="1">
      <c r="A37" s="110"/>
      <c r="B37" s="269"/>
      <c r="C37" s="73"/>
      <c r="D37" s="407"/>
      <c r="E37" s="408"/>
      <c r="F37" s="408"/>
      <c r="G37" s="408"/>
      <c r="H37" s="408"/>
      <c r="I37" s="408"/>
      <c r="J37" s="409"/>
      <c r="K37" s="53"/>
      <c r="L37" s="98"/>
      <c r="M37" s="405" t="str">
        <f t="shared" si="2"/>
        <v/>
      </c>
      <c r="N37" s="406"/>
      <c r="O37" s="203" t="str">
        <f t="shared" si="0"/>
        <v/>
      </c>
      <c r="P37" s="250"/>
      <c r="Q37" s="156"/>
    </row>
    <row r="38" spans="1:21" s="45" customFormat="1" ht="24" customHeight="1">
      <c r="A38" s="110"/>
      <c r="B38" s="269"/>
      <c r="C38" s="73"/>
      <c r="D38" s="407"/>
      <c r="E38" s="408"/>
      <c r="F38" s="408"/>
      <c r="G38" s="408"/>
      <c r="H38" s="408"/>
      <c r="I38" s="408"/>
      <c r="J38" s="409"/>
      <c r="K38" s="53"/>
      <c r="L38" s="98"/>
      <c r="M38" s="405" t="str">
        <f t="shared" si="2"/>
        <v/>
      </c>
      <c r="N38" s="406"/>
      <c r="O38" s="203" t="str">
        <f t="shared" si="0"/>
        <v/>
      </c>
      <c r="P38" s="250"/>
      <c r="Q38" s="156"/>
    </row>
    <row r="39" spans="1:21" s="45" customFormat="1" ht="24" customHeight="1">
      <c r="A39" s="110"/>
      <c r="B39" s="269"/>
      <c r="C39" s="73"/>
      <c r="D39" s="407"/>
      <c r="E39" s="408"/>
      <c r="F39" s="408"/>
      <c r="G39" s="408"/>
      <c r="H39" s="408"/>
      <c r="I39" s="408"/>
      <c r="J39" s="409"/>
      <c r="K39" s="53"/>
      <c r="L39" s="98"/>
      <c r="M39" s="405" t="str">
        <f t="shared" si="2"/>
        <v/>
      </c>
      <c r="N39" s="406"/>
      <c r="O39" s="203" t="str">
        <f t="shared" si="0"/>
        <v/>
      </c>
      <c r="P39" s="250"/>
      <c r="Q39" s="156"/>
    </row>
    <row r="40" spans="1:21" s="45" customFormat="1" ht="24" customHeight="1">
      <c r="A40" s="110"/>
      <c r="B40" s="269"/>
      <c r="C40" s="73"/>
      <c r="D40" s="407"/>
      <c r="E40" s="408"/>
      <c r="F40" s="408"/>
      <c r="G40" s="408"/>
      <c r="H40" s="408"/>
      <c r="I40" s="408"/>
      <c r="J40" s="409"/>
      <c r="K40" s="53"/>
      <c r="L40" s="98"/>
      <c r="M40" s="405" t="str">
        <f t="shared" si="2"/>
        <v/>
      </c>
      <c r="N40" s="406"/>
      <c r="O40" s="203" t="str">
        <f t="shared" si="0"/>
        <v/>
      </c>
      <c r="P40" s="250"/>
      <c r="Q40" s="156"/>
    </row>
    <row r="41" spans="1:21" s="45" customFormat="1" ht="24" customHeight="1">
      <c r="A41" s="110"/>
      <c r="B41" s="269"/>
      <c r="C41" s="73"/>
      <c r="D41" s="407"/>
      <c r="E41" s="408"/>
      <c r="F41" s="408"/>
      <c r="G41" s="408"/>
      <c r="H41" s="408"/>
      <c r="I41" s="408"/>
      <c r="J41" s="409"/>
      <c r="K41" s="53"/>
      <c r="L41" s="98"/>
      <c r="M41" s="405" t="str">
        <f t="shared" si="2"/>
        <v/>
      </c>
      <c r="N41" s="406"/>
      <c r="O41" s="203" t="str">
        <f t="shared" si="0"/>
        <v/>
      </c>
      <c r="P41" s="250"/>
      <c r="Q41" s="156"/>
    </row>
    <row r="42" spans="1:21" s="45" customFormat="1" ht="24" customHeight="1">
      <c r="A42" s="110"/>
      <c r="B42" s="269"/>
      <c r="C42" s="73"/>
      <c r="D42" s="407"/>
      <c r="E42" s="408"/>
      <c r="F42" s="408"/>
      <c r="G42" s="408"/>
      <c r="H42" s="408"/>
      <c r="I42" s="408"/>
      <c r="J42" s="409"/>
      <c r="K42" s="53"/>
      <c r="L42" s="98"/>
      <c r="M42" s="405" t="str">
        <f t="shared" si="2"/>
        <v/>
      </c>
      <c r="N42" s="406"/>
      <c r="O42" s="203" t="str">
        <f t="shared" si="0"/>
        <v/>
      </c>
      <c r="P42" s="250"/>
      <c r="Q42" s="156"/>
    </row>
    <row r="43" spans="1:21" s="45" customFormat="1" ht="24" customHeight="1">
      <c r="A43" s="110"/>
      <c r="B43" s="269"/>
      <c r="C43" s="73"/>
      <c r="D43" s="407"/>
      <c r="E43" s="408"/>
      <c r="F43" s="408"/>
      <c r="G43" s="408"/>
      <c r="H43" s="408"/>
      <c r="I43" s="408"/>
      <c r="J43" s="409"/>
      <c r="K43" s="53"/>
      <c r="L43" s="98"/>
      <c r="M43" s="405" t="str">
        <f t="shared" si="2"/>
        <v/>
      </c>
      <c r="N43" s="406"/>
      <c r="O43" s="203" t="str">
        <f t="shared" si="0"/>
        <v/>
      </c>
      <c r="P43" s="250"/>
      <c r="Q43" s="220"/>
      <c r="S43" s="278" t="str">
        <f>$C$13</f>
        <v>USD</v>
      </c>
      <c r="T43" s="279" t="str">
        <f t="shared" ref="T43:T48" si="3">IF(S43&lt;&gt;0,S43,"")</f>
        <v>USD</v>
      </c>
      <c r="U43" s="280">
        <f>$E$13</f>
        <v>1</v>
      </c>
    </row>
    <row r="44" spans="1:21" s="45" customFormat="1" ht="24" customHeight="1">
      <c r="A44" s="110"/>
      <c r="B44" s="269"/>
      <c r="C44" s="73"/>
      <c r="D44" s="407"/>
      <c r="E44" s="408"/>
      <c r="F44" s="408"/>
      <c r="G44" s="408"/>
      <c r="H44" s="408"/>
      <c r="I44" s="408"/>
      <c r="J44" s="409"/>
      <c r="K44" s="53"/>
      <c r="L44" s="98"/>
      <c r="M44" s="405" t="str">
        <f t="shared" si="2"/>
        <v/>
      </c>
      <c r="N44" s="406"/>
      <c r="O44" s="203" t="str">
        <f t="shared" si="0"/>
        <v/>
      </c>
      <c r="P44" s="250"/>
      <c r="Q44" s="220"/>
      <c r="S44" s="278">
        <f>$H$13</f>
        <v>0</v>
      </c>
      <c r="T44" s="279" t="str">
        <f t="shared" si="3"/>
        <v/>
      </c>
      <c r="U44" s="280">
        <f>$J$13</f>
        <v>0</v>
      </c>
    </row>
    <row r="45" spans="1:21" s="45" customFormat="1" ht="24" customHeight="1">
      <c r="A45" s="110"/>
      <c r="B45" s="269"/>
      <c r="C45" s="73"/>
      <c r="D45" s="407"/>
      <c r="E45" s="408"/>
      <c r="F45" s="408"/>
      <c r="G45" s="408"/>
      <c r="H45" s="408"/>
      <c r="I45" s="408"/>
      <c r="J45" s="409"/>
      <c r="K45" s="53"/>
      <c r="L45" s="98"/>
      <c r="M45" s="405" t="str">
        <f t="shared" si="2"/>
        <v/>
      </c>
      <c r="N45" s="406"/>
      <c r="O45" s="203" t="str">
        <f t="shared" si="0"/>
        <v/>
      </c>
      <c r="P45" s="250"/>
      <c r="Q45" s="220"/>
      <c r="S45" s="281">
        <f>$M$13</f>
        <v>0</v>
      </c>
      <c r="T45" s="279" t="str">
        <f t="shared" si="3"/>
        <v/>
      </c>
      <c r="U45" s="280">
        <f>$O$13</f>
        <v>0</v>
      </c>
    </row>
    <row r="46" spans="1:21" s="45" customFormat="1" ht="24" customHeight="1">
      <c r="A46" s="110"/>
      <c r="B46" s="269"/>
      <c r="C46" s="73"/>
      <c r="D46" s="407"/>
      <c r="E46" s="408"/>
      <c r="F46" s="408"/>
      <c r="G46" s="408"/>
      <c r="H46" s="408"/>
      <c r="I46" s="408"/>
      <c r="J46" s="409"/>
      <c r="K46" s="53"/>
      <c r="L46" s="98"/>
      <c r="M46" s="405" t="str">
        <f t="shared" si="2"/>
        <v/>
      </c>
      <c r="N46" s="406"/>
      <c r="O46" s="203" t="str">
        <f t="shared" si="0"/>
        <v/>
      </c>
      <c r="P46" s="250"/>
      <c r="Q46" s="156"/>
      <c r="S46" s="281">
        <f>$C$15</f>
        <v>0</v>
      </c>
      <c r="T46" s="279" t="str">
        <f t="shared" si="3"/>
        <v/>
      </c>
      <c r="U46" s="280">
        <f>$E$15</f>
        <v>0</v>
      </c>
    </row>
    <row r="47" spans="1:21" s="45" customFormat="1" ht="24" customHeight="1">
      <c r="A47" s="110"/>
      <c r="B47" s="269"/>
      <c r="C47" s="73"/>
      <c r="D47" s="407"/>
      <c r="E47" s="408"/>
      <c r="F47" s="408"/>
      <c r="G47" s="408"/>
      <c r="H47" s="408"/>
      <c r="I47" s="408"/>
      <c r="J47" s="409"/>
      <c r="K47" s="53"/>
      <c r="L47" s="98"/>
      <c r="M47" s="405" t="str">
        <f t="shared" si="2"/>
        <v/>
      </c>
      <c r="N47" s="406"/>
      <c r="O47" s="203" t="str">
        <f t="shared" si="0"/>
        <v/>
      </c>
      <c r="P47" s="250"/>
      <c r="Q47" s="156"/>
      <c r="S47" s="281">
        <f>$H$15</f>
        <v>0</v>
      </c>
      <c r="T47" s="279" t="str">
        <f t="shared" si="3"/>
        <v/>
      </c>
      <c r="U47" s="280">
        <f>$J$15</f>
        <v>0</v>
      </c>
    </row>
    <row r="48" spans="1:21" s="45" customFormat="1" ht="24" customHeight="1">
      <c r="A48" s="110"/>
      <c r="B48" s="269"/>
      <c r="C48" s="73"/>
      <c r="D48" s="407"/>
      <c r="E48" s="408"/>
      <c r="F48" s="408"/>
      <c r="G48" s="408"/>
      <c r="H48" s="408"/>
      <c r="I48" s="408"/>
      <c r="J48" s="409"/>
      <c r="K48" s="53"/>
      <c r="L48" s="98"/>
      <c r="M48" s="405" t="str">
        <f t="shared" si="2"/>
        <v/>
      </c>
      <c r="N48" s="406"/>
      <c r="O48" s="203" t="str">
        <f t="shared" si="0"/>
        <v/>
      </c>
      <c r="P48" s="250"/>
      <c r="Q48" s="156"/>
      <c r="S48" s="279">
        <f>$M$15</f>
        <v>0</v>
      </c>
      <c r="T48" s="279" t="str">
        <f t="shared" si="3"/>
        <v/>
      </c>
      <c r="U48" s="280">
        <f>$O$15</f>
        <v>0</v>
      </c>
    </row>
    <row r="49" spans="1:21" s="45" customFormat="1" ht="24" customHeight="1">
      <c r="A49" s="110"/>
      <c r="B49" s="269"/>
      <c r="C49" s="73"/>
      <c r="D49" s="407"/>
      <c r="E49" s="408"/>
      <c r="F49" s="408"/>
      <c r="G49" s="408"/>
      <c r="H49" s="408"/>
      <c r="I49" s="408"/>
      <c r="J49" s="409"/>
      <c r="K49" s="53"/>
      <c r="L49" s="98"/>
      <c r="M49" s="405" t="str">
        <f t="shared" si="2"/>
        <v/>
      </c>
      <c r="N49" s="406"/>
      <c r="O49" s="203" t="str">
        <f t="shared" si="0"/>
        <v/>
      </c>
      <c r="P49" s="250"/>
      <c r="Q49" s="156"/>
    </row>
    <row r="50" spans="1:21" s="45" customFormat="1" ht="24" customHeight="1">
      <c r="A50" s="110"/>
      <c r="B50" s="269"/>
      <c r="C50" s="73"/>
      <c r="D50" s="407"/>
      <c r="E50" s="408"/>
      <c r="F50" s="408"/>
      <c r="G50" s="408"/>
      <c r="H50" s="408"/>
      <c r="I50" s="408"/>
      <c r="J50" s="409"/>
      <c r="K50" s="53"/>
      <c r="L50" s="98"/>
      <c r="M50" s="405" t="str">
        <f t="shared" si="2"/>
        <v/>
      </c>
      <c r="N50" s="406"/>
      <c r="O50" s="203" t="str">
        <f t="shared" si="0"/>
        <v/>
      </c>
      <c r="P50" s="250"/>
      <c r="Q50" s="156"/>
    </row>
    <row r="51" spans="1:21" s="45" customFormat="1" ht="24" customHeight="1">
      <c r="A51" s="110"/>
      <c r="B51" s="269"/>
      <c r="C51" s="73"/>
      <c r="D51" s="407"/>
      <c r="E51" s="408"/>
      <c r="F51" s="408"/>
      <c r="G51" s="408"/>
      <c r="H51" s="408"/>
      <c r="I51" s="408"/>
      <c r="J51" s="409"/>
      <c r="K51" s="53"/>
      <c r="L51" s="98"/>
      <c r="M51" s="405" t="str">
        <f t="shared" si="2"/>
        <v/>
      </c>
      <c r="N51" s="406"/>
      <c r="O51" s="203" t="str">
        <f t="shared" si="0"/>
        <v/>
      </c>
      <c r="P51" s="250"/>
      <c r="Q51" s="156"/>
    </row>
    <row r="52" spans="1:21" s="45" customFormat="1" ht="24" customHeight="1">
      <c r="A52" s="110"/>
      <c r="B52" s="269"/>
      <c r="C52" s="73"/>
      <c r="D52" s="407"/>
      <c r="E52" s="408"/>
      <c r="F52" s="408"/>
      <c r="G52" s="408"/>
      <c r="H52" s="408"/>
      <c r="I52" s="408"/>
      <c r="J52" s="409"/>
      <c r="K52" s="53"/>
      <c r="L52" s="98"/>
      <c r="M52" s="405" t="str">
        <f t="shared" si="2"/>
        <v/>
      </c>
      <c r="N52" s="406"/>
      <c r="O52" s="203" t="str">
        <f t="shared" si="0"/>
        <v/>
      </c>
      <c r="P52" s="250"/>
      <c r="Q52" s="156"/>
    </row>
    <row r="53" spans="1:21" s="45" customFormat="1" ht="24" customHeight="1">
      <c r="A53" s="110"/>
      <c r="B53" s="269"/>
      <c r="C53" s="73"/>
      <c r="D53" s="407"/>
      <c r="E53" s="408"/>
      <c r="F53" s="408"/>
      <c r="G53" s="408"/>
      <c r="H53" s="408"/>
      <c r="I53" s="408"/>
      <c r="J53" s="409"/>
      <c r="K53" s="53"/>
      <c r="L53" s="98"/>
      <c r="M53" s="405" t="str">
        <f t="shared" si="2"/>
        <v/>
      </c>
      <c r="N53" s="406"/>
      <c r="O53" s="203" t="str">
        <f t="shared" si="0"/>
        <v/>
      </c>
      <c r="P53" s="250"/>
      <c r="Q53" s="156"/>
    </row>
    <row r="54" spans="1:21" s="45" customFormat="1" ht="24" customHeight="1">
      <c r="A54" s="110"/>
      <c r="B54" s="269"/>
      <c r="C54" s="73"/>
      <c r="D54" s="407"/>
      <c r="E54" s="408"/>
      <c r="F54" s="408"/>
      <c r="G54" s="408"/>
      <c r="H54" s="408"/>
      <c r="I54" s="408"/>
      <c r="J54" s="409"/>
      <c r="K54" s="53"/>
      <c r="L54" s="98"/>
      <c r="M54" s="405" t="str">
        <f t="shared" si="2"/>
        <v/>
      </c>
      <c r="N54" s="406"/>
      <c r="O54" s="203" t="str">
        <f t="shared" si="0"/>
        <v/>
      </c>
      <c r="P54" s="250"/>
      <c r="Q54" s="156"/>
    </row>
    <row r="55" spans="1:21" s="45" customFormat="1" ht="24" customHeight="1">
      <c r="A55" s="110"/>
      <c r="B55" s="269"/>
      <c r="C55" s="73"/>
      <c r="D55" s="407"/>
      <c r="E55" s="408"/>
      <c r="F55" s="408"/>
      <c r="G55" s="408"/>
      <c r="H55" s="408"/>
      <c r="I55" s="408"/>
      <c r="J55" s="409"/>
      <c r="K55" s="53"/>
      <c r="L55" s="98"/>
      <c r="M55" s="405" t="str">
        <f t="shared" si="2"/>
        <v/>
      </c>
      <c r="N55" s="406"/>
      <c r="O55" s="203" t="str">
        <f t="shared" si="0"/>
        <v/>
      </c>
      <c r="P55" s="250"/>
      <c r="Q55" s="156"/>
    </row>
    <row r="56" spans="1:21" s="45" customFormat="1" ht="24" customHeight="1">
      <c r="A56" s="110"/>
      <c r="B56" s="269"/>
      <c r="C56" s="73"/>
      <c r="D56" s="407"/>
      <c r="E56" s="408"/>
      <c r="F56" s="408"/>
      <c r="G56" s="408"/>
      <c r="H56" s="408"/>
      <c r="I56" s="408"/>
      <c r="J56" s="409"/>
      <c r="K56" s="53"/>
      <c r="L56" s="98"/>
      <c r="M56" s="405" t="str">
        <f t="shared" si="2"/>
        <v/>
      </c>
      <c r="N56" s="406"/>
      <c r="O56" s="203" t="str">
        <f t="shared" si="0"/>
        <v/>
      </c>
      <c r="P56" s="250"/>
      <c r="Q56" s="156"/>
    </row>
    <row r="57" spans="1:21" s="45" customFormat="1" ht="24" customHeight="1">
      <c r="A57" s="110"/>
      <c r="B57" s="269"/>
      <c r="C57" s="73"/>
      <c r="D57" s="407"/>
      <c r="E57" s="408"/>
      <c r="F57" s="408"/>
      <c r="G57" s="408"/>
      <c r="H57" s="408"/>
      <c r="I57" s="408"/>
      <c r="J57" s="409"/>
      <c r="K57" s="53"/>
      <c r="L57" s="98"/>
      <c r="M57" s="405" t="str">
        <f t="shared" si="2"/>
        <v/>
      </c>
      <c r="N57" s="406"/>
      <c r="O57" s="203" t="str">
        <f t="shared" si="0"/>
        <v/>
      </c>
      <c r="P57" s="250"/>
      <c r="Q57" s="156"/>
    </row>
    <row r="58" spans="1:21" s="45" customFormat="1" ht="24" customHeight="1">
      <c r="A58" s="110"/>
      <c r="B58" s="269"/>
      <c r="C58" s="73"/>
      <c r="D58" s="407"/>
      <c r="E58" s="408"/>
      <c r="F58" s="408"/>
      <c r="G58" s="408"/>
      <c r="H58" s="408"/>
      <c r="I58" s="408"/>
      <c r="J58" s="409"/>
      <c r="K58" s="53"/>
      <c r="L58" s="98"/>
      <c r="M58" s="405" t="str">
        <f t="shared" si="2"/>
        <v/>
      </c>
      <c r="N58" s="406"/>
      <c r="O58" s="203" t="str">
        <f t="shared" si="0"/>
        <v/>
      </c>
      <c r="P58" s="250"/>
      <c r="Q58" s="156"/>
    </row>
    <row r="59" spans="1:21" s="52" customFormat="1" ht="4.5" customHeight="1">
      <c r="A59" s="215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29"/>
      <c r="Q59" s="282"/>
      <c r="R59" s="283"/>
    </row>
    <row r="60" spans="1:21" s="15" customFormat="1" ht="21.75" customHeight="1">
      <c r="A60" s="219"/>
      <c r="B60" s="265" t="s">
        <v>201</v>
      </c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73"/>
      <c r="Q60" s="284"/>
      <c r="R60" s="45"/>
      <c r="S60" s="45"/>
    </row>
    <row r="61" spans="1:21" s="45" customFormat="1" ht="12.75" customHeight="1">
      <c r="A61" s="215"/>
      <c r="B61" s="270" t="str">
        <f>'5-STB'!B106</f>
        <v>FAPESP, ABRIL DE 2017</v>
      </c>
      <c r="C61" s="270"/>
      <c r="D61" s="270"/>
      <c r="J61" s="54"/>
      <c r="K61" s="54"/>
      <c r="P61" s="254">
        <v>1</v>
      </c>
      <c r="Q61" s="155"/>
    </row>
    <row r="62" spans="1:21" s="45" customFormat="1" ht="18">
      <c r="A62" s="215"/>
      <c r="B62" s="192" t="str">
        <f>B6</f>
        <v>6- SERVIÇOS DE TERCEIROS NO EXTERIOR</v>
      </c>
      <c r="C62" s="54"/>
      <c r="D62" s="54"/>
      <c r="J62" s="54"/>
      <c r="K62" s="54"/>
      <c r="Q62" s="264"/>
    </row>
    <row r="63" spans="1:21" s="45" customFormat="1" ht="12.75" customHeight="1">
      <c r="A63" s="215"/>
      <c r="B63" s="379" t="s">
        <v>170</v>
      </c>
      <c r="C63" s="379" t="s">
        <v>175</v>
      </c>
      <c r="D63" s="381" t="s">
        <v>176</v>
      </c>
      <c r="E63" s="425"/>
      <c r="F63" s="425"/>
      <c r="G63" s="425"/>
      <c r="H63" s="425"/>
      <c r="I63" s="425"/>
      <c r="J63" s="426"/>
      <c r="K63" s="417" t="s">
        <v>190</v>
      </c>
      <c r="L63" s="379" t="s">
        <v>172</v>
      </c>
      <c r="M63" s="420" t="s">
        <v>140</v>
      </c>
      <c r="N63" s="421"/>
      <c r="O63" s="401" t="s">
        <v>141</v>
      </c>
      <c r="P63" s="410" t="s">
        <v>171</v>
      </c>
      <c r="Q63" s="153"/>
      <c r="S63" s="95"/>
      <c r="T63" s="95"/>
      <c r="U63" s="95"/>
    </row>
    <row r="64" spans="1:21" s="15" customFormat="1" ht="23.25" customHeight="1">
      <c r="A64" s="219"/>
      <c r="B64" s="416"/>
      <c r="C64" s="424"/>
      <c r="D64" s="427"/>
      <c r="E64" s="428"/>
      <c r="F64" s="428"/>
      <c r="G64" s="428"/>
      <c r="H64" s="428"/>
      <c r="I64" s="428"/>
      <c r="J64" s="429"/>
      <c r="K64" s="418"/>
      <c r="L64" s="416"/>
      <c r="M64" s="422"/>
      <c r="N64" s="423"/>
      <c r="O64" s="430"/>
      <c r="P64" s="411"/>
      <c r="Q64" s="153"/>
      <c r="S64" s="276"/>
      <c r="T64" s="277"/>
      <c r="U64" s="277"/>
    </row>
    <row r="65" spans="1:21" s="45" customFormat="1" ht="24" customHeight="1">
      <c r="A65" s="110"/>
      <c r="B65" s="269"/>
      <c r="C65" s="73"/>
      <c r="D65" s="407"/>
      <c r="E65" s="408"/>
      <c r="F65" s="408"/>
      <c r="G65" s="408"/>
      <c r="H65" s="408"/>
      <c r="I65" s="408"/>
      <c r="J65" s="409"/>
      <c r="K65" s="53"/>
      <c r="L65" s="98"/>
      <c r="M65" s="405" t="str">
        <f t="shared" ref="M65:M109" si="4">IF(C65*L65=0,"",C65*L65)</f>
        <v/>
      </c>
      <c r="N65" s="406"/>
      <c r="O65" s="203" t="str">
        <f t="shared" ref="O65:O79" si="5">IF(ISERROR(INDEX($U$43:$U$47,MATCH(K65,$T$43:$T$47,0))*M65),"",INDEX($U$43:$U$47,MATCH(K65,$T$43:$T$47,0))*M65)</f>
        <v/>
      </c>
      <c r="P65" s="250"/>
      <c r="Q65" s="220"/>
      <c r="S65" s="285"/>
      <c r="T65" s="95"/>
      <c r="U65" s="286"/>
    </row>
    <row r="66" spans="1:21" s="45" customFormat="1" ht="24" customHeight="1">
      <c r="A66" s="110"/>
      <c r="B66" s="269"/>
      <c r="C66" s="73"/>
      <c r="D66" s="407"/>
      <c r="E66" s="408"/>
      <c r="F66" s="408"/>
      <c r="G66" s="408"/>
      <c r="H66" s="408"/>
      <c r="I66" s="408"/>
      <c r="J66" s="409"/>
      <c r="K66" s="53"/>
      <c r="L66" s="98"/>
      <c r="M66" s="405" t="str">
        <f t="shared" si="4"/>
        <v/>
      </c>
      <c r="N66" s="406"/>
      <c r="O66" s="203" t="str">
        <f t="shared" si="5"/>
        <v/>
      </c>
      <c r="P66" s="250"/>
      <c r="Q66" s="220"/>
      <c r="S66" s="287"/>
      <c r="T66" s="95"/>
      <c r="U66" s="286"/>
    </row>
    <row r="67" spans="1:21" s="45" customFormat="1" ht="24" customHeight="1">
      <c r="A67" s="110"/>
      <c r="B67" s="269"/>
      <c r="C67" s="73"/>
      <c r="D67" s="407"/>
      <c r="E67" s="408"/>
      <c r="F67" s="408"/>
      <c r="G67" s="408"/>
      <c r="H67" s="408"/>
      <c r="I67" s="408"/>
      <c r="J67" s="409"/>
      <c r="K67" s="53"/>
      <c r="L67" s="98"/>
      <c r="M67" s="405" t="str">
        <f t="shared" si="4"/>
        <v/>
      </c>
      <c r="N67" s="406"/>
      <c r="O67" s="203" t="str">
        <f t="shared" si="5"/>
        <v/>
      </c>
      <c r="P67" s="250"/>
      <c r="Q67" s="156"/>
      <c r="S67" s="287"/>
      <c r="T67" s="95"/>
      <c r="U67" s="286"/>
    </row>
    <row r="68" spans="1:21" s="45" customFormat="1" ht="24" customHeight="1">
      <c r="A68" s="110"/>
      <c r="B68" s="269"/>
      <c r="C68" s="73"/>
      <c r="D68" s="407"/>
      <c r="E68" s="408"/>
      <c r="F68" s="408"/>
      <c r="G68" s="408"/>
      <c r="H68" s="408"/>
      <c r="I68" s="408"/>
      <c r="J68" s="409"/>
      <c r="K68" s="53"/>
      <c r="L68" s="98"/>
      <c r="M68" s="405" t="str">
        <f t="shared" si="4"/>
        <v/>
      </c>
      <c r="N68" s="406"/>
      <c r="O68" s="203" t="str">
        <f t="shared" si="5"/>
        <v/>
      </c>
      <c r="P68" s="250"/>
      <c r="Q68" s="156"/>
      <c r="S68" s="287"/>
      <c r="T68" s="95"/>
      <c r="U68" s="95"/>
    </row>
    <row r="69" spans="1:21" s="45" customFormat="1" ht="24" customHeight="1">
      <c r="A69" s="110"/>
      <c r="B69" s="269"/>
      <c r="C69" s="73"/>
      <c r="D69" s="407"/>
      <c r="E69" s="408"/>
      <c r="F69" s="408"/>
      <c r="G69" s="408"/>
      <c r="H69" s="408"/>
      <c r="I69" s="408"/>
      <c r="J69" s="409"/>
      <c r="K69" s="53"/>
      <c r="L69" s="98"/>
      <c r="M69" s="405" t="str">
        <f t="shared" si="4"/>
        <v/>
      </c>
      <c r="N69" s="406"/>
      <c r="O69" s="203" t="str">
        <f t="shared" si="5"/>
        <v/>
      </c>
      <c r="P69" s="250"/>
      <c r="Q69" s="156"/>
      <c r="S69" s="95"/>
      <c r="T69" s="95"/>
      <c r="U69" s="95"/>
    </row>
    <row r="70" spans="1:21" s="45" customFormat="1" ht="24" customHeight="1">
      <c r="A70" s="110"/>
      <c r="B70" s="269"/>
      <c r="C70" s="73"/>
      <c r="D70" s="407"/>
      <c r="E70" s="408"/>
      <c r="F70" s="408"/>
      <c r="G70" s="408"/>
      <c r="H70" s="408"/>
      <c r="I70" s="408"/>
      <c r="J70" s="409"/>
      <c r="K70" s="53"/>
      <c r="L70" s="98"/>
      <c r="M70" s="405" t="str">
        <f t="shared" si="4"/>
        <v/>
      </c>
      <c r="N70" s="406"/>
      <c r="O70" s="203" t="str">
        <f t="shared" si="5"/>
        <v/>
      </c>
      <c r="P70" s="250"/>
      <c r="Q70" s="156"/>
      <c r="S70" s="287"/>
      <c r="T70" s="95"/>
      <c r="U70" s="286"/>
    </row>
    <row r="71" spans="1:21" s="45" customFormat="1" ht="24" customHeight="1">
      <c r="A71" s="110"/>
      <c r="B71" s="269"/>
      <c r="C71" s="73"/>
      <c r="D71" s="407"/>
      <c r="E71" s="408"/>
      <c r="F71" s="408"/>
      <c r="G71" s="408"/>
      <c r="H71" s="408"/>
      <c r="I71" s="408"/>
      <c r="J71" s="409"/>
      <c r="K71" s="53"/>
      <c r="L71" s="98"/>
      <c r="M71" s="405" t="str">
        <f t="shared" si="4"/>
        <v/>
      </c>
      <c r="N71" s="406"/>
      <c r="O71" s="203" t="str">
        <f t="shared" si="5"/>
        <v/>
      </c>
      <c r="P71" s="250"/>
      <c r="Q71" s="156"/>
      <c r="S71" s="288"/>
    </row>
    <row r="72" spans="1:21" s="45" customFormat="1" ht="24" customHeight="1">
      <c r="A72" s="110"/>
      <c r="B72" s="269"/>
      <c r="C72" s="73"/>
      <c r="D72" s="407"/>
      <c r="E72" s="408"/>
      <c r="F72" s="408"/>
      <c r="G72" s="408"/>
      <c r="H72" s="408"/>
      <c r="I72" s="408"/>
      <c r="J72" s="409"/>
      <c r="K72" s="53"/>
      <c r="L72" s="98"/>
      <c r="M72" s="405" t="str">
        <f t="shared" si="4"/>
        <v/>
      </c>
      <c r="N72" s="406"/>
      <c r="O72" s="203" t="str">
        <f t="shared" si="5"/>
        <v/>
      </c>
      <c r="P72" s="250"/>
      <c r="Q72" s="156"/>
    </row>
    <row r="73" spans="1:21" s="45" customFormat="1" ht="24" customHeight="1">
      <c r="A73" s="110"/>
      <c r="B73" s="269"/>
      <c r="C73" s="73"/>
      <c r="D73" s="407"/>
      <c r="E73" s="408"/>
      <c r="F73" s="408"/>
      <c r="G73" s="408"/>
      <c r="H73" s="408"/>
      <c r="I73" s="408"/>
      <c r="J73" s="409"/>
      <c r="K73" s="53"/>
      <c r="L73" s="98"/>
      <c r="M73" s="405" t="str">
        <f t="shared" si="4"/>
        <v/>
      </c>
      <c r="N73" s="406"/>
      <c r="O73" s="203" t="str">
        <f t="shared" si="5"/>
        <v/>
      </c>
      <c r="P73" s="250"/>
      <c r="Q73" s="156"/>
    </row>
    <row r="74" spans="1:21" s="45" customFormat="1" ht="24" customHeight="1">
      <c r="A74" s="110"/>
      <c r="B74" s="269"/>
      <c r="C74" s="73"/>
      <c r="D74" s="407"/>
      <c r="E74" s="408"/>
      <c r="F74" s="408"/>
      <c r="G74" s="408"/>
      <c r="H74" s="408"/>
      <c r="I74" s="408"/>
      <c r="J74" s="409"/>
      <c r="K74" s="53"/>
      <c r="L74" s="98"/>
      <c r="M74" s="405" t="str">
        <f t="shared" si="4"/>
        <v/>
      </c>
      <c r="N74" s="406"/>
      <c r="O74" s="203" t="str">
        <f t="shared" si="5"/>
        <v/>
      </c>
      <c r="P74" s="250"/>
      <c r="Q74" s="156"/>
    </row>
    <row r="75" spans="1:21" s="45" customFormat="1" ht="24" customHeight="1">
      <c r="A75" s="110"/>
      <c r="B75" s="269"/>
      <c r="C75" s="73"/>
      <c r="D75" s="407"/>
      <c r="E75" s="408"/>
      <c r="F75" s="408"/>
      <c r="G75" s="408"/>
      <c r="H75" s="408"/>
      <c r="I75" s="408"/>
      <c r="J75" s="409"/>
      <c r="K75" s="53"/>
      <c r="L75" s="98"/>
      <c r="M75" s="405" t="str">
        <f t="shared" si="4"/>
        <v/>
      </c>
      <c r="N75" s="406"/>
      <c r="O75" s="203" t="str">
        <f t="shared" si="5"/>
        <v/>
      </c>
      <c r="P75" s="250"/>
      <c r="Q75" s="156"/>
    </row>
    <row r="76" spans="1:21" s="45" customFormat="1" ht="24" customHeight="1">
      <c r="A76" s="110"/>
      <c r="B76" s="269"/>
      <c r="C76" s="73"/>
      <c r="D76" s="407"/>
      <c r="E76" s="408"/>
      <c r="F76" s="408"/>
      <c r="G76" s="408"/>
      <c r="H76" s="408"/>
      <c r="I76" s="408"/>
      <c r="J76" s="409"/>
      <c r="K76" s="53"/>
      <c r="L76" s="98"/>
      <c r="M76" s="405" t="str">
        <f t="shared" si="4"/>
        <v/>
      </c>
      <c r="N76" s="406"/>
      <c r="O76" s="203" t="str">
        <f t="shared" si="5"/>
        <v/>
      </c>
      <c r="P76" s="250"/>
      <c r="Q76" s="156"/>
    </row>
    <row r="77" spans="1:21" s="45" customFormat="1" ht="24" customHeight="1">
      <c r="A77" s="110"/>
      <c r="B77" s="269"/>
      <c r="C77" s="73"/>
      <c r="D77" s="407"/>
      <c r="E77" s="408"/>
      <c r="F77" s="408"/>
      <c r="G77" s="408"/>
      <c r="H77" s="408"/>
      <c r="I77" s="408"/>
      <c r="J77" s="409"/>
      <c r="K77" s="53"/>
      <c r="L77" s="98"/>
      <c r="M77" s="405" t="str">
        <f t="shared" si="4"/>
        <v/>
      </c>
      <c r="N77" s="406"/>
      <c r="O77" s="203" t="str">
        <f t="shared" si="5"/>
        <v/>
      </c>
      <c r="P77" s="250"/>
      <c r="Q77" s="156"/>
    </row>
    <row r="78" spans="1:21" s="45" customFormat="1" ht="24" customHeight="1">
      <c r="A78" s="110"/>
      <c r="B78" s="269"/>
      <c r="C78" s="73"/>
      <c r="D78" s="407"/>
      <c r="E78" s="408"/>
      <c r="F78" s="408"/>
      <c r="G78" s="408"/>
      <c r="H78" s="408"/>
      <c r="I78" s="408"/>
      <c r="J78" s="409"/>
      <c r="K78" s="53"/>
      <c r="L78" s="98"/>
      <c r="M78" s="405" t="str">
        <f t="shared" si="4"/>
        <v/>
      </c>
      <c r="N78" s="406"/>
      <c r="O78" s="203" t="str">
        <f t="shared" si="5"/>
        <v/>
      </c>
      <c r="P78" s="250"/>
      <c r="Q78" s="156"/>
    </row>
    <row r="79" spans="1:21" s="45" customFormat="1" ht="24" customHeight="1">
      <c r="A79" s="110"/>
      <c r="B79" s="269"/>
      <c r="C79" s="73"/>
      <c r="D79" s="407"/>
      <c r="E79" s="408"/>
      <c r="F79" s="408"/>
      <c r="G79" s="408"/>
      <c r="H79" s="408"/>
      <c r="I79" s="408"/>
      <c r="J79" s="409"/>
      <c r="K79" s="53"/>
      <c r="L79" s="98"/>
      <c r="M79" s="405" t="str">
        <f t="shared" si="4"/>
        <v/>
      </c>
      <c r="N79" s="406"/>
      <c r="O79" s="203" t="str">
        <f t="shared" si="5"/>
        <v/>
      </c>
      <c r="P79" s="250"/>
      <c r="Q79" s="156"/>
    </row>
    <row r="80" spans="1:21" s="45" customFormat="1" ht="24" customHeight="1">
      <c r="A80" s="110"/>
      <c r="B80" s="269"/>
      <c r="C80" s="73"/>
      <c r="D80" s="407"/>
      <c r="E80" s="408"/>
      <c r="F80" s="408"/>
      <c r="G80" s="408"/>
      <c r="H80" s="408"/>
      <c r="I80" s="408"/>
      <c r="J80" s="409"/>
      <c r="K80" s="53"/>
      <c r="L80" s="98"/>
      <c r="M80" s="405" t="str">
        <f t="shared" si="4"/>
        <v/>
      </c>
      <c r="N80" s="406"/>
      <c r="O80" s="203" t="str">
        <f t="shared" ref="O80:O95" si="6">IF(ISERROR(INDEX($U$43:$U$47,MATCH(K80,$T$43:$T$47,0))*M80),"",INDEX($U$43:$U$47,MATCH(K80,$T$43:$T$47,0))*M80)</f>
        <v/>
      </c>
      <c r="P80" s="250"/>
      <c r="Q80" s="156"/>
    </row>
    <row r="81" spans="1:17" s="45" customFormat="1" ht="24" customHeight="1">
      <c r="A81" s="110"/>
      <c r="B81" s="269"/>
      <c r="C81" s="73"/>
      <c r="D81" s="407"/>
      <c r="E81" s="408"/>
      <c r="F81" s="408"/>
      <c r="G81" s="408"/>
      <c r="H81" s="408"/>
      <c r="I81" s="408"/>
      <c r="J81" s="409"/>
      <c r="K81" s="53"/>
      <c r="L81" s="98"/>
      <c r="M81" s="405" t="str">
        <f t="shared" si="4"/>
        <v/>
      </c>
      <c r="N81" s="406"/>
      <c r="O81" s="203" t="str">
        <f t="shared" si="6"/>
        <v/>
      </c>
      <c r="P81" s="250"/>
      <c r="Q81" s="156"/>
    </row>
    <row r="82" spans="1:17" s="45" customFormat="1" ht="24" customHeight="1">
      <c r="A82" s="110"/>
      <c r="B82" s="269"/>
      <c r="C82" s="73"/>
      <c r="D82" s="407"/>
      <c r="E82" s="408"/>
      <c r="F82" s="408"/>
      <c r="G82" s="408"/>
      <c r="H82" s="408"/>
      <c r="I82" s="408"/>
      <c r="J82" s="409"/>
      <c r="K82" s="53"/>
      <c r="L82" s="98"/>
      <c r="M82" s="405" t="str">
        <f t="shared" si="4"/>
        <v/>
      </c>
      <c r="N82" s="406"/>
      <c r="O82" s="203" t="str">
        <f t="shared" si="6"/>
        <v/>
      </c>
      <c r="P82" s="250"/>
      <c r="Q82" s="156"/>
    </row>
    <row r="83" spans="1:17" s="45" customFormat="1" ht="24" customHeight="1">
      <c r="A83" s="110"/>
      <c r="B83" s="269"/>
      <c r="C83" s="73"/>
      <c r="D83" s="407"/>
      <c r="E83" s="408"/>
      <c r="F83" s="408"/>
      <c r="G83" s="408"/>
      <c r="H83" s="408"/>
      <c r="I83" s="408"/>
      <c r="J83" s="409"/>
      <c r="K83" s="53"/>
      <c r="L83" s="98"/>
      <c r="M83" s="405" t="str">
        <f t="shared" si="4"/>
        <v/>
      </c>
      <c r="N83" s="406"/>
      <c r="O83" s="203" t="str">
        <f t="shared" si="6"/>
        <v/>
      </c>
      <c r="P83" s="250"/>
      <c r="Q83" s="156"/>
    </row>
    <row r="84" spans="1:17" s="45" customFormat="1" ht="24" customHeight="1">
      <c r="A84" s="110"/>
      <c r="B84" s="269"/>
      <c r="C84" s="73"/>
      <c r="D84" s="407"/>
      <c r="E84" s="408"/>
      <c r="F84" s="408"/>
      <c r="G84" s="408"/>
      <c r="H84" s="408"/>
      <c r="I84" s="408"/>
      <c r="J84" s="409"/>
      <c r="K84" s="53"/>
      <c r="L84" s="98"/>
      <c r="M84" s="405" t="str">
        <f t="shared" si="4"/>
        <v/>
      </c>
      <c r="N84" s="406"/>
      <c r="O84" s="203" t="str">
        <f t="shared" si="6"/>
        <v/>
      </c>
      <c r="P84" s="250"/>
      <c r="Q84" s="156"/>
    </row>
    <row r="85" spans="1:17" s="45" customFormat="1" ht="24" customHeight="1">
      <c r="A85" s="110"/>
      <c r="B85" s="269"/>
      <c r="C85" s="73"/>
      <c r="D85" s="407"/>
      <c r="E85" s="408"/>
      <c r="F85" s="408"/>
      <c r="G85" s="408"/>
      <c r="H85" s="408"/>
      <c r="I85" s="408"/>
      <c r="J85" s="409"/>
      <c r="K85" s="53"/>
      <c r="L85" s="98"/>
      <c r="M85" s="405" t="str">
        <f t="shared" si="4"/>
        <v/>
      </c>
      <c r="N85" s="406"/>
      <c r="O85" s="203" t="str">
        <f t="shared" si="6"/>
        <v/>
      </c>
      <c r="P85" s="250"/>
      <c r="Q85" s="156"/>
    </row>
    <row r="86" spans="1:17" s="45" customFormat="1" ht="24" customHeight="1">
      <c r="A86" s="110"/>
      <c r="B86" s="269"/>
      <c r="C86" s="73"/>
      <c r="D86" s="407"/>
      <c r="E86" s="408"/>
      <c r="F86" s="408"/>
      <c r="G86" s="408"/>
      <c r="H86" s="408"/>
      <c r="I86" s="408"/>
      <c r="J86" s="409"/>
      <c r="K86" s="53"/>
      <c r="L86" s="98"/>
      <c r="M86" s="405" t="str">
        <f t="shared" si="4"/>
        <v/>
      </c>
      <c r="N86" s="406"/>
      <c r="O86" s="203" t="str">
        <f t="shared" si="6"/>
        <v/>
      </c>
      <c r="P86" s="250"/>
      <c r="Q86" s="156"/>
    </row>
    <row r="87" spans="1:17" s="45" customFormat="1" ht="24" customHeight="1">
      <c r="A87" s="110"/>
      <c r="B87" s="269"/>
      <c r="C87" s="73"/>
      <c r="D87" s="407"/>
      <c r="E87" s="408"/>
      <c r="F87" s="408"/>
      <c r="G87" s="408"/>
      <c r="H87" s="408"/>
      <c r="I87" s="408"/>
      <c r="J87" s="409"/>
      <c r="K87" s="53"/>
      <c r="L87" s="98"/>
      <c r="M87" s="405" t="str">
        <f t="shared" si="4"/>
        <v/>
      </c>
      <c r="N87" s="406"/>
      <c r="O87" s="203" t="str">
        <f t="shared" si="6"/>
        <v/>
      </c>
      <c r="P87" s="250"/>
      <c r="Q87" s="156"/>
    </row>
    <row r="88" spans="1:17" s="45" customFormat="1" ht="24" customHeight="1">
      <c r="A88" s="110"/>
      <c r="B88" s="269"/>
      <c r="C88" s="73"/>
      <c r="D88" s="407"/>
      <c r="E88" s="408"/>
      <c r="F88" s="408"/>
      <c r="G88" s="408"/>
      <c r="H88" s="408"/>
      <c r="I88" s="408"/>
      <c r="J88" s="409"/>
      <c r="K88" s="53"/>
      <c r="L88" s="98"/>
      <c r="M88" s="405" t="str">
        <f t="shared" si="4"/>
        <v/>
      </c>
      <c r="N88" s="406"/>
      <c r="O88" s="203" t="str">
        <f t="shared" si="6"/>
        <v/>
      </c>
      <c r="P88" s="250"/>
      <c r="Q88" s="156"/>
    </row>
    <row r="89" spans="1:17" s="45" customFormat="1" ht="24" customHeight="1">
      <c r="A89" s="110"/>
      <c r="B89" s="269"/>
      <c r="C89" s="73"/>
      <c r="D89" s="407"/>
      <c r="E89" s="408"/>
      <c r="F89" s="408"/>
      <c r="G89" s="408"/>
      <c r="H89" s="408"/>
      <c r="I89" s="408"/>
      <c r="J89" s="409"/>
      <c r="K89" s="53"/>
      <c r="L89" s="98"/>
      <c r="M89" s="405" t="str">
        <f t="shared" si="4"/>
        <v/>
      </c>
      <c r="N89" s="406"/>
      <c r="O89" s="203" t="str">
        <f t="shared" si="6"/>
        <v/>
      </c>
      <c r="P89" s="250"/>
      <c r="Q89" s="156"/>
    </row>
    <row r="90" spans="1:17" s="45" customFormat="1" ht="24" customHeight="1">
      <c r="A90" s="110"/>
      <c r="B90" s="269"/>
      <c r="C90" s="73"/>
      <c r="D90" s="407"/>
      <c r="E90" s="408"/>
      <c r="F90" s="408"/>
      <c r="G90" s="408"/>
      <c r="H90" s="408"/>
      <c r="I90" s="408"/>
      <c r="J90" s="409"/>
      <c r="K90" s="53"/>
      <c r="L90" s="98"/>
      <c r="M90" s="405" t="str">
        <f t="shared" si="4"/>
        <v/>
      </c>
      <c r="N90" s="406"/>
      <c r="O90" s="203" t="str">
        <f t="shared" si="6"/>
        <v/>
      </c>
      <c r="P90" s="250"/>
      <c r="Q90" s="156"/>
    </row>
    <row r="91" spans="1:17" s="45" customFormat="1" ht="24" customHeight="1">
      <c r="A91" s="110"/>
      <c r="B91" s="269"/>
      <c r="C91" s="73"/>
      <c r="D91" s="407"/>
      <c r="E91" s="408"/>
      <c r="F91" s="408"/>
      <c r="G91" s="408"/>
      <c r="H91" s="408"/>
      <c r="I91" s="408"/>
      <c r="J91" s="409"/>
      <c r="K91" s="53"/>
      <c r="L91" s="98"/>
      <c r="M91" s="405" t="str">
        <f t="shared" si="4"/>
        <v/>
      </c>
      <c r="N91" s="406"/>
      <c r="O91" s="203" t="str">
        <f t="shared" si="6"/>
        <v/>
      </c>
      <c r="P91" s="250"/>
      <c r="Q91" s="156"/>
    </row>
    <row r="92" spans="1:17" s="45" customFormat="1" ht="24" customHeight="1">
      <c r="A92" s="110"/>
      <c r="B92" s="269"/>
      <c r="C92" s="73"/>
      <c r="D92" s="407"/>
      <c r="E92" s="408"/>
      <c r="F92" s="408"/>
      <c r="G92" s="408"/>
      <c r="H92" s="408"/>
      <c r="I92" s="408"/>
      <c r="J92" s="409"/>
      <c r="K92" s="53"/>
      <c r="L92" s="98"/>
      <c r="M92" s="405" t="str">
        <f t="shared" si="4"/>
        <v/>
      </c>
      <c r="N92" s="406"/>
      <c r="O92" s="203" t="str">
        <f t="shared" si="6"/>
        <v/>
      </c>
      <c r="P92" s="250"/>
      <c r="Q92" s="156"/>
    </row>
    <row r="93" spans="1:17" s="45" customFormat="1" ht="24" customHeight="1">
      <c r="A93" s="110"/>
      <c r="B93" s="269"/>
      <c r="C93" s="73"/>
      <c r="D93" s="407"/>
      <c r="E93" s="408"/>
      <c r="F93" s="408"/>
      <c r="G93" s="408"/>
      <c r="H93" s="408"/>
      <c r="I93" s="408"/>
      <c r="J93" s="409"/>
      <c r="K93" s="53"/>
      <c r="L93" s="98"/>
      <c r="M93" s="405" t="str">
        <f t="shared" si="4"/>
        <v/>
      </c>
      <c r="N93" s="406"/>
      <c r="O93" s="203" t="str">
        <f t="shared" si="6"/>
        <v/>
      </c>
      <c r="P93" s="250"/>
      <c r="Q93" s="156"/>
    </row>
    <row r="94" spans="1:17" s="45" customFormat="1" ht="24" customHeight="1">
      <c r="A94" s="110"/>
      <c r="B94" s="269"/>
      <c r="C94" s="73"/>
      <c r="D94" s="407"/>
      <c r="E94" s="408"/>
      <c r="F94" s="408"/>
      <c r="G94" s="408"/>
      <c r="H94" s="408"/>
      <c r="I94" s="408"/>
      <c r="J94" s="409"/>
      <c r="K94" s="53"/>
      <c r="L94" s="98"/>
      <c r="M94" s="405" t="str">
        <f t="shared" si="4"/>
        <v/>
      </c>
      <c r="N94" s="406"/>
      <c r="O94" s="203" t="str">
        <f t="shared" si="6"/>
        <v/>
      </c>
      <c r="P94" s="250"/>
      <c r="Q94" s="156"/>
    </row>
    <row r="95" spans="1:17" s="45" customFormat="1" ht="24" customHeight="1">
      <c r="A95" s="110"/>
      <c r="B95" s="269"/>
      <c r="C95" s="73"/>
      <c r="D95" s="407"/>
      <c r="E95" s="408"/>
      <c r="F95" s="408"/>
      <c r="G95" s="408"/>
      <c r="H95" s="408"/>
      <c r="I95" s="408"/>
      <c r="J95" s="409"/>
      <c r="K95" s="53"/>
      <c r="L95" s="98"/>
      <c r="M95" s="405" t="str">
        <f t="shared" si="4"/>
        <v/>
      </c>
      <c r="N95" s="406"/>
      <c r="O95" s="203" t="str">
        <f t="shared" si="6"/>
        <v/>
      </c>
      <c r="P95" s="250"/>
      <c r="Q95" s="156"/>
    </row>
    <row r="96" spans="1:17" s="45" customFormat="1" ht="24" customHeight="1">
      <c r="A96" s="110"/>
      <c r="B96" s="269"/>
      <c r="C96" s="73"/>
      <c r="D96" s="407"/>
      <c r="E96" s="408"/>
      <c r="F96" s="408"/>
      <c r="G96" s="408"/>
      <c r="H96" s="408"/>
      <c r="I96" s="408"/>
      <c r="J96" s="409"/>
      <c r="K96" s="53"/>
      <c r="L96" s="98"/>
      <c r="M96" s="405" t="str">
        <f t="shared" si="4"/>
        <v/>
      </c>
      <c r="N96" s="406"/>
      <c r="O96" s="203" t="str">
        <f t="shared" ref="O96:O109" si="7">IF(ISERROR(INDEX($U$43:$U$47,MATCH(K96,$T$43:$T$47,0))*M96),"",INDEX($U$43:$U$47,MATCH(K96,$T$43:$T$47,0))*M96)</f>
        <v/>
      </c>
      <c r="P96" s="250"/>
      <c r="Q96" s="156"/>
    </row>
    <row r="97" spans="1:19" s="45" customFormat="1" ht="24" customHeight="1">
      <c r="A97" s="110"/>
      <c r="B97" s="269"/>
      <c r="C97" s="73"/>
      <c r="D97" s="407"/>
      <c r="E97" s="408"/>
      <c r="F97" s="408"/>
      <c r="G97" s="408"/>
      <c r="H97" s="408"/>
      <c r="I97" s="408"/>
      <c r="J97" s="409"/>
      <c r="K97" s="53"/>
      <c r="L97" s="98"/>
      <c r="M97" s="405" t="str">
        <f t="shared" si="4"/>
        <v/>
      </c>
      <c r="N97" s="406"/>
      <c r="O97" s="203" t="str">
        <f t="shared" si="7"/>
        <v/>
      </c>
      <c r="P97" s="250"/>
      <c r="Q97" s="156"/>
    </row>
    <row r="98" spans="1:19" s="45" customFormat="1" ht="24" customHeight="1">
      <c r="A98" s="110"/>
      <c r="B98" s="269"/>
      <c r="C98" s="73"/>
      <c r="D98" s="407"/>
      <c r="E98" s="408"/>
      <c r="F98" s="408"/>
      <c r="G98" s="408"/>
      <c r="H98" s="408"/>
      <c r="I98" s="408"/>
      <c r="J98" s="409"/>
      <c r="K98" s="53"/>
      <c r="L98" s="98"/>
      <c r="M98" s="405" t="str">
        <f t="shared" si="4"/>
        <v/>
      </c>
      <c r="N98" s="406"/>
      <c r="O98" s="203" t="str">
        <f t="shared" si="7"/>
        <v/>
      </c>
      <c r="P98" s="250"/>
      <c r="Q98" s="156"/>
    </row>
    <row r="99" spans="1:19" s="45" customFormat="1" ht="24" customHeight="1">
      <c r="A99" s="110"/>
      <c r="B99" s="269"/>
      <c r="C99" s="73"/>
      <c r="D99" s="407"/>
      <c r="E99" s="408"/>
      <c r="F99" s="408"/>
      <c r="G99" s="408"/>
      <c r="H99" s="408"/>
      <c r="I99" s="408"/>
      <c r="J99" s="409"/>
      <c r="K99" s="53"/>
      <c r="L99" s="98"/>
      <c r="M99" s="405" t="str">
        <f t="shared" si="4"/>
        <v/>
      </c>
      <c r="N99" s="406"/>
      <c r="O99" s="203" t="str">
        <f t="shared" si="7"/>
        <v/>
      </c>
      <c r="P99" s="250"/>
      <c r="Q99" s="156"/>
    </row>
    <row r="100" spans="1:19" s="45" customFormat="1" ht="24" customHeight="1">
      <c r="A100" s="110"/>
      <c r="B100" s="269"/>
      <c r="C100" s="73"/>
      <c r="D100" s="407"/>
      <c r="E100" s="408"/>
      <c r="F100" s="408"/>
      <c r="G100" s="408"/>
      <c r="H100" s="408"/>
      <c r="I100" s="408"/>
      <c r="J100" s="409"/>
      <c r="K100" s="53"/>
      <c r="L100" s="98"/>
      <c r="M100" s="405" t="str">
        <f t="shared" si="4"/>
        <v/>
      </c>
      <c r="N100" s="406"/>
      <c r="O100" s="203" t="str">
        <f t="shared" si="7"/>
        <v/>
      </c>
      <c r="P100" s="250"/>
      <c r="Q100" s="156"/>
    </row>
    <row r="101" spans="1:19" s="45" customFormat="1" ht="24" customHeight="1">
      <c r="A101" s="110"/>
      <c r="B101" s="269"/>
      <c r="C101" s="73"/>
      <c r="D101" s="407"/>
      <c r="E101" s="408"/>
      <c r="F101" s="408"/>
      <c r="G101" s="408"/>
      <c r="H101" s="408"/>
      <c r="I101" s="408"/>
      <c r="J101" s="409"/>
      <c r="K101" s="53"/>
      <c r="L101" s="98"/>
      <c r="M101" s="405" t="str">
        <f t="shared" si="4"/>
        <v/>
      </c>
      <c r="N101" s="406"/>
      <c r="O101" s="203" t="str">
        <f t="shared" si="7"/>
        <v/>
      </c>
      <c r="P101" s="250"/>
      <c r="Q101" s="156"/>
    </row>
    <row r="102" spans="1:19" s="45" customFormat="1" ht="24" customHeight="1">
      <c r="A102" s="110"/>
      <c r="B102" s="269"/>
      <c r="C102" s="73"/>
      <c r="D102" s="407"/>
      <c r="E102" s="408"/>
      <c r="F102" s="408"/>
      <c r="G102" s="408"/>
      <c r="H102" s="408"/>
      <c r="I102" s="408"/>
      <c r="J102" s="409"/>
      <c r="K102" s="53"/>
      <c r="L102" s="98"/>
      <c r="M102" s="405" t="str">
        <f t="shared" si="4"/>
        <v/>
      </c>
      <c r="N102" s="406"/>
      <c r="O102" s="203" t="str">
        <f t="shared" si="7"/>
        <v/>
      </c>
      <c r="P102" s="250"/>
      <c r="Q102" s="156"/>
    </row>
    <row r="103" spans="1:19" s="45" customFormat="1" ht="24" customHeight="1">
      <c r="A103" s="110"/>
      <c r="B103" s="269"/>
      <c r="C103" s="73"/>
      <c r="D103" s="407"/>
      <c r="E103" s="408"/>
      <c r="F103" s="408"/>
      <c r="G103" s="408"/>
      <c r="H103" s="408"/>
      <c r="I103" s="408"/>
      <c r="J103" s="409"/>
      <c r="K103" s="53"/>
      <c r="L103" s="98"/>
      <c r="M103" s="405" t="str">
        <f t="shared" si="4"/>
        <v/>
      </c>
      <c r="N103" s="406"/>
      <c r="O103" s="203" t="str">
        <f t="shared" si="7"/>
        <v/>
      </c>
      <c r="P103" s="250"/>
      <c r="Q103" s="156"/>
    </row>
    <row r="104" spans="1:19" s="45" customFormat="1" ht="24" customHeight="1">
      <c r="A104" s="110"/>
      <c r="B104" s="269"/>
      <c r="C104" s="73"/>
      <c r="D104" s="407"/>
      <c r="E104" s="408"/>
      <c r="F104" s="408"/>
      <c r="G104" s="408"/>
      <c r="H104" s="408"/>
      <c r="I104" s="408"/>
      <c r="J104" s="409"/>
      <c r="K104" s="53"/>
      <c r="L104" s="98"/>
      <c r="M104" s="405" t="str">
        <f t="shared" si="4"/>
        <v/>
      </c>
      <c r="N104" s="406"/>
      <c r="O104" s="203" t="str">
        <f t="shared" si="7"/>
        <v/>
      </c>
      <c r="P104" s="250"/>
      <c r="Q104" s="156"/>
    </row>
    <row r="105" spans="1:19" s="45" customFormat="1" ht="24" customHeight="1">
      <c r="A105" s="110"/>
      <c r="B105" s="269"/>
      <c r="C105" s="73"/>
      <c r="D105" s="407"/>
      <c r="E105" s="408"/>
      <c r="F105" s="408"/>
      <c r="G105" s="408"/>
      <c r="H105" s="408"/>
      <c r="I105" s="408"/>
      <c r="J105" s="409"/>
      <c r="K105" s="53"/>
      <c r="L105" s="98"/>
      <c r="M105" s="405" t="str">
        <f t="shared" si="4"/>
        <v/>
      </c>
      <c r="N105" s="406"/>
      <c r="O105" s="203" t="str">
        <f t="shared" si="7"/>
        <v/>
      </c>
      <c r="P105" s="250"/>
      <c r="Q105" s="156"/>
    </row>
    <row r="106" spans="1:19" s="45" customFormat="1" ht="24" customHeight="1">
      <c r="A106" s="110"/>
      <c r="B106" s="269"/>
      <c r="C106" s="73"/>
      <c r="D106" s="407"/>
      <c r="E106" s="408"/>
      <c r="F106" s="408"/>
      <c r="G106" s="408"/>
      <c r="H106" s="408"/>
      <c r="I106" s="408"/>
      <c r="J106" s="409"/>
      <c r="K106" s="53"/>
      <c r="L106" s="98"/>
      <c r="M106" s="405" t="str">
        <f t="shared" si="4"/>
        <v/>
      </c>
      <c r="N106" s="406"/>
      <c r="O106" s="203" t="str">
        <f t="shared" si="7"/>
        <v/>
      </c>
      <c r="P106" s="250"/>
      <c r="Q106" s="156"/>
    </row>
    <row r="107" spans="1:19" s="45" customFormat="1" ht="24" customHeight="1">
      <c r="A107" s="110"/>
      <c r="B107" s="269"/>
      <c r="C107" s="73"/>
      <c r="D107" s="407"/>
      <c r="E107" s="408"/>
      <c r="F107" s="408"/>
      <c r="G107" s="408"/>
      <c r="H107" s="408"/>
      <c r="I107" s="408"/>
      <c r="J107" s="409"/>
      <c r="K107" s="53"/>
      <c r="L107" s="98"/>
      <c r="M107" s="405" t="str">
        <f t="shared" si="4"/>
        <v/>
      </c>
      <c r="N107" s="406"/>
      <c r="O107" s="203" t="str">
        <f t="shared" si="7"/>
        <v/>
      </c>
      <c r="P107" s="250"/>
      <c r="Q107" s="156"/>
    </row>
    <row r="108" spans="1:19" s="45" customFormat="1" ht="24" customHeight="1">
      <c r="A108" s="110"/>
      <c r="B108" s="269"/>
      <c r="C108" s="73"/>
      <c r="D108" s="407"/>
      <c r="E108" s="408"/>
      <c r="F108" s="408"/>
      <c r="G108" s="408"/>
      <c r="H108" s="408"/>
      <c r="I108" s="408"/>
      <c r="J108" s="409"/>
      <c r="K108" s="53"/>
      <c r="L108" s="98"/>
      <c r="M108" s="405" t="str">
        <f t="shared" si="4"/>
        <v/>
      </c>
      <c r="N108" s="406"/>
      <c r="O108" s="203" t="str">
        <f t="shared" si="7"/>
        <v/>
      </c>
      <c r="P108" s="250"/>
      <c r="Q108" s="156"/>
    </row>
    <row r="109" spans="1:19" s="45" customFormat="1" ht="24" customHeight="1">
      <c r="A109" s="110"/>
      <c r="B109" s="269"/>
      <c r="C109" s="73"/>
      <c r="D109" s="407"/>
      <c r="E109" s="408"/>
      <c r="F109" s="408"/>
      <c r="G109" s="408"/>
      <c r="H109" s="408"/>
      <c r="I109" s="408"/>
      <c r="J109" s="409"/>
      <c r="K109" s="53"/>
      <c r="L109" s="98"/>
      <c r="M109" s="405" t="str">
        <f t="shared" si="4"/>
        <v/>
      </c>
      <c r="N109" s="406"/>
      <c r="O109" s="203" t="str">
        <f t="shared" si="7"/>
        <v/>
      </c>
      <c r="P109" s="250"/>
      <c r="Q109" s="156"/>
    </row>
    <row r="110" spans="1:19" s="52" customFormat="1" ht="3" customHeight="1">
      <c r="A110" s="215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29"/>
      <c r="Q110" s="282"/>
      <c r="R110" s="283"/>
    </row>
    <row r="111" spans="1:19" s="15" customFormat="1" ht="21.75" customHeight="1">
      <c r="A111" s="219"/>
      <c r="B111" s="265" t="s">
        <v>201</v>
      </c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266"/>
      <c r="N111" s="266"/>
      <c r="O111" s="266"/>
      <c r="P111" s="272"/>
      <c r="Q111" s="284"/>
      <c r="R111" s="45"/>
      <c r="S111" s="45"/>
    </row>
    <row r="112" spans="1:19" s="45" customFormat="1" ht="12.75" customHeight="1">
      <c r="A112" s="156"/>
      <c r="B112" s="270" t="str">
        <f>B61</f>
        <v>FAPESP, ABRIL DE 2017</v>
      </c>
      <c r="C112" s="270"/>
      <c r="D112" s="270"/>
      <c r="J112" s="54"/>
      <c r="K112" s="54"/>
      <c r="P112" s="254">
        <v>2</v>
      </c>
      <c r="Q112" s="155"/>
    </row>
    <row r="113" spans="1:17" s="45" customFormat="1" ht="12.75" customHeight="1">
      <c r="A113" s="215"/>
      <c r="B113" s="54"/>
      <c r="C113" s="54"/>
      <c r="D113" s="54"/>
      <c r="J113" s="54"/>
      <c r="K113" s="54"/>
      <c r="Q113" s="156"/>
    </row>
    <row r="114" spans="1:17" s="45" customFormat="1" ht="12.75" customHeight="1">
      <c r="A114" s="215"/>
      <c r="B114" s="54"/>
      <c r="C114" s="54"/>
      <c r="D114" s="54"/>
      <c r="J114" s="54"/>
      <c r="K114" s="54"/>
      <c r="Q114" s="264"/>
    </row>
    <row r="115" spans="1:17" s="45" customFormat="1" ht="12.75" customHeight="1">
      <c r="A115" s="215"/>
      <c r="B115" s="54"/>
      <c r="C115" s="54"/>
      <c r="D115" s="54"/>
      <c r="J115" s="54"/>
      <c r="K115" s="54"/>
      <c r="Q115" s="264"/>
    </row>
    <row r="116" spans="1:17" s="45" customFormat="1" ht="12.75" customHeight="1">
      <c r="A116" s="215"/>
      <c r="B116" s="54"/>
      <c r="C116" s="54"/>
      <c r="D116" s="54"/>
      <c r="J116" s="54"/>
      <c r="K116" s="54"/>
      <c r="Q116" s="264"/>
    </row>
    <row r="117" spans="1:17" s="45" customFormat="1" ht="12.75" customHeight="1">
      <c r="A117" s="215"/>
      <c r="B117" s="54"/>
      <c r="C117" s="54"/>
      <c r="D117" s="54"/>
      <c r="J117" s="54"/>
      <c r="K117" s="54"/>
      <c r="Q117" s="264"/>
    </row>
    <row r="118" spans="1:17" s="45" customFormat="1" ht="12.75" customHeight="1">
      <c r="A118" s="215"/>
      <c r="B118" s="54"/>
      <c r="C118" s="54"/>
      <c r="D118" s="54"/>
      <c r="J118" s="54"/>
      <c r="K118" s="54"/>
      <c r="Q118" s="264"/>
    </row>
    <row r="119" spans="1:17" s="45" customFormat="1" ht="12.75" customHeight="1">
      <c r="A119" s="215"/>
      <c r="B119" s="54"/>
      <c r="C119" s="54"/>
      <c r="D119" s="54"/>
      <c r="J119" s="54"/>
      <c r="K119" s="54"/>
      <c r="Q119" s="264"/>
    </row>
    <row r="120" spans="1:17" s="45" customFormat="1" ht="12.75" customHeight="1">
      <c r="A120" s="215"/>
      <c r="B120" s="54"/>
      <c r="C120" s="54"/>
      <c r="D120" s="54"/>
      <c r="J120" s="54"/>
      <c r="K120" s="54"/>
      <c r="Q120" s="264"/>
    </row>
    <row r="121" spans="1:17" s="45" customFormat="1" ht="12.75" customHeight="1">
      <c r="A121" s="215"/>
      <c r="B121" s="54"/>
      <c r="C121" s="54"/>
      <c r="D121" s="54"/>
      <c r="J121" s="54"/>
      <c r="K121" s="54"/>
      <c r="Q121" s="264"/>
    </row>
    <row r="122" spans="1:17" s="45" customFormat="1" ht="12.75" customHeight="1">
      <c r="A122" s="215"/>
      <c r="B122" s="54"/>
      <c r="C122" s="54"/>
      <c r="D122" s="54"/>
      <c r="J122" s="54"/>
      <c r="K122" s="54"/>
      <c r="Q122" s="264"/>
    </row>
    <row r="123" spans="1:17" s="45" customFormat="1" ht="12.75" customHeight="1">
      <c r="A123" s="215"/>
      <c r="B123" s="54"/>
      <c r="C123" s="54"/>
      <c r="D123" s="54"/>
      <c r="J123" s="54"/>
      <c r="K123" s="54"/>
      <c r="Q123" s="264"/>
    </row>
    <row r="124" spans="1:17" s="45" customFormat="1" ht="12.75" customHeight="1">
      <c r="A124" s="215"/>
      <c r="B124" s="54"/>
      <c r="C124" s="54"/>
      <c r="D124" s="54"/>
      <c r="J124" s="54"/>
      <c r="K124" s="54"/>
      <c r="Q124" s="264"/>
    </row>
    <row r="125" spans="1:17" s="45" customFormat="1" ht="12.75" customHeight="1">
      <c r="A125" s="215"/>
      <c r="B125" s="54"/>
      <c r="C125" s="54"/>
      <c r="D125" s="54"/>
      <c r="J125" s="54"/>
      <c r="K125" s="54"/>
      <c r="Q125" s="264"/>
    </row>
    <row r="126" spans="1:17" s="45" customFormat="1" ht="12.75" customHeight="1">
      <c r="A126" s="215"/>
      <c r="B126" s="54"/>
      <c r="C126" s="54"/>
      <c r="D126" s="54"/>
      <c r="J126" s="54"/>
      <c r="K126" s="54"/>
      <c r="Q126" s="264"/>
    </row>
    <row r="127" spans="1:17" s="45" customFormat="1" ht="12.75" customHeight="1">
      <c r="A127" s="215"/>
      <c r="B127" s="54"/>
      <c r="C127" s="54"/>
      <c r="D127" s="54"/>
      <c r="J127" s="54"/>
      <c r="K127" s="54"/>
      <c r="Q127" s="264"/>
    </row>
    <row r="128" spans="1:17" s="45" customFormat="1" ht="12.75" customHeight="1">
      <c r="A128" s="215"/>
      <c r="B128" s="54"/>
      <c r="C128" s="54"/>
      <c r="D128" s="54"/>
      <c r="J128" s="54"/>
      <c r="K128" s="54"/>
      <c r="Q128" s="264"/>
    </row>
    <row r="129" spans="1:17" s="45" customFormat="1" ht="12.75" customHeight="1">
      <c r="A129" s="215"/>
      <c r="B129" s="54"/>
      <c r="C129" s="54"/>
      <c r="D129" s="54"/>
      <c r="J129" s="54"/>
      <c r="K129" s="54"/>
      <c r="Q129" s="264"/>
    </row>
    <row r="130" spans="1:17" s="45" customFormat="1" ht="12.75" customHeight="1">
      <c r="A130" s="215"/>
      <c r="B130" s="54"/>
      <c r="C130" s="54"/>
      <c r="D130" s="54"/>
      <c r="J130" s="54"/>
      <c r="K130" s="54"/>
      <c r="Q130" s="264"/>
    </row>
    <row r="131" spans="1:17" s="45" customFormat="1" ht="12.75" customHeight="1">
      <c r="A131" s="215"/>
      <c r="B131" s="54"/>
      <c r="C131" s="54"/>
      <c r="D131" s="54"/>
      <c r="J131" s="54"/>
      <c r="K131" s="54"/>
      <c r="Q131" s="264"/>
    </row>
    <row r="132" spans="1:17" s="45" customFormat="1" ht="12.75" customHeight="1">
      <c r="A132" s="215"/>
      <c r="B132" s="54"/>
      <c r="C132" s="54"/>
      <c r="D132" s="54"/>
      <c r="J132" s="54"/>
      <c r="K132" s="54"/>
      <c r="Q132" s="264"/>
    </row>
    <row r="133" spans="1:17" s="45" customFormat="1" ht="12.75" customHeight="1">
      <c r="A133" s="215"/>
      <c r="B133" s="54"/>
      <c r="C133" s="54"/>
      <c r="D133" s="54"/>
      <c r="J133" s="54"/>
      <c r="K133" s="54"/>
      <c r="Q133" s="264"/>
    </row>
    <row r="134" spans="1:17" s="45" customFormat="1" ht="12.75" customHeight="1">
      <c r="A134" s="215"/>
      <c r="B134" s="54"/>
      <c r="C134" s="54"/>
      <c r="D134" s="54"/>
      <c r="J134" s="54"/>
      <c r="K134" s="54"/>
      <c r="Q134" s="264"/>
    </row>
    <row r="135" spans="1:17" s="45" customFormat="1" ht="12.75" customHeight="1">
      <c r="A135" s="215"/>
      <c r="B135" s="54"/>
      <c r="C135" s="54"/>
      <c r="D135" s="54"/>
      <c r="J135" s="54"/>
      <c r="K135" s="54"/>
      <c r="Q135" s="264"/>
    </row>
    <row r="136" spans="1:17" s="45" customFormat="1" ht="12.75" customHeight="1">
      <c r="A136" s="215"/>
      <c r="B136" s="54"/>
      <c r="C136" s="54"/>
      <c r="D136" s="54"/>
      <c r="J136" s="54"/>
      <c r="K136" s="54"/>
      <c r="Q136" s="264"/>
    </row>
    <row r="137" spans="1:17" s="45" customFormat="1" ht="12.75" customHeight="1">
      <c r="A137" s="215"/>
      <c r="B137" s="54"/>
      <c r="C137" s="54"/>
      <c r="D137" s="54"/>
      <c r="J137" s="54"/>
      <c r="K137" s="54"/>
      <c r="Q137" s="264"/>
    </row>
    <row r="138" spans="1:17" s="45" customFormat="1" ht="12.75" customHeight="1">
      <c r="A138" s="215"/>
      <c r="B138" s="54"/>
      <c r="C138" s="54"/>
      <c r="D138" s="54"/>
      <c r="J138" s="54"/>
      <c r="K138" s="54"/>
      <c r="Q138" s="264"/>
    </row>
    <row r="139" spans="1:17" s="45" customFormat="1" ht="12.75" customHeight="1">
      <c r="A139" s="215"/>
      <c r="B139" s="54"/>
      <c r="C139" s="54"/>
      <c r="D139" s="54"/>
      <c r="J139" s="54"/>
      <c r="K139" s="54"/>
      <c r="Q139" s="264"/>
    </row>
    <row r="140" spans="1:17" s="45" customFormat="1" ht="12.75" customHeight="1">
      <c r="A140" s="215"/>
      <c r="B140" s="54"/>
      <c r="C140" s="54"/>
      <c r="D140" s="54"/>
      <c r="J140" s="54"/>
      <c r="K140" s="54"/>
      <c r="Q140" s="264"/>
    </row>
    <row r="141" spans="1:17" s="45" customFormat="1" ht="12.75" customHeight="1">
      <c r="A141" s="215"/>
      <c r="B141" s="54"/>
      <c r="C141" s="54"/>
      <c r="D141" s="54"/>
      <c r="J141" s="54"/>
      <c r="K141" s="54"/>
      <c r="Q141" s="264"/>
    </row>
    <row r="142" spans="1:17" s="45" customFormat="1" ht="12.75" customHeight="1">
      <c r="A142" s="215"/>
      <c r="B142" s="54"/>
      <c r="C142" s="54"/>
      <c r="D142" s="54"/>
      <c r="J142" s="54"/>
      <c r="K142" s="54"/>
      <c r="Q142" s="264"/>
    </row>
    <row r="143" spans="1:17" s="45" customFormat="1" ht="12.75" customHeight="1">
      <c r="A143" s="215"/>
      <c r="B143" s="54"/>
      <c r="C143" s="54"/>
      <c r="D143" s="54"/>
      <c r="J143" s="54"/>
      <c r="K143" s="54"/>
      <c r="Q143" s="264"/>
    </row>
    <row r="144" spans="1:17" s="45" customFormat="1" ht="12.75" customHeight="1">
      <c r="A144" s="215"/>
      <c r="B144" s="54"/>
      <c r="C144" s="54"/>
      <c r="D144" s="54"/>
      <c r="J144" s="54"/>
      <c r="K144" s="54"/>
      <c r="Q144" s="264"/>
    </row>
    <row r="145" spans="1:243" s="45" customFormat="1" ht="12.75" customHeight="1">
      <c r="A145" s="215"/>
      <c r="B145" s="54"/>
      <c r="C145" s="54"/>
      <c r="D145" s="54"/>
      <c r="J145" s="54"/>
      <c r="K145" s="54"/>
      <c r="Q145" s="264"/>
    </row>
    <row r="146" spans="1:243" s="45" customFormat="1" ht="12.75" customHeight="1">
      <c r="A146" s="215"/>
      <c r="B146" s="54"/>
      <c r="C146" s="54"/>
      <c r="D146" s="54"/>
      <c r="J146" s="54"/>
      <c r="K146" s="54"/>
      <c r="Q146" s="264"/>
    </row>
    <row r="147" spans="1:243" s="45" customFormat="1" ht="12.75" customHeight="1">
      <c r="A147" s="215"/>
      <c r="B147" s="54"/>
      <c r="C147" s="54"/>
      <c r="D147" s="54"/>
      <c r="J147" s="54"/>
      <c r="K147" s="54"/>
      <c r="Q147" s="264"/>
    </row>
    <row r="148" spans="1:243" s="45" customFormat="1" ht="16.5" customHeight="1">
      <c r="A148" s="215"/>
      <c r="B148" s="54"/>
      <c r="C148" s="54"/>
      <c r="D148" s="54"/>
      <c r="J148" s="54"/>
      <c r="K148" s="54"/>
      <c r="Q148" s="264"/>
    </row>
    <row r="149" spans="1:243" s="45" customFormat="1" ht="16.5" customHeight="1">
      <c r="A149" s="215"/>
      <c r="B149" s="54"/>
      <c r="C149" s="54"/>
      <c r="D149" s="54"/>
      <c r="J149" s="54"/>
      <c r="K149" s="54"/>
      <c r="Q149" s="264"/>
    </row>
    <row r="150" spans="1:243" s="45" customFormat="1" ht="12.75" customHeight="1">
      <c r="A150" s="215"/>
      <c r="B150" s="54"/>
      <c r="C150" s="54"/>
      <c r="D150" s="54"/>
      <c r="J150" s="54"/>
      <c r="K150" s="54"/>
      <c r="Q150" s="264"/>
    </row>
    <row r="151" spans="1:243" s="45" customFormat="1" ht="12.75" customHeight="1">
      <c r="A151" s="215"/>
      <c r="B151" s="54"/>
      <c r="C151" s="54"/>
      <c r="D151" s="54"/>
      <c r="J151" s="54"/>
      <c r="K151" s="54"/>
      <c r="Q151" s="264"/>
    </row>
    <row r="152" spans="1:243" s="45" customFormat="1" ht="12.75" customHeight="1">
      <c r="A152" s="215"/>
      <c r="B152" s="54"/>
      <c r="C152" s="54"/>
      <c r="D152" s="54"/>
      <c r="J152" s="54"/>
      <c r="K152" s="54"/>
      <c r="Q152" s="264"/>
    </row>
    <row r="153" spans="1:243" s="45" customFormat="1" ht="12.75" customHeight="1">
      <c r="A153" s="215"/>
      <c r="B153" s="54"/>
      <c r="C153" s="54"/>
      <c r="D153" s="54"/>
      <c r="J153" s="54"/>
      <c r="K153" s="54"/>
      <c r="Q153" s="213"/>
    </row>
    <row r="154" spans="1:243" s="45" customFormat="1" ht="12.75" customHeight="1">
      <c r="A154" s="215"/>
      <c r="B154" s="54"/>
      <c r="C154" s="54"/>
      <c r="D154" s="54"/>
      <c r="J154" s="54"/>
      <c r="K154" s="54"/>
      <c r="Q154" s="264"/>
    </row>
    <row r="155" spans="1:243" s="45" customFormat="1" ht="16.5" customHeight="1">
      <c r="A155" s="215"/>
      <c r="B155" s="146" t="s">
        <v>124</v>
      </c>
      <c r="C155" s="54"/>
      <c r="D155" s="54"/>
      <c r="J155" s="54"/>
      <c r="K155" s="54"/>
      <c r="Q155" s="264"/>
    </row>
    <row r="156" spans="1:243" s="45" customFormat="1" ht="16.5" customHeight="1">
      <c r="A156" s="215"/>
      <c r="B156" s="146" t="s">
        <v>125</v>
      </c>
      <c r="C156" s="54"/>
      <c r="D156" s="54"/>
      <c r="J156" s="54"/>
      <c r="K156" s="54"/>
      <c r="Q156" s="264"/>
    </row>
    <row r="157" spans="1:243" s="45" customFormat="1" ht="12.75" customHeight="1">
      <c r="A157" s="215"/>
      <c r="B157" s="54"/>
      <c r="C157" s="54"/>
      <c r="D157" s="54"/>
      <c r="J157" s="54"/>
      <c r="K157" s="54"/>
      <c r="Q157" s="264"/>
    </row>
    <row r="158" spans="1:243" s="45" customFormat="1" ht="15">
      <c r="A158" s="215"/>
      <c r="B158" s="89"/>
      <c r="C158" s="54"/>
      <c r="D158" s="54"/>
      <c r="J158" s="54"/>
      <c r="K158" s="54"/>
      <c r="Q158" s="264"/>
    </row>
    <row r="159" spans="1:243" s="45" customFormat="1">
      <c r="A159" s="264"/>
      <c r="C159" s="3"/>
      <c r="D159" s="3"/>
      <c r="E159" s="196"/>
      <c r="F159" s="196"/>
      <c r="G159" s="196"/>
      <c r="H159" s="196"/>
      <c r="I159" s="196"/>
      <c r="J159" s="3"/>
      <c r="K159" s="3"/>
      <c r="L159" s="196"/>
      <c r="M159" s="196"/>
      <c r="N159" s="196"/>
      <c r="O159" s="196"/>
      <c r="Q159" s="264"/>
    </row>
    <row r="160" spans="1:243" s="45" customFormat="1" ht="14.25" customHeight="1">
      <c r="A160" s="264"/>
      <c r="B160" s="396" t="s">
        <v>202</v>
      </c>
      <c r="C160" s="396"/>
      <c r="D160" s="396"/>
      <c r="E160" s="396"/>
      <c r="F160" s="396"/>
      <c r="G160" s="396"/>
      <c r="H160" s="396"/>
      <c r="I160" s="396"/>
      <c r="J160" s="396"/>
      <c r="K160" s="396"/>
      <c r="L160" s="396"/>
      <c r="M160" s="396"/>
      <c r="N160" s="396"/>
      <c r="O160" s="396"/>
      <c r="P160" s="262"/>
      <c r="Q160" s="151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4"/>
      <c r="B161" s="396" t="s">
        <v>200</v>
      </c>
      <c r="C161" s="396"/>
      <c r="D161" s="396"/>
      <c r="E161" s="396"/>
      <c r="F161" s="396"/>
      <c r="G161" s="396"/>
      <c r="H161" s="396"/>
      <c r="I161" s="396"/>
      <c r="J161" s="396"/>
      <c r="K161" s="396"/>
      <c r="L161" s="396"/>
      <c r="M161" s="396"/>
      <c r="N161" s="396"/>
      <c r="O161" s="396"/>
      <c r="P161" s="262"/>
      <c r="Q161" s="151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4"/>
      <c r="B162" s="258"/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196"/>
      <c r="N162" s="196"/>
      <c r="O162" s="196"/>
      <c r="P162" s="258"/>
      <c r="Q162" s="151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4"/>
      <c r="B163" s="419" t="s">
        <v>177</v>
      </c>
      <c r="C163" s="419"/>
      <c r="D163" s="419"/>
      <c r="E163" s="419"/>
      <c r="F163" s="419"/>
      <c r="G163" s="419"/>
      <c r="H163" s="419"/>
      <c r="I163" s="419"/>
      <c r="J163" s="419"/>
      <c r="K163" s="419"/>
      <c r="L163" s="419"/>
      <c r="M163" s="419"/>
      <c r="N163" s="419"/>
      <c r="O163" s="419"/>
      <c r="P163" s="419"/>
      <c r="Q163" s="224"/>
    </row>
    <row r="164" spans="1:243" s="45" customFormat="1" ht="14.25" customHeight="1">
      <c r="A164" s="264"/>
      <c r="B164" s="40" t="s">
        <v>203</v>
      </c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196"/>
      <c r="N164" s="196"/>
      <c r="O164" s="196"/>
      <c r="P164" s="258"/>
      <c r="Q164" s="151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4"/>
      <c r="B165" s="40" t="s">
        <v>204</v>
      </c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196"/>
      <c r="N165" s="196"/>
      <c r="O165" s="196"/>
      <c r="P165" s="258"/>
      <c r="Q165" s="151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4"/>
      <c r="B166" s="40" t="s">
        <v>88</v>
      </c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196"/>
      <c r="N166" s="196"/>
      <c r="O166" s="196"/>
      <c r="P166" s="258"/>
      <c r="Q166" s="151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4"/>
      <c r="B167" s="40" t="s">
        <v>89</v>
      </c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P167" s="258"/>
      <c r="Q167" s="151"/>
      <c r="R167" s="258"/>
      <c r="S167" s="258"/>
      <c r="T167" s="258"/>
      <c r="U167" s="258"/>
      <c r="V167" s="258"/>
      <c r="W167" s="258"/>
      <c r="X167" s="258"/>
      <c r="Y167" s="258"/>
      <c r="Z167" s="258"/>
      <c r="IE167" s="50"/>
      <c r="IF167" s="50"/>
      <c r="IG167" s="50"/>
      <c r="IH167" s="50"/>
      <c r="II167" s="50"/>
    </row>
    <row r="168" spans="1:243" ht="14.25" customHeight="1">
      <c r="A168" s="264"/>
      <c r="B168" s="40" t="s">
        <v>103</v>
      </c>
      <c r="C168" s="258"/>
      <c r="D168" s="258"/>
      <c r="E168" s="258"/>
      <c r="F168" s="258"/>
      <c r="G168" s="258"/>
      <c r="H168" s="258"/>
      <c r="I168" s="258"/>
      <c r="J168" s="258"/>
      <c r="K168" s="258"/>
      <c r="L168" s="258"/>
      <c r="P168" s="258"/>
      <c r="Q168" s="151"/>
      <c r="R168" s="258"/>
      <c r="S168" s="258"/>
      <c r="T168" s="258"/>
      <c r="U168" s="258"/>
      <c r="V168" s="258"/>
      <c r="W168" s="258"/>
      <c r="X168" s="258"/>
      <c r="Y168" s="258"/>
      <c r="Z168" s="258"/>
      <c r="IE168" s="49"/>
      <c r="IF168" s="49"/>
      <c r="IG168" s="49"/>
      <c r="IH168" s="49"/>
      <c r="II168" s="49"/>
    </row>
    <row r="169" spans="1:243" ht="14.25" customHeight="1">
      <c r="A169" s="264"/>
      <c r="B169" s="40" t="s">
        <v>102</v>
      </c>
      <c r="C169" s="258"/>
      <c r="D169" s="258"/>
      <c r="E169" s="258"/>
      <c r="F169" s="258"/>
      <c r="G169" s="258"/>
      <c r="H169" s="258"/>
      <c r="I169" s="258"/>
      <c r="J169" s="258"/>
      <c r="K169" s="258"/>
      <c r="L169" s="258"/>
      <c r="P169" s="258"/>
      <c r="Q169" s="151"/>
      <c r="R169" s="258"/>
      <c r="S169" s="258"/>
      <c r="T169" s="258"/>
      <c r="U169" s="258"/>
      <c r="V169" s="258"/>
      <c r="W169" s="258"/>
      <c r="X169" s="258"/>
      <c r="Y169" s="258"/>
      <c r="Z169" s="258"/>
      <c r="IE169" s="49"/>
      <c r="IF169" s="49"/>
      <c r="IG169" s="49"/>
      <c r="IH169" s="49"/>
      <c r="II169" s="49"/>
    </row>
    <row r="170" spans="1:243" ht="14.25" customHeight="1">
      <c r="A170" s="264"/>
      <c r="B170" s="40" t="s">
        <v>90</v>
      </c>
      <c r="C170" s="258"/>
      <c r="D170" s="258"/>
      <c r="E170" s="258"/>
      <c r="F170" s="258"/>
      <c r="G170" s="258"/>
      <c r="H170" s="258"/>
      <c r="I170" s="258"/>
      <c r="J170" s="258"/>
      <c r="K170" s="258"/>
      <c r="L170" s="258"/>
      <c r="P170" s="258"/>
      <c r="Q170" s="151"/>
      <c r="R170" s="258"/>
      <c r="S170" s="258"/>
      <c r="T170" s="258"/>
      <c r="U170" s="258"/>
      <c r="V170" s="258"/>
      <c r="W170" s="258"/>
      <c r="X170" s="258"/>
      <c r="Y170" s="258"/>
      <c r="Z170" s="258"/>
    </row>
    <row r="171" spans="1:243" ht="14.25" customHeight="1">
      <c r="A171" s="264"/>
      <c r="B171" s="40" t="s">
        <v>46</v>
      </c>
      <c r="C171" s="258"/>
      <c r="D171" s="258"/>
      <c r="E171" s="258"/>
      <c r="F171" s="258"/>
      <c r="G171" s="258"/>
      <c r="H171" s="258"/>
      <c r="I171" s="258"/>
      <c r="J171" s="258"/>
      <c r="K171" s="258"/>
      <c r="L171" s="258"/>
      <c r="P171" s="258"/>
      <c r="Q171" s="151"/>
      <c r="R171" s="258"/>
      <c r="S171" s="258"/>
      <c r="T171" s="258"/>
      <c r="U171" s="258"/>
      <c r="V171" s="258"/>
      <c r="W171" s="258"/>
      <c r="X171" s="258"/>
      <c r="Y171" s="258"/>
      <c r="Z171" s="258"/>
      <c r="IE171" s="11"/>
      <c r="IF171" s="11"/>
      <c r="IG171" s="11"/>
      <c r="IH171" s="11"/>
      <c r="II171" s="11"/>
    </row>
    <row r="172" spans="1:243" ht="14.25" customHeight="1">
      <c r="A172" s="264"/>
      <c r="B172" s="40" t="s">
        <v>91</v>
      </c>
      <c r="C172" s="258"/>
      <c r="D172" s="258"/>
      <c r="E172" s="258"/>
      <c r="F172" s="258"/>
      <c r="G172" s="258"/>
      <c r="H172" s="258"/>
      <c r="I172" s="258"/>
      <c r="J172" s="258"/>
      <c r="K172" s="258"/>
      <c r="L172" s="258"/>
      <c r="P172" s="258"/>
      <c r="Q172" s="151"/>
      <c r="R172" s="258"/>
      <c r="S172" s="258"/>
      <c r="T172" s="258"/>
      <c r="U172" s="258"/>
      <c r="V172" s="258"/>
      <c r="W172" s="258"/>
      <c r="X172" s="258"/>
      <c r="Y172" s="258"/>
      <c r="Z172" s="258"/>
      <c r="IE172" s="49"/>
      <c r="IF172" s="49"/>
      <c r="IG172" s="49"/>
      <c r="IH172" s="49"/>
      <c r="II172" s="49"/>
    </row>
    <row r="173" spans="1:243" ht="14.25" customHeight="1">
      <c r="A173" s="264"/>
      <c r="B173" s="40" t="s">
        <v>47</v>
      </c>
      <c r="C173" s="258"/>
      <c r="D173" s="258"/>
      <c r="E173" s="258"/>
      <c r="F173" s="258"/>
      <c r="G173" s="258"/>
      <c r="H173" s="258"/>
      <c r="I173" s="258"/>
      <c r="J173" s="258"/>
      <c r="K173" s="258"/>
      <c r="L173" s="258"/>
      <c r="P173" s="258"/>
      <c r="Q173" s="151"/>
      <c r="R173" s="258"/>
      <c r="S173" s="258"/>
      <c r="T173" s="258"/>
      <c r="U173" s="258"/>
      <c r="V173" s="258"/>
      <c r="W173" s="258"/>
      <c r="X173" s="258"/>
      <c r="Y173" s="258"/>
      <c r="Z173" s="258"/>
    </row>
    <row r="174" spans="1:243" ht="14.25" customHeight="1">
      <c r="A174" s="264"/>
      <c r="B174" s="41" t="s">
        <v>92</v>
      </c>
      <c r="C174" s="258"/>
      <c r="D174" s="258"/>
      <c r="E174" s="258"/>
      <c r="F174" s="258"/>
      <c r="G174" s="258"/>
      <c r="H174" s="258"/>
      <c r="I174" s="258"/>
      <c r="J174" s="258"/>
      <c r="K174" s="258"/>
      <c r="L174" s="258"/>
      <c r="P174" s="258"/>
      <c r="Q174" s="151"/>
      <c r="R174" s="258"/>
      <c r="S174" s="258"/>
      <c r="T174" s="258"/>
      <c r="U174" s="258"/>
      <c r="V174" s="258"/>
      <c r="W174" s="258"/>
      <c r="X174" s="258"/>
      <c r="Y174" s="258"/>
      <c r="Z174" s="258"/>
      <c r="IE174" s="49"/>
      <c r="IF174" s="49"/>
      <c r="IG174" s="49"/>
      <c r="IH174" s="49"/>
      <c r="II174" s="49"/>
    </row>
    <row r="175" spans="1:243" ht="14.25" customHeight="1">
      <c r="A175" s="264"/>
      <c r="B175" s="41" t="s">
        <v>186</v>
      </c>
      <c r="C175" s="258"/>
      <c r="D175" s="258"/>
      <c r="E175" s="258"/>
      <c r="F175" s="258"/>
      <c r="G175" s="258"/>
      <c r="H175" s="258"/>
      <c r="I175" s="258"/>
      <c r="J175" s="258"/>
      <c r="K175" s="258"/>
      <c r="L175" s="258"/>
      <c r="P175" s="258"/>
      <c r="Q175" s="151"/>
      <c r="R175" s="258"/>
      <c r="S175" s="258"/>
      <c r="T175" s="258"/>
      <c r="U175" s="258"/>
      <c r="V175" s="258"/>
      <c r="W175" s="258"/>
      <c r="X175" s="258"/>
      <c r="Y175" s="258"/>
      <c r="Z175" s="258"/>
      <c r="IG175" s="50"/>
    </row>
    <row r="176" spans="1:243" ht="14.25" customHeight="1">
      <c r="A176" s="264"/>
      <c r="B176" s="40" t="s">
        <v>205</v>
      </c>
      <c r="C176" s="48"/>
      <c r="D176" s="258"/>
      <c r="E176" s="258"/>
      <c r="F176" s="258"/>
      <c r="G176" s="258"/>
      <c r="H176" s="258"/>
      <c r="I176" s="258"/>
      <c r="J176" s="258"/>
      <c r="K176" s="258"/>
      <c r="L176" s="258"/>
      <c r="P176" s="258"/>
      <c r="Q176" s="151"/>
      <c r="R176" s="258"/>
      <c r="S176" s="258"/>
      <c r="T176" s="258"/>
      <c r="U176" s="258"/>
      <c r="V176" s="258"/>
      <c r="W176" s="258"/>
      <c r="X176" s="258"/>
      <c r="Y176" s="258"/>
      <c r="Z176" s="258"/>
    </row>
    <row r="177" spans="1:26" ht="14.25" customHeight="1">
      <c r="A177" s="264"/>
      <c r="B177" s="41" t="s">
        <v>206</v>
      </c>
      <c r="C177" s="48"/>
      <c r="D177" s="258"/>
      <c r="E177" s="258"/>
      <c r="F177" s="258"/>
      <c r="G177" s="258"/>
      <c r="H177" s="258"/>
      <c r="I177" s="258"/>
      <c r="J177" s="258"/>
      <c r="K177" s="258"/>
      <c r="L177" s="258"/>
      <c r="P177" s="116"/>
      <c r="Q177" s="238"/>
      <c r="R177" s="116"/>
      <c r="S177" s="258"/>
      <c r="T177" s="258"/>
      <c r="U177" s="258"/>
      <c r="V177" s="258"/>
      <c r="W177" s="258"/>
      <c r="X177" s="258"/>
      <c r="Y177" s="258"/>
      <c r="Z177" s="258"/>
    </row>
    <row r="178" spans="1:26" ht="14.25" customHeight="1">
      <c r="A178" s="264"/>
      <c r="B178" s="90" t="s">
        <v>207</v>
      </c>
      <c r="C178" s="48"/>
      <c r="D178" s="258"/>
      <c r="E178" s="258"/>
      <c r="F178" s="258"/>
      <c r="G178" s="258"/>
      <c r="H178" s="258"/>
      <c r="I178" s="258"/>
      <c r="J178" s="258"/>
      <c r="K178" s="258"/>
      <c r="L178" s="258"/>
      <c r="P178" s="115"/>
      <c r="Q178" s="239"/>
      <c r="R178" s="116"/>
      <c r="S178" s="258"/>
      <c r="T178" s="258"/>
      <c r="U178" s="258"/>
      <c r="V178" s="258"/>
      <c r="W178" s="258"/>
      <c r="X178" s="258"/>
      <c r="Y178" s="258"/>
      <c r="Z178" s="258"/>
    </row>
    <row r="179" spans="1:26" ht="20.25" customHeight="1">
      <c r="A179" s="264"/>
      <c r="B179" s="48" t="s">
        <v>208</v>
      </c>
      <c r="C179" s="258"/>
      <c r="D179" s="258"/>
      <c r="E179" s="258"/>
      <c r="F179" s="258"/>
      <c r="G179" s="258"/>
      <c r="H179" s="258"/>
      <c r="I179" s="258"/>
      <c r="J179" s="258"/>
      <c r="K179" s="258"/>
      <c r="L179" s="258"/>
      <c r="P179" s="289"/>
      <c r="Q179" s="275"/>
      <c r="R179" s="115"/>
      <c r="T179" s="258"/>
      <c r="U179" s="258"/>
      <c r="V179" s="258"/>
      <c r="W179" s="258"/>
      <c r="X179" s="258"/>
      <c r="Y179" s="258"/>
      <c r="Z179" s="258"/>
    </row>
    <row r="180" spans="1:26" ht="6" customHeight="1">
      <c r="A180" s="151"/>
      <c r="E180" s="258"/>
      <c r="F180" s="258"/>
      <c r="G180" s="258"/>
      <c r="H180" s="258"/>
      <c r="I180" s="258"/>
      <c r="L180" s="258"/>
      <c r="M180" s="258"/>
      <c r="N180" s="258"/>
      <c r="O180" s="258"/>
      <c r="P180" s="116"/>
      <c r="Q180" s="238"/>
      <c r="R180" s="115"/>
    </row>
    <row r="181" spans="1:26" s="50" customFormat="1" ht="15" customHeight="1">
      <c r="A181" s="226"/>
      <c r="B181" s="108" t="s">
        <v>185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89"/>
      <c r="Q181" s="275"/>
      <c r="T181" s="196"/>
      <c r="U181" s="196"/>
      <c r="V181" s="196"/>
    </row>
    <row r="182" spans="1:26" s="50" customFormat="1" ht="7.5" customHeight="1">
      <c r="A182" s="226"/>
      <c r="B182" s="108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89"/>
      <c r="Q182" s="275"/>
      <c r="T182" s="196"/>
      <c r="U182" s="196"/>
      <c r="V182" s="196"/>
    </row>
    <row r="183" spans="1:26" s="289" customFormat="1" ht="21" customHeight="1">
      <c r="A183" s="241"/>
      <c r="B183" s="261" t="s">
        <v>113</v>
      </c>
      <c r="C183" s="65" t="s">
        <v>182</v>
      </c>
      <c r="D183" s="64" t="s">
        <v>183</v>
      </c>
      <c r="E183" s="66">
        <v>1</v>
      </c>
      <c r="F183" s="274"/>
      <c r="G183" s="261" t="s">
        <v>117</v>
      </c>
      <c r="H183" s="67" t="s">
        <v>184</v>
      </c>
      <c r="I183" s="64" t="s">
        <v>191</v>
      </c>
      <c r="J183" s="251">
        <v>1.24</v>
      </c>
      <c r="K183" s="274"/>
      <c r="L183" s="261" t="s">
        <v>114</v>
      </c>
      <c r="M183" s="67" t="s">
        <v>187</v>
      </c>
      <c r="N183" s="64" t="s">
        <v>183</v>
      </c>
      <c r="O183" s="251">
        <v>1.78</v>
      </c>
      <c r="Q183" s="275"/>
      <c r="R183" s="115"/>
      <c r="S183" s="115"/>
      <c r="T183" s="115"/>
      <c r="U183" s="115"/>
      <c r="V183" s="115"/>
    </row>
    <row r="184" spans="1:26" s="291" customFormat="1" ht="7.5" customHeight="1">
      <c r="A184" s="175"/>
      <c r="B184" s="290"/>
      <c r="C184" s="290"/>
      <c r="D184" s="290"/>
      <c r="E184" s="290"/>
      <c r="F184" s="290"/>
      <c r="G184" s="290"/>
      <c r="H184" s="290"/>
      <c r="I184" s="290"/>
      <c r="J184" s="290"/>
      <c r="K184" s="290"/>
      <c r="L184" s="290"/>
      <c r="M184" s="290"/>
      <c r="N184" s="290"/>
      <c r="O184" s="290"/>
      <c r="P184" s="290"/>
      <c r="Q184" s="241"/>
      <c r="R184" s="11"/>
      <c r="S184" s="11"/>
      <c r="T184" s="11"/>
      <c r="U184" s="11"/>
      <c r="V184" s="11"/>
    </row>
    <row r="185" spans="1:26" ht="12.75" customHeight="1">
      <c r="B185" s="379" t="s">
        <v>170</v>
      </c>
      <c r="C185" s="379" t="s">
        <v>175</v>
      </c>
      <c r="D185" s="381" t="s">
        <v>176</v>
      </c>
      <c r="E185" s="425"/>
      <c r="F185" s="425"/>
      <c r="G185" s="425"/>
      <c r="H185" s="425"/>
      <c r="I185" s="425"/>
      <c r="J185" s="426"/>
      <c r="K185" s="417" t="s">
        <v>190</v>
      </c>
      <c r="L185" s="379" t="s">
        <v>172</v>
      </c>
      <c r="M185" s="375" t="s">
        <v>140</v>
      </c>
      <c r="N185" s="413"/>
      <c r="O185" s="412" t="s">
        <v>141</v>
      </c>
      <c r="P185" s="410" t="s">
        <v>171</v>
      </c>
      <c r="Q185" s="239"/>
    </row>
    <row r="186" spans="1:26" s="49" customFormat="1" ht="27.75" customHeight="1">
      <c r="A186" s="219"/>
      <c r="B186" s="416"/>
      <c r="C186" s="424"/>
      <c r="D186" s="427"/>
      <c r="E186" s="428"/>
      <c r="F186" s="428"/>
      <c r="G186" s="428"/>
      <c r="H186" s="428"/>
      <c r="I186" s="428"/>
      <c r="J186" s="429"/>
      <c r="K186" s="418"/>
      <c r="L186" s="416"/>
      <c r="M186" s="414"/>
      <c r="N186" s="415"/>
      <c r="O186" s="412"/>
      <c r="P186" s="411"/>
      <c r="Q186" s="228"/>
      <c r="S186" s="278" t="str">
        <f>C13</f>
        <v>USD</v>
      </c>
      <c r="T186" s="279" t="str">
        <f>IF(S186&lt;&gt;0,S186,"")</f>
        <v>USD</v>
      </c>
      <c r="U186" s="280">
        <f>$E$13</f>
        <v>1</v>
      </c>
    </row>
    <row r="187" spans="1:26" ht="17.25" customHeight="1">
      <c r="A187" s="110"/>
      <c r="B187" s="173">
        <v>1</v>
      </c>
      <c r="C187" s="111">
        <v>1</v>
      </c>
      <c r="D187" s="440" t="s">
        <v>148</v>
      </c>
      <c r="E187" s="441"/>
      <c r="F187" s="441"/>
      <c r="G187" s="441"/>
      <c r="H187" s="441"/>
      <c r="I187" s="441"/>
      <c r="J187" s="442"/>
      <c r="K187" s="257" t="s">
        <v>182</v>
      </c>
      <c r="L187" s="171">
        <v>1200</v>
      </c>
      <c r="M187" s="438">
        <f>C187*L187</f>
        <v>1200</v>
      </c>
      <c r="N187" s="439"/>
      <c r="O187" s="263">
        <f>IF(M187&lt;&gt;0,INDEX($U$186:$U$189,MATCH(K187,$T$186:$T$189,0))*M187,"")</f>
        <v>1200</v>
      </c>
      <c r="P187" s="158"/>
      <c r="Q187" s="213"/>
      <c r="S187" s="278">
        <f>H13</f>
        <v>0</v>
      </c>
      <c r="T187" s="279" t="str">
        <f>IF(S187&lt;&gt;0,S187,"")</f>
        <v/>
      </c>
      <c r="U187" s="280">
        <f>$J$13</f>
        <v>0</v>
      </c>
    </row>
    <row r="188" spans="1:26" ht="17.25" customHeight="1">
      <c r="A188" s="110"/>
      <c r="B188" s="173" t="s">
        <v>179</v>
      </c>
      <c r="C188" s="111">
        <v>1</v>
      </c>
      <c r="D188" s="440" t="s">
        <v>188</v>
      </c>
      <c r="E188" s="441"/>
      <c r="F188" s="441"/>
      <c r="G188" s="441"/>
      <c r="H188" s="441"/>
      <c r="I188" s="441"/>
      <c r="J188" s="442"/>
      <c r="K188" s="257" t="s">
        <v>184</v>
      </c>
      <c r="L188" s="171">
        <v>240</v>
      </c>
      <c r="M188" s="438">
        <f>C188*L188</f>
        <v>240</v>
      </c>
      <c r="N188" s="439"/>
      <c r="O188" s="263">
        <f>M188*J183</f>
        <v>297.60000000000002</v>
      </c>
      <c r="P188" s="158"/>
      <c r="Q188" s="214"/>
      <c r="S188" s="281" t="s">
        <v>187</v>
      </c>
      <c r="T188" s="279" t="str">
        <f>IF(S188&lt;&gt;0,S188,"")</f>
        <v>GBP</v>
      </c>
      <c r="U188" s="280">
        <f>$O$13</f>
        <v>0</v>
      </c>
    </row>
    <row r="189" spans="1:26" ht="17.25" customHeight="1">
      <c r="A189" s="110"/>
      <c r="B189" s="173">
        <v>2</v>
      </c>
      <c r="C189" s="111">
        <v>1</v>
      </c>
      <c r="D189" s="440" t="s">
        <v>149</v>
      </c>
      <c r="E189" s="441"/>
      <c r="F189" s="441"/>
      <c r="G189" s="441"/>
      <c r="H189" s="441"/>
      <c r="I189" s="441"/>
      <c r="J189" s="442"/>
      <c r="K189" s="257" t="s">
        <v>187</v>
      </c>
      <c r="L189" s="171">
        <v>456</v>
      </c>
      <c r="M189" s="438">
        <f>C189*L189</f>
        <v>456</v>
      </c>
      <c r="N189" s="439"/>
      <c r="O189" s="263">
        <f>IF(M189&lt;&gt;0,INDEX($U$186:$U$189,MATCH(K189,$T$186:$T$189,0))*M189,"")</f>
        <v>0</v>
      </c>
      <c r="P189" s="158"/>
      <c r="Q189" s="214"/>
      <c r="S189" s="281"/>
      <c r="T189" s="279"/>
      <c r="U189" s="280"/>
    </row>
    <row r="190" spans="1:26" ht="17.25" customHeight="1">
      <c r="A190" s="110"/>
      <c r="B190" s="173" t="s">
        <v>189</v>
      </c>
      <c r="C190" s="111">
        <v>1</v>
      </c>
      <c r="D190" s="440" t="s">
        <v>188</v>
      </c>
      <c r="E190" s="441"/>
      <c r="F190" s="441"/>
      <c r="G190" s="441"/>
      <c r="H190" s="441"/>
      <c r="I190" s="441"/>
      <c r="J190" s="442"/>
      <c r="K190" s="257" t="s">
        <v>187</v>
      </c>
      <c r="L190" s="171">
        <v>45</v>
      </c>
      <c r="M190" s="438">
        <f>C190*L190</f>
        <v>45</v>
      </c>
      <c r="N190" s="439"/>
      <c r="O190" s="263">
        <f>IF(M190&lt;&gt;0,INDEX($U$186:$U$189,MATCH(K190,$T$186:$T$189,0))*M190,"")</f>
        <v>0</v>
      </c>
      <c r="P190" s="158"/>
      <c r="Q190" s="214"/>
      <c r="S190" s="281"/>
      <c r="T190" s="279"/>
      <c r="U190" s="280"/>
    </row>
    <row r="191" spans="1:26" ht="18.75" customHeight="1">
      <c r="B191" s="165"/>
      <c r="C191" s="174"/>
      <c r="D191" s="268"/>
      <c r="E191" s="112"/>
      <c r="F191" s="112"/>
      <c r="G191" s="112"/>
      <c r="H191" s="112"/>
      <c r="I191" s="443"/>
      <c r="J191" s="443"/>
      <c r="K191" s="443"/>
      <c r="L191" s="443"/>
      <c r="M191" s="436" t="s">
        <v>174</v>
      </c>
      <c r="N191" s="437"/>
      <c r="O191" s="204">
        <f>SUM(O187:O190)</f>
        <v>1497.6</v>
      </c>
      <c r="P191" s="158"/>
      <c r="Q191" s="214"/>
      <c r="S191" s="279"/>
      <c r="T191" s="279"/>
      <c r="U191" s="280"/>
    </row>
    <row r="192" spans="1:26" s="17" customFormat="1" ht="5.25" customHeight="1">
      <c r="A192" s="215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3"/>
      <c r="N192" s="113"/>
      <c r="O192" s="113"/>
      <c r="P192" s="129"/>
      <c r="Q192" s="282"/>
      <c r="R192" s="292"/>
    </row>
    <row r="193" spans="1:19" s="49" customFormat="1" ht="23.25" customHeight="1">
      <c r="A193" s="219"/>
      <c r="B193" s="433" t="s">
        <v>201</v>
      </c>
      <c r="C193" s="434"/>
      <c r="D193" s="434"/>
      <c r="E193" s="434"/>
      <c r="F193" s="434"/>
      <c r="G193" s="434"/>
      <c r="H193" s="434"/>
      <c r="I193" s="434"/>
      <c r="J193" s="434"/>
      <c r="K193" s="434"/>
      <c r="L193" s="434"/>
      <c r="M193" s="434"/>
      <c r="N193" s="434"/>
      <c r="O193" s="434"/>
      <c r="P193" s="435"/>
      <c r="Q193" s="284"/>
      <c r="R193" s="196"/>
      <c r="S193" s="196"/>
    </row>
    <row r="194" spans="1:19" ht="12.75" customHeight="1">
      <c r="B194" s="270" t="str">
        <f>B112</f>
        <v>FAPESP, ABRIL DE 2017</v>
      </c>
      <c r="C194" s="172"/>
      <c r="D194" s="172"/>
      <c r="P194" s="197"/>
      <c r="Q194" s="155"/>
    </row>
    <row r="195" spans="1:19" ht="11.25" hidden="1" customHeight="1">
      <c r="A195" s="151"/>
      <c r="E195" s="258"/>
      <c r="F195" s="258"/>
      <c r="G195" s="258"/>
      <c r="H195" s="258"/>
      <c r="I195" s="258"/>
      <c r="L195" s="258"/>
      <c r="M195" s="258"/>
      <c r="N195" s="258"/>
      <c r="O195" s="258"/>
      <c r="P195" s="258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1T850Lw9htUvk6finXeMNGjRKuS4zGq13DKR0wh9LhNYwdtqEbm6IU9xUc27ctat9FY9dcaPf9WLKRCjo86wlg==" saltValue="jaklor5zVfZBYB1B+CFiKw==" spinCount="100000" sheet="1" objects="1" scenarios="1"/>
  <mergeCells count="207"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</mergeCells>
  <phoneticPr fontId="58" type="noConversion"/>
  <conditionalFormatting sqref="L187:M190 L65:L109 L23:L58">
    <cfRule type="cellIs" dxfId="33" priority="58" stopIfTrue="1" operator="equal">
      <formula>0</formula>
    </cfRule>
  </conditionalFormatting>
  <conditionalFormatting sqref="D187:H190">
    <cfRule type="cellIs" dxfId="32" priority="57" stopIfTrue="1" operator="equal">
      <formula>0</formula>
    </cfRule>
  </conditionalFormatting>
  <conditionalFormatting sqref="O191">
    <cfRule type="cellIs" dxfId="31" priority="55" stopIfTrue="1" operator="equal">
      <formula>0</formula>
    </cfRule>
  </conditionalFormatting>
  <conditionalFormatting sqref="C183 J183 H183 M183 E183 O183 M15 J13 H13 O13 M13 C13 E13 C15 E15 J15 H15 O15">
    <cfRule type="cellIs" dxfId="30" priority="54" stopIfTrue="1" operator="equal">
      <formula>0</formula>
    </cfRule>
  </conditionalFormatting>
  <conditionalFormatting sqref="B187:C190 K187:K190 C22:H55 C65:H109 K65:K110 C56:D58 K22:K58">
    <cfRule type="cellIs" dxfId="29" priority="53" stopIfTrue="1" operator="equal">
      <formula>""</formula>
    </cfRule>
  </conditionalFormatting>
  <conditionalFormatting sqref="O65:O109 O22:O58">
    <cfRule type="cellIs" dxfId="28" priority="49" stopIfTrue="1" operator="equal">
      <formula>""</formula>
    </cfRule>
  </conditionalFormatting>
  <conditionalFormatting sqref="D17 M22:N58 M65:N109">
    <cfRule type="cellIs" dxfId="27" priority="44" stopIfTrue="1" operator="equal">
      <formula>""</formula>
    </cfRule>
  </conditionalFormatting>
  <conditionalFormatting sqref="F8:L8">
    <cfRule type="cellIs" dxfId="26" priority="29" stopIfTrue="1" operator="equal">
      <formula>""</formula>
    </cfRule>
  </conditionalFormatting>
  <conditionalFormatting sqref="M22:N58 M65:N109">
    <cfRule type="cellIs" dxfId="25" priority="16" operator="equal">
      <formula>0</formula>
    </cfRule>
  </conditionalFormatting>
  <conditionalFormatting sqref="D10:F10">
    <cfRule type="cellIs" dxfId="24" priority="14" stopIfTrue="1" operator="equal">
      <formula>""</formula>
    </cfRule>
  </conditionalFormatting>
  <conditionalFormatting sqref="D10 F8:P8 R8">
    <cfRule type="cellIs" dxfId="23" priority="8" stopIfTrue="1" operator="equal">
      <formula>""</formula>
    </cfRule>
  </conditionalFormatting>
  <conditionalFormatting sqref="B65:B109">
    <cfRule type="cellIs" dxfId="22" priority="3" operator="equal">
      <formula>""</formula>
    </cfRule>
  </conditionalFormatting>
  <conditionalFormatting sqref="B22:B58">
    <cfRule type="cellIs" dxfId="21" priority="2" operator="equal">
      <formula>""</formula>
    </cfRule>
  </conditionalFormatting>
  <conditionalFormatting sqref="L22">
    <cfRule type="cellIs" dxfId="20" priority="1" stopIfTrue="1" operator="equal">
      <formula>0</formula>
    </cfRule>
  </conditionalFormatting>
  <dataValidations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Normal="100" zoomScaleSheetLayoutView="100" workbookViewId="0"/>
  </sheetViews>
  <sheetFormatPr defaultColWidth="0" defaultRowHeight="12.75" zeroHeight="1"/>
  <cols>
    <col min="1" max="1" width="2.28515625" style="223" customWidth="1"/>
    <col min="2" max="2" width="5.85546875" style="34" customWidth="1"/>
    <col min="3" max="3" width="5.140625" style="94" customWidth="1"/>
    <col min="4" max="4" width="9.28515625" style="94" customWidth="1"/>
    <col min="5" max="5" width="10.42578125" style="94" customWidth="1"/>
    <col min="6" max="8" width="8" style="36" customWidth="1"/>
    <col min="9" max="9" width="7.28515625" style="36" customWidth="1"/>
    <col min="10" max="10" width="5" style="36" customWidth="1"/>
    <col min="11" max="11" width="7.42578125" style="36" customWidth="1"/>
    <col min="12" max="12" width="6.42578125" style="36" customWidth="1"/>
    <col min="13" max="13" width="7.7109375" style="94" customWidth="1"/>
    <col min="14" max="14" width="5.28515625" style="94" customWidth="1"/>
    <col min="15" max="15" width="15.42578125" style="94" customWidth="1"/>
    <col min="16" max="16" width="16.42578125" style="36" customWidth="1"/>
    <col min="17" max="17" width="14.140625" style="19" customWidth="1"/>
    <col min="18" max="18" width="2.28515625" style="211" customWidth="1"/>
    <col min="19" max="19" width="7.42578125" style="34" hidden="1" customWidth="1"/>
    <col min="20" max="16384" width="0" style="34" hidden="1"/>
  </cols>
  <sheetData>
    <row r="1" spans="1:243" s="4" customFormat="1" ht="31.5" customHeight="1">
      <c r="A1" s="212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7"/>
    </row>
    <row r="2" spans="1:243" s="4" customFormat="1" ht="12.75" customHeight="1">
      <c r="A2" s="217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7"/>
    </row>
    <row r="3" spans="1:243" s="4" customFormat="1" ht="12.75" customHeight="1">
      <c r="A3" s="217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7"/>
    </row>
    <row r="4" spans="1:243" s="4" customFormat="1" ht="12.75" customHeight="1">
      <c r="A4" s="217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7"/>
    </row>
    <row r="5" spans="1:243" s="4" customFormat="1" ht="12.75" customHeight="1">
      <c r="A5" s="217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18"/>
      <c r="B6" s="192" t="s">
        <v>50</v>
      </c>
      <c r="C6" s="150"/>
      <c r="D6" s="150"/>
      <c r="E6" s="150"/>
      <c r="F6" s="150"/>
      <c r="G6" s="150"/>
      <c r="H6" s="150"/>
      <c r="I6" s="150"/>
      <c r="J6" s="150"/>
      <c r="Q6" s="44"/>
      <c r="R6" s="229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18"/>
      <c r="B7" s="150"/>
      <c r="C7" s="150"/>
      <c r="D7" s="150"/>
      <c r="E7" s="150"/>
      <c r="F7" s="150"/>
      <c r="G7" s="150"/>
      <c r="H7" s="150"/>
      <c r="I7" s="150"/>
      <c r="J7" s="150"/>
      <c r="Q7" s="44"/>
      <c r="R7" s="229"/>
      <c r="S7" s="179"/>
      <c r="T7" s="179"/>
      <c r="U7" s="179"/>
      <c r="V7" s="179"/>
      <c r="W7" s="179"/>
      <c r="X7" s="179"/>
      <c r="Y7" s="44"/>
    </row>
    <row r="8" spans="1:243" s="4" customFormat="1" ht="19.5" customHeight="1">
      <c r="A8" s="218"/>
      <c r="B8" s="5" t="s">
        <v>126</v>
      </c>
      <c r="C8" s="27"/>
      <c r="D8" s="7"/>
      <c r="E8" s="7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207"/>
      <c r="S8" s="253"/>
      <c r="T8" s="179"/>
      <c r="U8" s="179"/>
      <c r="V8" s="179"/>
      <c r="W8" s="179"/>
      <c r="X8" s="179"/>
      <c r="Y8" s="44"/>
    </row>
    <row r="9" spans="1:243" s="4" customFormat="1" ht="6.75" customHeight="1">
      <c r="A9" s="218"/>
      <c r="B9" s="181"/>
      <c r="C9" s="27"/>
      <c r="D9" s="7"/>
      <c r="E9" s="7"/>
      <c r="F9" s="183"/>
      <c r="G9" s="183"/>
      <c r="H9" s="183"/>
      <c r="I9" s="183"/>
      <c r="J9" s="183"/>
      <c r="K9" s="183"/>
      <c r="L9" s="183"/>
      <c r="M9" s="183"/>
      <c r="N9" s="183"/>
      <c r="O9" s="183"/>
      <c r="Q9" s="44"/>
      <c r="R9" s="229"/>
      <c r="S9" s="179"/>
      <c r="T9" s="179"/>
      <c r="U9" s="179"/>
      <c r="V9" s="179"/>
      <c r="W9" s="179"/>
      <c r="X9" s="179"/>
      <c r="Y9" s="44"/>
    </row>
    <row r="10" spans="1:243" s="4" customFormat="1" ht="19.5" customHeight="1">
      <c r="A10" s="218"/>
      <c r="B10" s="181" t="s">
        <v>169</v>
      </c>
      <c r="C10" s="150"/>
      <c r="D10" s="150"/>
      <c r="E10" s="403"/>
      <c r="F10" s="403"/>
      <c r="G10" s="403"/>
      <c r="H10" s="150"/>
      <c r="I10" s="150"/>
      <c r="J10" s="150"/>
      <c r="R10" s="207"/>
    </row>
    <row r="11" spans="1:243" s="28" customFormat="1" ht="6.75" customHeight="1">
      <c r="A11" s="217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7"/>
    </row>
    <row r="12" spans="1:243" s="2" customFormat="1" ht="5.25" customHeight="1">
      <c r="A12" s="154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6"/>
      <c r="Q12" s="126"/>
      <c r="R12" s="217"/>
    </row>
    <row r="13" spans="1:243" s="4" customFormat="1" ht="19.5" customHeight="1">
      <c r="A13" s="217"/>
      <c r="B13" s="456" t="s">
        <v>120</v>
      </c>
      <c r="C13" s="457"/>
      <c r="D13" s="374" t="str">
        <f>IF(SUM(P16:P55:P62:P103)=0,"",SUM(P16:P55:P62:P103))</f>
        <v/>
      </c>
      <c r="E13" s="374"/>
      <c r="F13" s="374"/>
      <c r="G13" s="37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207"/>
    </row>
    <row r="14" spans="1:243" s="71" customFormat="1" ht="6.75" customHeight="1">
      <c r="A14" s="228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0"/>
      <c r="S14" s="83"/>
      <c r="T14" s="83"/>
      <c r="U14" s="83"/>
      <c r="V14" s="83"/>
      <c r="W14" s="83"/>
      <c r="X14" s="83"/>
    </row>
    <row r="15" spans="1:243" s="72" customFormat="1" ht="30.75" customHeight="1">
      <c r="A15" s="219"/>
      <c r="B15" s="446" t="s">
        <v>170</v>
      </c>
      <c r="C15" s="446"/>
      <c r="D15" s="176" t="s">
        <v>175</v>
      </c>
      <c r="E15" s="450" t="s">
        <v>176</v>
      </c>
      <c r="F15" s="451"/>
      <c r="G15" s="451"/>
      <c r="H15" s="451"/>
      <c r="I15" s="451"/>
      <c r="J15" s="451"/>
      <c r="K15" s="451"/>
      <c r="L15" s="451"/>
      <c r="M15" s="451"/>
      <c r="N15" s="452"/>
      <c r="O15" s="177" t="s">
        <v>172</v>
      </c>
      <c r="P15" s="252" t="s">
        <v>173</v>
      </c>
      <c r="Q15" s="176" t="s">
        <v>171</v>
      </c>
      <c r="R15" s="231"/>
      <c r="S15" s="78"/>
      <c r="T15" s="78"/>
      <c r="U15" s="78"/>
      <c r="V15" s="78"/>
      <c r="W15" s="78"/>
      <c r="X15" s="78"/>
    </row>
    <row r="16" spans="1:243" customFormat="1" ht="23.85" customHeight="1">
      <c r="A16" s="156"/>
      <c r="B16" s="444"/>
      <c r="C16" s="444"/>
      <c r="D16" s="124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184"/>
      <c r="P16" s="185" t="str">
        <f t="shared" ref="P16:P28" si="0">IF(O16*D16=0,"",O16*D16)</f>
        <v/>
      </c>
      <c r="Q16" s="42"/>
      <c r="R16" s="221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6"/>
      <c r="B17" s="444"/>
      <c r="C17" s="444"/>
      <c r="D17" s="124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184"/>
      <c r="P17" s="185" t="str">
        <f t="shared" si="0"/>
        <v/>
      </c>
      <c r="Q17" s="42"/>
      <c r="R17" s="221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6"/>
      <c r="B18" s="444"/>
      <c r="C18" s="444"/>
      <c r="D18" s="124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184"/>
      <c r="P18" s="185" t="str">
        <f t="shared" si="0"/>
        <v/>
      </c>
      <c r="Q18" s="42"/>
      <c r="R18" s="221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6"/>
      <c r="B19" s="444"/>
      <c r="C19" s="444"/>
      <c r="D19" s="124"/>
      <c r="E19" s="445"/>
      <c r="F19" s="445"/>
      <c r="G19" s="445"/>
      <c r="H19" s="445"/>
      <c r="I19" s="445"/>
      <c r="J19" s="445"/>
      <c r="K19" s="445"/>
      <c r="L19" s="445"/>
      <c r="M19" s="445"/>
      <c r="N19" s="445"/>
      <c r="O19" s="184"/>
      <c r="P19" s="185" t="str">
        <f t="shared" si="0"/>
        <v/>
      </c>
      <c r="Q19" s="42"/>
      <c r="R19" s="221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6"/>
      <c r="B20" s="444"/>
      <c r="C20" s="444"/>
      <c r="D20" s="124"/>
      <c r="E20" s="445"/>
      <c r="F20" s="445"/>
      <c r="G20" s="445"/>
      <c r="H20" s="445"/>
      <c r="I20" s="445"/>
      <c r="J20" s="445"/>
      <c r="K20" s="445"/>
      <c r="L20" s="445"/>
      <c r="M20" s="445"/>
      <c r="N20" s="445"/>
      <c r="O20" s="184"/>
      <c r="P20" s="185" t="str">
        <f t="shared" si="0"/>
        <v/>
      </c>
      <c r="Q20" s="42"/>
      <c r="R20" s="221"/>
      <c r="S20" s="4"/>
      <c r="T20" s="4"/>
      <c r="U20" s="4"/>
      <c r="V20" s="4"/>
      <c r="W20" s="4"/>
      <c r="X20" s="4"/>
    </row>
    <row r="21" spans="1:243" customFormat="1" ht="23.85" customHeight="1">
      <c r="A21" s="156"/>
      <c r="B21" s="444"/>
      <c r="C21" s="444"/>
      <c r="D21" s="124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184"/>
      <c r="P21" s="185" t="str">
        <f t="shared" si="0"/>
        <v/>
      </c>
      <c r="Q21" s="42"/>
      <c r="R21" s="221"/>
      <c r="S21" s="4"/>
      <c r="T21" s="4"/>
      <c r="U21" s="4"/>
      <c r="V21" s="4"/>
      <c r="W21" s="4"/>
      <c r="X21" s="4"/>
    </row>
    <row r="22" spans="1:243" customFormat="1" ht="23.85" customHeight="1">
      <c r="A22" s="156"/>
      <c r="B22" s="444"/>
      <c r="C22" s="444"/>
      <c r="D22" s="124"/>
      <c r="E22" s="445"/>
      <c r="F22" s="445"/>
      <c r="G22" s="445"/>
      <c r="H22" s="445"/>
      <c r="I22" s="445"/>
      <c r="J22" s="445"/>
      <c r="K22" s="445"/>
      <c r="L22" s="445"/>
      <c r="M22" s="445"/>
      <c r="N22" s="445"/>
      <c r="O22" s="184"/>
      <c r="P22" s="185" t="str">
        <f t="shared" si="0"/>
        <v/>
      </c>
      <c r="Q22" s="42"/>
      <c r="R22" s="221"/>
      <c r="S22" s="4"/>
      <c r="T22" s="4"/>
      <c r="U22" s="4"/>
      <c r="V22" s="4"/>
      <c r="W22" s="4"/>
      <c r="X22" s="4"/>
    </row>
    <row r="23" spans="1:243" customFormat="1" ht="23.85" customHeight="1">
      <c r="A23" s="156"/>
      <c r="B23" s="444"/>
      <c r="C23" s="444"/>
      <c r="D23" s="124"/>
      <c r="E23" s="445"/>
      <c r="F23" s="445"/>
      <c r="G23" s="445"/>
      <c r="H23" s="445"/>
      <c r="I23" s="445"/>
      <c r="J23" s="445"/>
      <c r="K23" s="445"/>
      <c r="L23" s="445"/>
      <c r="M23" s="445"/>
      <c r="N23" s="445"/>
      <c r="O23" s="184"/>
      <c r="P23" s="185" t="str">
        <f t="shared" si="0"/>
        <v/>
      </c>
      <c r="Q23" s="42"/>
      <c r="R23" s="221"/>
      <c r="S23" s="4"/>
      <c r="T23" s="4"/>
      <c r="U23" s="4"/>
      <c r="V23" s="4"/>
      <c r="W23" s="4"/>
      <c r="X23" s="4"/>
    </row>
    <row r="24" spans="1:243" customFormat="1" ht="23.85" customHeight="1">
      <c r="A24" s="156"/>
      <c r="B24" s="444"/>
      <c r="C24" s="444"/>
      <c r="D24" s="124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184"/>
      <c r="P24" s="185" t="str">
        <f t="shared" si="0"/>
        <v/>
      </c>
      <c r="Q24" s="42"/>
      <c r="R24" s="221"/>
      <c r="S24" s="4"/>
      <c r="T24" s="4"/>
      <c r="U24" s="4"/>
      <c r="V24" s="4"/>
      <c r="W24" s="4"/>
      <c r="X24" s="4"/>
    </row>
    <row r="25" spans="1:243" customFormat="1" ht="23.85" customHeight="1">
      <c r="A25" s="156"/>
      <c r="B25" s="444"/>
      <c r="C25" s="444"/>
      <c r="D25" s="124"/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184"/>
      <c r="P25" s="185" t="str">
        <f t="shared" si="0"/>
        <v/>
      </c>
      <c r="Q25" s="42"/>
      <c r="R25" s="221"/>
      <c r="S25" s="4"/>
      <c r="T25" s="4"/>
      <c r="U25" s="4"/>
      <c r="V25" s="4"/>
      <c r="W25" s="4"/>
      <c r="X25" s="4"/>
    </row>
    <row r="26" spans="1:243" customFormat="1" ht="23.85" customHeight="1">
      <c r="A26" s="156"/>
      <c r="B26" s="444"/>
      <c r="C26" s="444"/>
      <c r="D26" s="124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184"/>
      <c r="P26" s="185" t="str">
        <f t="shared" si="0"/>
        <v/>
      </c>
      <c r="Q26" s="42"/>
      <c r="R26" s="221"/>
      <c r="S26" s="4"/>
      <c r="T26" s="4"/>
      <c r="U26" s="4"/>
      <c r="V26" s="4"/>
      <c r="W26" s="4"/>
      <c r="X26" s="4"/>
    </row>
    <row r="27" spans="1:243" customFormat="1" ht="23.85" customHeight="1">
      <c r="A27" s="156"/>
      <c r="B27" s="444"/>
      <c r="C27" s="444"/>
      <c r="D27" s="124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184"/>
      <c r="P27" s="185" t="str">
        <f t="shared" si="0"/>
        <v/>
      </c>
      <c r="Q27" s="42"/>
      <c r="R27" s="221"/>
      <c r="S27" s="4"/>
      <c r="T27" s="4"/>
      <c r="U27" s="4"/>
      <c r="V27" s="4"/>
      <c r="W27" s="4"/>
      <c r="X27" s="4"/>
    </row>
    <row r="28" spans="1:243" s="170" customFormat="1" ht="23.85" customHeight="1">
      <c r="A28" s="156"/>
      <c r="B28" s="444"/>
      <c r="C28" s="444"/>
      <c r="D28" s="124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184"/>
      <c r="P28" s="185" t="str">
        <f t="shared" si="0"/>
        <v/>
      </c>
      <c r="Q28" s="42"/>
      <c r="R28" s="221"/>
      <c r="S28" s="4"/>
      <c r="T28" s="4"/>
      <c r="U28" s="4"/>
      <c r="V28" s="4"/>
      <c r="W28" s="4"/>
      <c r="X28" s="4"/>
      <c r="IH28" s="63"/>
      <c r="II28" s="16"/>
    </row>
    <row r="29" spans="1:243" s="170" customFormat="1" ht="23.85" customHeight="1">
      <c r="A29" s="156"/>
      <c r="B29" s="444"/>
      <c r="C29" s="444"/>
      <c r="D29" s="124"/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184"/>
      <c r="P29" s="185" t="str">
        <f t="shared" ref="P29:P39" si="1">IF(O29*D29=0,"",O29*D29)</f>
        <v/>
      </c>
      <c r="Q29" s="42"/>
      <c r="R29" s="221"/>
      <c r="S29" s="4"/>
      <c r="T29" s="4"/>
      <c r="U29" s="4"/>
      <c r="V29" s="4"/>
      <c r="W29" s="4"/>
      <c r="X29" s="4"/>
      <c r="IH29" s="63"/>
      <c r="II29" s="16"/>
    </row>
    <row r="30" spans="1:243" s="170" customFormat="1" ht="23.85" customHeight="1">
      <c r="A30" s="156"/>
      <c r="B30" s="444"/>
      <c r="C30" s="444"/>
      <c r="D30" s="124"/>
      <c r="E30" s="445"/>
      <c r="F30" s="445"/>
      <c r="G30" s="445"/>
      <c r="H30" s="445"/>
      <c r="I30" s="445"/>
      <c r="J30" s="445"/>
      <c r="K30" s="445"/>
      <c r="L30" s="445"/>
      <c r="M30" s="445"/>
      <c r="N30" s="445"/>
      <c r="O30" s="184"/>
      <c r="P30" s="185" t="str">
        <f t="shared" si="1"/>
        <v/>
      </c>
      <c r="Q30" s="42"/>
      <c r="R30" s="221"/>
      <c r="S30" s="4"/>
      <c r="T30" s="4"/>
      <c r="U30" s="4"/>
      <c r="V30" s="4"/>
      <c r="W30" s="4"/>
      <c r="X30" s="4"/>
      <c r="IH30" s="16"/>
      <c r="II30" s="16"/>
    </row>
    <row r="31" spans="1:243" s="170" customFormat="1" ht="23.85" customHeight="1">
      <c r="A31" s="156"/>
      <c r="B31" s="444"/>
      <c r="C31" s="444"/>
      <c r="D31" s="124"/>
      <c r="E31" s="445"/>
      <c r="F31" s="445"/>
      <c r="G31" s="445"/>
      <c r="H31" s="445"/>
      <c r="I31" s="445"/>
      <c r="J31" s="445"/>
      <c r="K31" s="445"/>
      <c r="L31" s="445"/>
      <c r="M31" s="445"/>
      <c r="N31" s="445"/>
      <c r="O31" s="184"/>
      <c r="P31" s="185" t="str">
        <f t="shared" si="1"/>
        <v/>
      </c>
      <c r="Q31" s="42"/>
      <c r="R31" s="221"/>
      <c r="S31" s="4"/>
      <c r="T31" s="4"/>
      <c r="U31" s="4"/>
      <c r="V31" s="4"/>
      <c r="W31" s="4"/>
      <c r="X31" s="4"/>
      <c r="IH31" s="16"/>
      <c r="II31" s="16"/>
    </row>
    <row r="32" spans="1:243" s="170" customFormat="1" ht="23.85" customHeight="1">
      <c r="A32" s="156"/>
      <c r="B32" s="444"/>
      <c r="C32" s="444"/>
      <c r="D32" s="124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184"/>
      <c r="P32" s="185" t="str">
        <f t="shared" si="1"/>
        <v/>
      </c>
      <c r="Q32" s="42"/>
      <c r="R32" s="221"/>
      <c r="S32" s="4"/>
      <c r="T32" s="4"/>
      <c r="U32" s="4"/>
      <c r="V32" s="4"/>
      <c r="W32" s="4"/>
      <c r="X32" s="4"/>
    </row>
    <row r="33" spans="1:243" s="170" customFormat="1" ht="23.85" customHeight="1">
      <c r="A33" s="156"/>
      <c r="B33" s="444"/>
      <c r="C33" s="444"/>
      <c r="D33" s="124"/>
      <c r="E33" s="445"/>
      <c r="F33" s="445"/>
      <c r="G33" s="445"/>
      <c r="H33" s="445"/>
      <c r="I33" s="445"/>
      <c r="J33" s="445"/>
      <c r="K33" s="445"/>
      <c r="L33" s="445"/>
      <c r="M33" s="445"/>
      <c r="N33" s="445"/>
      <c r="O33" s="184"/>
      <c r="P33" s="185" t="str">
        <f t="shared" si="1"/>
        <v/>
      </c>
      <c r="Q33" s="42"/>
      <c r="R33" s="221"/>
      <c r="S33" s="4"/>
      <c r="T33" s="4"/>
      <c r="U33" s="4"/>
      <c r="V33" s="4"/>
      <c r="W33" s="4"/>
      <c r="X33" s="4"/>
    </row>
    <row r="34" spans="1:243" s="170" customFormat="1" ht="23.85" customHeight="1">
      <c r="A34" s="156"/>
      <c r="B34" s="444"/>
      <c r="C34" s="444"/>
      <c r="D34" s="124"/>
      <c r="E34" s="445"/>
      <c r="F34" s="445"/>
      <c r="G34" s="445"/>
      <c r="H34" s="445"/>
      <c r="I34" s="445"/>
      <c r="J34" s="445"/>
      <c r="K34" s="445"/>
      <c r="L34" s="445"/>
      <c r="M34" s="445"/>
      <c r="N34" s="445"/>
      <c r="O34" s="184"/>
      <c r="P34" s="185" t="str">
        <f t="shared" si="1"/>
        <v/>
      </c>
      <c r="Q34" s="42"/>
      <c r="R34" s="221"/>
      <c r="S34" s="4"/>
      <c r="T34" s="4"/>
      <c r="U34" s="4"/>
      <c r="V34" s="4"/>
      <c r="W34" s="4"/>
      <c r="X34" s="4"/>
    </row>
    <row r="35" spans="1:243" s="170" customFormat="1" ht="23.85" customHeight="1">
      <c r="A35" s="156"/>
      <c r="B35" s="444"/>
      <c r="C35" s="444"/>
      <c r="D35" s="124"/>
      <c r="E35" s="445"/>
      <c r="F35" s="445"/>
      <c r="G35" s="445"/>
      <c r="H35" s="445"/>
      <c r="I35" s="445"/>
      <c r="J35" s="445"/>
      <c r="K35" s="445"/>
      <c r="L35" s="445"/>
      <c r="M35" s="445"/>
      <c r="N35" s="445"/>
      <c r="O35" s="184"/>
      <c r="P35" s="185" t="str">
        <f t="shared" si="1"/>
        <v/>
      </c>
      <c r="Q35" s="42"/>
      <c r="R35" s="221"/>
      <c r="S35" s="4"/>
      <c r="T35" s="4"/>
      <c r="U35" s="4"/>
      <c r="V35" s="4"/>
      <c r="W35" s="4"/>
      <c r="X35" s="4"/>
    </row>
    <row r="36" spans="1:243" s="170" customFormat="1" ht="23.85" customHeight="1">
      <c r="A36" s="156"/>
      <c r="B36" s="444"/>
      <c r="C36" s="444"/>
      <c r="D36" s="124"/>
      <c r="E36" s="445"/>
      <c r="F36" s="445"/>
      <c r="G36" s="445"/>
      <c r="H36" s="445"/>
      <c r="I36" s="445"/>
      <c r="J36" s="445"/>
      <c r="K36" s="445"/>
      <c r="L36" s="445"/>
      <c r="M36" s="445"/>
      <c r="N36" s="445"/>
      <c r="O36" s="184"/>
      <c r="P36" s="185" t="str">
        <f t="shared" si="1"/>
        <v/>
      </c>
      <c r="Q36" s="42"/>
      <c r="R36" s="221"/>
      <c r="S36" s="4"/>
      <c r="T36" s="4"/>
      <c r="U36" s="4"/>
      <c r="V36" s="4"/>
      <c r="W36" s="4"/>
      <c r="X36" s="4"/>
    </row>
    <row r="37" spans="1:243" s="170" customFormat="1" ht="23.85" customHeight="1">
      <c r="A37" s="156"/>
      <c r="B37" s="444"/>
      <c r="C37" s="444"/>
      <c r="D37" s="124"/>
      <c r="E37" s="445"/>
      <c r="F37" s="445"/>
      <c r="G37" s="445"/>
      <c r="H37" s="445"/>
      <c r="I37" s="445"/>
      <c r="J37" s="445"/>
      <c r="K37" s="445"/>
      <c r="L37" s="445"/>
      <c r="M37" s="445"/>
      <c r="N37" s="445"/>
      <c r="O37" s="184"/>
      <c r="P37" s="185" t="str">
        <f t="shared" si="1"/>
        <v/>
      </c>
      <c r="Q37" s="42"/>
      <c r="R37" s="221"/>
      <c r="S37" s="4"/>
      <c r="T37" s="4"/>
      <c r="U37" s="4"/>
      <c r="V37" s="4"/>
      <c r="W37" s="4"/>
      <c r="X37" s="4"/>
    </row>
    <row r="38" spans="1:243" s="170" customFormat="1" ht="23.85" customHeight="1">
      <c r="A38" s="156"/>
      <c r="B38" s="444"/>
      <c r="C38" s="444"/>
      <c r="D38" s="124"/>
      <c r="E38" s="445"/>
      <c r="F38" s="445"/>
      <c r="G38" s="445"/>
      <c r="H38" s="445"/>
      <c r="I38" s="445"/>
      <c r="J38" s="445"/>
      <c r="K38" s="445"/>
      <c r="L38" s="445"/>
      <c r="M38" s="445"/>
      <c r="N38" s="445"/>
      <c r="O38" s="184"/>
      <c r="P38" s="185" t="str">
        <f t="shared" si="1"/>
        <v/>
      </c>
      <c r="Q38" s="42"/>
      <c r="R38" s="221"/>
      <c r="S38" s="4"/>
      <c r="T38" s="4"/>
      <c r="U38" s="4"/>
      <c r="V38" s="4"/>
      <c r="W38" s="4"/>
      <c r="X38" s="4"/>
    </row>
    <row r="39" spans="1:243" s="170" customFormat="1" ht="23.85" customHeight="1">
      <c r="A39" s="156"/>
      <c r="B39" s="444"/>
      <c r="C39" s="444"/>
      <c r="D39" s="124"/>
      <c r="E39" s="445"/>
      <c r="F39" s="445"/>
      <c r="G39" s="445"/>
      <c r="H39" s="445"/>
      <c r="I39" s="445"/>
      <c r="J39" s="445"/>
      <c r="K39" s="445"/>
      <c r="L39" s="445"/>
      <c r="M39" s="445"/>
      <c r="N39" s="445"/>
      <c r="O39" s="184"/>
      <c r="P39" s="185" t="str">
        <f t="shared" si="1"/>
        <v/>
      </c>
      <c r="Q39" s="42"/>
      <c r="R39" s="221"/>
      <c r="S39" s="4"/>
      <c r="T39" s="4"/>
      <c r="U39" s="4"/>
      <c r="V39" s="4"/>
      <c r="W39" s="4"/>
      <c r="X39" s="4"/>
    </row>
    <row r="40" spans="1:243" s="170" customFormat="1" ht="23.85" customHeight="1">
      <c r="A40" s="156"/>
      <c r="B40" s="444"/>
      <c r="C40" s="444"/>
      <c r="D40" s="124"/>
      <c r="E40" s="445"/>
      <c r="F40" s="445"/>
      <c r="G40" s="445"/>
      <c r="H40" s="445"/>
      <c r="I40" s="445"/>
      <c r="J40" s="445"/>
      <c r="K40" s="445"/>
      <c r="L40" s="445"/>
      <c r="M40" s="445"/>
      <c r="N40" s="445"/>
      <c r="O40" s="184"/>
      <c r="P40" s="185" t="str">
        <f>IF(O40*D40=0,"",O40*D40)</f>
        <v/>
      </c>
      <c r="Q40" s="42"/>
      <c r="R40" s="221"/>
      <c r="S40" s="4"/>
      <c r="T40" s="4"/>
      <c r="U40" s="4"/>
      <c r="V40" s="4"/>
      <c r="W40" s="4"/>
      <c r="X40" s="4"/>
      <c r="IH40" s="63"/>
      <c r="II40" s="16"/>
    </row>
    <row r="41" spans="1:243" s="170" customFormat="1" ht="23.85" customHeight="1">
      <c r="A41" s="156"/>
      <c r="B41" s="444"/>
      <c r="C41" s="444"/>
      <c r="D41" s="124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184"/>
      <c r="P41" s="185" t="str">
        <f t="shared" ref="P41:P51" si="2">IF(O41*D41=0,"",O41*D41)</f>
        <v/>
      </c>
      <c r="Q41" s="42"/>
      <c r="R41" s="221"/>
      <c r="S41" s="4"/>
      <c r="T41" s="4"/>
      <c r="U41" s="4"/>
      <c r="V41" s="4"/>
      <c r="W41" s="4"/>
      <c r="X41" s="4"/>
      <c r="IH41" s="63"/>
      <c r="II41" s="16"/>
    </row>
    <row r="42" spans="1:243" s="170" customFormat="1" ht="23.85" customHeight="1">
      <c r="A42" s="156"/>
      <c r="B42" s="444"/>
      <c r="C42" s="444"/>
      <c r="D42" s="124"/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184"/>
      <c r="P42" s="185" t="str">
        <f t="shared" si="2"/>
        <v/>
      </c>
      <c r="Q42" s="42"/>
      <c r="R42" s="221"/>
      <c r="S42" s="4"/>
      <c r="T42" s="4"/>
      <c r="U42" s="4"/>
      <c r="V42" s="4"/>
      <c r="W42" s="4"/>
      <c r="X42" s="4"/>
      <c r="IH42" s="16"/>
      <c r="II42" s="16"/>
    </row>
    <row r="43" spans="1:243" s="170" customFormat="1" ht="23.85" customHeight="1">
      <c r="A43" s="156"/>
      <c r="B43" s="444"/>
      <c r="C43" s="444"/>
      <c r="D43" s="124"/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184"/>
      <c r="P43" s="185" t="str">
        <f t="shared" si="2"/>
        <v/>
      </c>
      <c r="Q43" s="42"/>
      <c r="R43" s="221"/>
      <c r="S43" s="4"/>
      <c r="T43" s="4"/>
      <c r="U43" s="4"/>
      <c r="V43" s="4"/>
      <c r="W43" s="4"/>
      <c r="X43" s="4"/>
      <c r="IH43" s="16"/>
      <c r="II43" s="16"/>
    </row>
    <row r="44" spans="1:243" s="170" customFormat="1" ht="23.85" customHeight="1">
      <c r="A44" s="156"/>
      <c r="B44" s="444"/>
      <c r="C44" s="444"/>
      <c r="D44" s="124"/>
      <c r="E44" s="445"/>
      <c r="F44" s="445"/>
      <c r="G44" s="445"/>
      <c r="H44" s="445"/>
      <c r="I44" s="445"/>
      <c r="J44" s="445"/>
      <c r="K44" s="445"/>
      <c r="L44" s="445"/>
      <c r="M44" s="445"/>
      <c r="N44" s="445"/>
      <c r="O44" s="184"/>
      <c r="P44" s="185" t="str">
        <f t="shared" si="2"/>
        <v/>
      </c>
      <c r="Q44" s="42"/>
      <c r="R44" s="221"/>
      <c r="S44" s="4"/>
      <c r="T44" s="4"/>
      <c r="U44" s="4"/>
      <c r="V44" s="4"/>
      <c r="W44" s="4"/>
      <c r="X44" s="4"/>
    </row>
    <row r="45" spans="1:243" s="170" customFormat="1" ht="23.85" customHeight="1">
      <c r="A45" s="156"/>
      <c r="B45" s="444"/>
      <c r="C45" s="444"/>
      <c r="D45" s="124"/>
      <c r="E45" s="445"/>
      <c r="F45" s="445"/>
      <c r="G45" s="445"/>
      <c r="H45" s="445"/>
      <c r="I45" s="445"/>
      <c r="J45" s="445"/>
      <c r="K45" s="445"/>
      <c r="L45" s="445"/>
      <c r="M45" s="445"/>
      <c r="N45" s="445"/>
      <c r="O45" s="184"/>
      <c r="P45" s="185" t="str">
        <f t="shared" si="2"/>
        <v/>
      </c>
      <c r="Q45" s="42"/>
      <c r="R45" s="221"/>
      <c r="S45" s="4"/>
      <c r="T45" s="4"/>
      <c r="U45" s="4"/>
      <c r="V45" s="4"/>
      <c r="W45" s="4"/>
      <c r="X45" s="4"/>
    </row>
    <row r="46" spans="1:243" s="170" customFormat="1" ht="23.85" customHeight="1">
      <c r="A46" s="156"/>
      <c r="B46" s="444"/>
      <c r="C46" s="444"/>
      <c r="D46" s="124"/>
      <c r="E46" s="445"/>
      <c r="F46" s="445"/>
      <c r="G46" s="445"/>
      <c r="H46" s="445"/>
      <c r="I46" s="445"/>
      <c r="J46" s="445"/>
      <c r="K46" s="445"/>
      <c r="L46" s="445"/>
      <c r="M46" s="445"/>
      <c r="N46" s="445"/>
      <c r="O46" s="184"/>
      <c r="P46" s="185" t="str">
        <f t="shared" si="2"/>
        <v/>
      </c>
      <c r="Q46" s="42"/>
      <c r="R46" s="221"/>
      <c r="S46" s="4"/>
      <c r="T46" s="4"/>
      <c r="U46" s="4"/>
      <c r="V46" s="4"/>
      <c r="W46" s="4"/>
      <c r="X46" s="4"/>
    </row>
    <row r="47" spans="1:243" s="170" customFormat="1" ht="23.85" customHeight="1">
      <c r="A47" s="156"/>
      <c r="B47" s="444"/>
      <c r="C47" s="444"/>
      <c r="D47" s="124"/>
      <c r="E47" s="445"/>
      <c r="F47" s="445"/>
      <c r="G47" s="445"/>
      <c r="H47" s="445"/>
      <c r="I47" s="445"/>
      <c r="J47" s="445"/>
      <c r="K47" s="445"/>
      <c r="L47" s="445"/>
      <c r="M47" s="445"/>
      <c r="N47" s="445"/>
      <c r="O47" s="184"/>
      <c r="P47" s="185" t="str">
        <f t="shared" si="2"/>
        <v/>
      </c>
      <c r="Q47" s="42"/>
      <c r="R47" s="221"/>
      <c r="S47" s="4"/>
      <c r="T47" s="4"/>
      <c r="U47" s="4"/>
      <c r="V47" s="4"/>
      <c r="W47" s="4"/>
      <c r="X47" s="4"/>
    </row>
    <row r="48" spans="1:243" s="170" customFormat="1" ht="23.85" customHeight="1">
      <c r="A48" s="156"/>
      <c r="B48" s="444"/>
      <c r="C48" s="444"/>
      <c r="D48" s="124"/>
      <c r="E48" s="445"/>
      <c r="F48" s="445"/>
      <c r="G48" s="445"/>
      <c r="H48" s="445"/>
      <c r="I48" s="445"/>
      <c r="J48" s="445"/>
      <c r="K48" s="445"/>
      <c r="L48" s="445"/>
      <c r="M48" s="445"/>
      <c r="N48" s="445"/>
      <c r="O48" s="184"/>
      <c r="P48" s="185" t="str">
        <f t="shared" si="2"/>
        <v/>
      </c>
      <c r="Q48" s="42"/>
      <c r="R48" s="221"/>
      <c r="S48" s="4"/>
      <c r="T48" s="4"/>
      <c r="U48" s="4"/>
      <c r="V48" s="4"/>
      <c r="W48" s="4"/>
      <c r="X48" s="4"/>
    </row>
    <row r="49" spans="1:243" s="170" customFormat="1" ht="23.85" customHeight="1">
      <c r="A49" s="156"/>
      <c r="B49" s="444"/>
      <c r="C49" s="444"/>
      <c r="D49" s="124"/>
      <c r="E49" s="445"/>
      <c r="F49" s="445"/>
      <c r="G49" s="445"/>
      <c r="H49" s="445"/>
      <c r="I49" s="445"/>
      <c r="J49" s="445"/>
      <c r="K49" s="445"/>
      <c r="L49" s="445"/>
      <c r="M49" s="445"/>
      <c r="N49" s="445"/>
      <c r="O49" s="184"/>
      <c r="P49" s="185" t="str">
        <f t="shared" si="2"/>
        <v/>
      </c>
      <c r="Q49" s="42"/>
      <c r="R49" s="221"/>
      <c r="S49" s="4"/>
      <c r="T49" s="4"/>
      <c r="U49" s="4"/>
      <c r="V49" s="4"/>
      <c r="W49" s="4"/>
      <c r="X49" s="4"/>
    </row>
    <row r="50" spans="1:243" s="170" customFormat="1" ht="23.85" customHeight="1">
      <c r="A50" s="156"/>
      <c r="B50" s="444"/>
      <c r="C50" s="444"/>
      <c r="D50" s="124"/>
      <c r="E50" s="445"/>
      <c r="F50" s="445"/>
      <c r="G50" s="445"/>
      <c r="H50" s="445"/>
      <c r="I50" s="445"/>
      <c r="J50" s="445"/>
      <c r="K50" s="445"/>
      <c r="L50" s="445"/>
      <c r="M50" s="445"/>
      <c r="N50" s="445"/>
      <c r="O50" s="184"/>
      <c r="P50" s="185" t="str">
        <f t="shared" si="2"/>
        <v/>
      </c>
      <c r="Q50" s="42"/>
      <c r="R50" s="221"/>
      <c r="S50" s="4"/>
      <c r="T50" s="4"/>
      <c r="U50" s="4"/>
      <c r="V50" s="4"/>
      <c r="W50" s="4"/>
      <c r="X50" s="4"/>
    </row>
    <row r="51" spans="1:243" s="170" customFormat="1" ht="23.85" customHeight="1">
      <c r="A51" s="156"/>
      <c r="B51" s="444"/>
      <c r="C51" s="444"/>
      <c r="D51" s="124"/>
      <c r="E51" s="445"/>
      <c r="F51" s="445"/>
      <c r="G51" s="445"/>
      <c r="H51" s="445"/>
      <c r="I51" s="445"/>
      <c r="J51" s="445"/>
      <c r="K51" s="445"/>
      <c r="L51" s="445"/>
      <c r="M51" s="445"/>
      <c r="N51" s="445"/>
      <c r="O51" s="184"/>
      <c r="P51" s="185" t="str">
        <f t="shared" si="2"/>
        <v/>
      </c>
      <c r="Q51" s="42"/>
      <c r="R51" s="221"/>
      <c r="S51" s="4"/>
      <c r="T51" s="4"/>
      <c r="U51" s="4"/>
      <c r="V51" s="4"/>
      <c r="W51" s="4"/>
      <c r="X51" s="4"/>
    </row>
    <row r="52" spans="1:243" customFormat="1" ht="23.85" customHeight="1">
      <c r="A52" s="156"/>
      <c r="B52" s="444"/>
      <c r="C52" s="444"/>
      <c r="D52" s="124"/>
      <c r="E52" s="445"/>
      <c r="F52" s="445"/>
      <c r="G52" s="445"/>
      <c r="H52" s="445"/>
      <c r="I52" s="445"/>
      <c r="J52" s="445"/>
      <c r="K52" s="445"/>
      <c r="L52" s="445"/>
      <c r="M52" s="445"/>
      <c r="N52" s="445"/>
      <c r="O52" s="184"/>
      <c r="P52" s="185" t="str">
        <f t="shared" ref="P52:P55" si="3">IF(O52*D52=0,"",O52*D52)</f>
        <v/>
      </c>
      <c r="Q52" s="42"/>
      <c r="R52" s="221"/>
      <c r="S52" s="4"/>
      <c r="T52" s="4"/>
      <c r="U52" s="4"/>
      <c r="V52" s="4"/>
      <c r="W52" s="4"/>
      <c r="X52" s="4"/>
    </row>
    <row r="53" spans="1:243" customFormat="1" ht="23.85" customHeight="1">
      <c r="A53" s="156"/>
      <c r="B53" s="444"/>
      <c r="C53" s="444"/>
      <c r="D53" s="124"/>
      <c r="E53" s="445"/>
      <c r="F53" s="445"/>
      <c r="G53" s="445"/>
      <c r="H53" s="445"/>
      <c r="I53" s="445"/>
      <c r="J53" s="445"/>
      <c r="K53" s="445"/>
      <c r="L53" s="445"/>
      <c r="M53" s="445"/>
      <c r="N53" s="445"/>
      <c r="O53" s="184"/>
      <c r="P53" s="185" t="str">
        <f t="shared" si="3"/>
        <v/>
      </c>
      <c r="Q53" s="42"/>
      <c r="R53" s="221"/>
      <c r="S53" s="4"/>
      <c r="T53" s="4"/>
      <c r="U53" s="4"/>
      <c r="V53" s="4"/>
      <c r="W53" s="4"/>
      <c r="X53" s="4"/>
    </row>
    <row r="54" spans="1:243" customFormat="1" ht="23.85" customHeight="1">
      <c r="A54" s="156"/>
      <c r="B54" s="444"/>
      <c r="C54" s="444"/>
      <c r="D54" s="124"/>
      <c r="E54" s="445"/>
      <c r="F54" s="445"/>
      <c r="G54" s="445"/>
      <c r="H54" s="445"/>
      <c r="I54" s="445"/>
      <c r="J54" s="445"/>
      <c r="K54" s="445"/>
      <c r="L54" s="445"/>
      <c r="M54" s="445"/>
      <c r="N54" s="445"/>
      <c r="O54" s="184"/>
      <c r="P54" s="185" t="str">
        <f t="shared" si="3"/>
        <v/>
      </c>
      <c r="Q54" s="42"/>
      <c r="R54" s="221"/>
      <c r="S54" s="4"/>
      <c r="T54" s="4"/>
      <c r="U54" s="4"/>
      <c r="V54" s="4"/>
      <c r="W54" s="4"/>
      <c r="X54" s="4"/>
    </row>
    <row r="55" spans="1:243" customFormat="1" ht="23.85" customHeight="1">
      <c r="A55" s="156"/>
      <c r="B55" s="444"/>
      <c r="C55" s="444"/>
      <c r="D55" s="124"/>
      <c r="E55" s="445"/>
      <c r="F55" s="445"/>
      <c r="G55" s="445"/>
      <c r="H55" s="445"/>
      <c r="I55" s="445"/>
      <c r="J55" s="445"/>
      <c r="K55" s="445"/>
      <c r="L55" s="445"/>
      <c r="M55" s="445"/>
      <c r="N55" s="445"/>
      <c r="O55" s="184"/>
      <c r="P55" s="185" t="str">
        <f t="shared" si="3"/>
        <v/>
      </c>
      <c r="Q55" s="42"/>
      <c r="R55" s="221"/>
      <c r="S55" s="4"/>
      <c r="T55" s="4"/>
      <c r="U55" s="4"/>
      <c r="V55" s="4"/>
      <c r="W55" s="4"/>
      <c r="X55" s="4"/>
    </row>
    <row r="56" spans="1:243" s="85" customFormat="1" ht="6" customHeight="1">
      <c r="A56" s="215"/>
      <c r="B56" s="17"/>
      <c r="C56" s="13"/>
      <c r="D56" s="13"/>
      <c r="E56" s="13"/>
      <c r="F56" s="1"/>
      <c r="G56" s="1"/>
      <c r="H56" s="1"/>
      <c r="I56" s="1"/>
      <c r="J56" s="1"/>
      <c r="K56" s="1"/>
      <c r="L56" s="1"/>
      <c r="M56" s="13"/>
      <c r="N56" s="13"/>
      <c r="O56" s="13"/>
      <c r="P56" s="18"/>
      <c r="Q56"/>
      <c r="R56" s="222"/>
      <c r="S56" s="57"/>
      <c r="T56" s="57"/>
      <c r="U56" s="57"/>
      <c r="V56" s="57"/>
      <c r="W56" s="57"/>
      <c r="X56" s="57"/>
    </row>
    <row r="57" spans="1:243" s="72" customFormat="1" ht="21.75" customHeight="1">
      <c r="A57" s="219"/>
      <c r="B57" s="448" t="s">
        <v>152</v>
      </c>
      <c r="C57" s="448"/>
      <c r="D57" s="448"/>
      <c r="E57" s="448"/>
      <c r="F57" s="448"/>
      <c r="G57" s="448"/>
      <c r="H57" s="448"/>
      <c r="I57" s="448"/>
      <c r="J57" s="448"/>
      <c r="K57" s="448"/>
      <c r="L57" s="448"/>
      <c r="M57" s="448"/>
      <c r="N57" s="448"/>
      <c r="O57" s="448"/>
      <c r="P57" s="448"/>
      <c r="Q57" s="448"/>
      <c r="R57" s="242"/>
      <c r="S57" s="92"/>
      <c r="T57" s="92"/>
      <c r="U57" s="92"/>
      <c r="V57" s="93"/>
      <c r="W57" s="32"/>
      <c r="X57" s="78"/>
    </row>
    <row r="58" spans="1:243" customFormat="1" ht="12.75" customHeight="1">
      <c r="A58" s="215"/>
      <c r="B58" s="449" t="str">
        <f>'6-STE'!B61</f>
        <v>FAPESP, ABRIL DE 2017</v>
      </c>
      <c r="C58" s="449"/>
      <c r="D58" s="449"/>
      <c r="E58" s="449"/>
      <c r="F58" s="19"/>
      <c r="G58" s="19"/>
      <c r="H58" s="19"/>
      <c r="I58" s="19"/>
      <c r="J58" s="19"/>
      <c r="K58" s="19"/>
      <c r="L58" s="19"/>
      <c r="M58" s="3"/>
      <c r="N58" s="3"/>
      <c r="O58" s="3"/>
      <c r="Q58" s="72">
        <v>1</v>
      </c>
      <c r="R58" s="221"/>
      <c r="S58" s="28"/>
      <c r="T58" s="28"/>
      <c r="U58" s="28"/>
      <c r="V58" s="28"/>
      <c r="W58" s="28"/>
      <c r="X58" s="4"/>
    </row>
    <row r="59" spans="1:243" s="170" customFormat="1" ht="12.75" customHeight="1">
      <c r="A59" s="215"/>
      <c r="B59" s="96"/>
      <c r="C59" s="96"/>
      <c r="D59" s="96"/>
      <c r="E59" s="96"/>
      <c r="F59" s="191"/>
      <c r="G59" s="191"/>
      <c r="H59" s="191"/>
      <c r="I59" s="191"/>
      <c r="J59" s="191"/>
      <c r="K59" s="191"/>
      <c r="L59" s="191"/>
      <c r="M59" s="3"/>
      <c r="N59" s="3"/>
      <c r="O59" s="3"/>
      <c r="R59" s="221"/>
      <c r="S59" s="28"/>
      <c r="T59" s="28"/>
      <c r="U59" s="28"/>
      <c r="V59" s="28"/>
      <c r="W59" s="28"/>
      <c r="X59" s="4"/>
    </row>
    <row r="60" spans="1:243" customFormat="1" ht="18">
      <c r="A60" s="223"/>
      <c r="B60" s="192" t="str">
        <f>B6</f>
        <v>7- DESPESAS DE TRANSPORTE</v>
      </c>
      <c r="C60" s="94"/>
      <c r="D60" s="94"/>
      <c r="E60" s="94"/>
      <c r="F60" s="36"/>
      <c r="G60" s="36"/>
      <c r="H60" s="36"/>
      <c r="I60" s="36"/>
      <c r="J60" s="36"/>
      <c r="K60" s="36"/>
      <c r="L60" s="36"/>
      <c r="M60" s="94"/>
      <c r="N60" s="94"/>
      <c r="O60" s="94"/>
      <c r="R60" s="207"/>
      <c r="S60" s="4"/>
      <c r="T60" s="4"/>
      <c r="U60" s="4"/>
      <c r="V60" s="4"/>
      <c r="W60" s="4"/>
      <c r="X60" s="4"/>
    </row>
    <row r="61" spans="1:243" s="72" customFormat="1" ht="30.75" customHeight="1">
      <c r="A61" s="219"/>
      <c r="B61" s="446" t="s">
        <v>170</v>
      </c>
      <c r="C61" s="447"/>
      <c r="D61" s="176" t="s">
        <v>175</v>
      </c>
      <c r="E61" s="450" t="s">
        <v>176</v>
      </c>
      <c r="F61" s="451"/>
      <c r="G61" s="451"/>
      <c r="H61" s="451"/>
      <c r="I61" s="451"/>
      <c r="J61" s="451"/>
      <c r="K61" s="451"/>
      <c r="L61" s="451"/>
      <c r="M61" s="451"/>
      <c r="N61" s="452"/>
      <c r="O61" s="177" t="s">
        <v>172</v>
      </c>
      <c r="P61" s="252" t="s">
        <v>173</v>
      </c>
      <c r="Q61" s="176" t="s">
        <v>171</v>
      </c>
      <c r="R61" s="231"/>
      <c r="S61" s="78"/>
      <c r="T61" s="78"/>
      <c r="U61" s="78"/>
      <c r="V61" s="78"/>
      <c r="W61" s="78"/>
      <c r="X61" s="78"/>
    </row>
    <row r="62" spans="1:243" customFormat="1" ht="23.85" customHeight="1">
      <c r="A62" s="156"/>
      <c r="B62" s="444"/>
      <c r="C62" s="444"/>
      <c r="D62" s="124"/>
      <c r="E62" s="445"/>
      <c r="F62" s="445"/>
      <c r="G62" s="445"/>
      <c r="H62" s="445"/>
      <c r="I62" s="445"/>
      <c r="J62" s="445"/>
      <c r="K62" s="445"/>
      <c r="L62" s="445"/>
      <c r="M62" s="445"/>
      <c r="N62" s="445"/>
      <c r="O62" s="184"/>
      <c r="P62" s="185" t="str">
        <f>IF(O62*D62=0,"",O62*D62)</f>
        <v/>
      </c>
      <c r="Q62" s="42"/>
      <c r="R62" s="221"/>
      <c r="S62" s="4"/>
      <c r="T62" s="4"/>
      <c r="U62" s="4"/>
      <c r="V62" s="4"/>
      <c r="W62" s="4"/>
      <c r="X62" s="4"/>
      <c r="IH62" s="63"/>
      <c r="II62" s="16"/>
    </row>
    <row r="63" spans="1:243" customFormat="1" ht="23.85" customHeight="1">
      <c r="A63" s="156"/>
      <c r="B63" s="444"/>
      <c r="C63" s="444"/>
      <c r="D63" s="124"/>
      <c r="E63" s="445"/>
      <c r="F63" s="445"/>
      <c r="G63" s="445"/>
      <c r="H63" s="445"/>
      <c r="I63" s="445"/>
      <c r="J63" s="445"/>
      <c r="K63" s="445"/>
      <c r="L63" s="445"/>
      <c r="M63" s="445"/>
      <c r="N63" s="445"/>
      <c r="O63" s="184"/>
      <c r="P63" s="185" t="str">
        <f t="shared" ref="P63:P81" si="4">IF(O63*D63=0,"",O63*D63)</f>
        <v/>
      </c>
      <c r="Q63" s="42"/>
      <c r="R63" s="221"/>
      <c r="S63" s="4"/>
      <c r="T63" s="4"/>
      <c r="U63" s="4"/>
      <c r="V63" s="4"/>
      <c r="W63" s="4"/>
      <c r="X63" s="4"/>
      <c r="IH63" s="16"/>
      <c r="II63" s="16"/>
    </row>
    <row r="64" spans="1:243" customFormat="1" ht="23.85" customHeight="1">
      <c r="A64" s="156"/>
      <c r="B64" s="444"/>
      <c r="C64" s="444"/>
      <c r="D64" s="124"/>
      <c r="E64" s="445"/>
      <c r="F64" s="445"/>
      <c r="G64" s="445"/>
      <c r="H64" s="445"/>
      <c r="I64" s="445"/>
      <c r="J64" s="445"/>
      <c r="K64" s="445"/>
      <c r="L64" s="445"/>
      <c r="M64" s="445"/>
      <c r="N64" s="445"/>
      <c r="O64" s="184"/>
      <c r="P64" s="185" t="str">
        <f t="shared" si="4"/>
        <v/>
      </c>
      <c r="Q64" s="42"/>
      <c r="R64" s="221"/>
      <c r="S64" s="4"/>
      <c r="T64" s="4"/>
      <c r="U64" s="4"/>
      <c r="V64" s="4"/>
      <c r="W64" s="4"/>
      <c r="X64" s="4"/>
    </row>
    <row r="65" spans="1:243" customFormat="1" ht="23.85" customHeight="1">
      <c r="A65" s="156"/>
      <c r="B65" s="444"/>
      <c r="C65" s="444"/>
      <c r="D65" s="124"/>
      <c r="E65" s="445"/>
      <c r="F65" s="445"/>
      <c r="G65" s="445"/>
      <c r="H65" s="445"/>
      <c r="I65" s="445"/>
      <c r="J65" s="445"/>
      <c r="K65" s="445"/>
      <c r="L65" s="445"/>
      <c r="M65" s="445"/>
      <c r="N65" s="445"/>
      <c r="O65" s="184"/>
      <c r="P65" s="185" t="str">
        <f t="shared" si="4"/>
        <v/>
      </c>
      <c r="Q65" s="42"/>
      <c r="R65" s="221"/>
      <c r="S65" s="4"/>
      <c r="T65" s="4"/>
      <c r="U65" s="4"/>
      <c r="V65" s="4"/>
      <c r="W65" s="4"/>
      <c r="X65" s="4"/>
    </row>
    <row r="66" spans="1:243" customFormat="1" ht="23.85" customHeight="1">
      <c r="A66" s="156"/>
      <c r="B66" s="444"/>
      <c r="C66" s="444"/>
      <c r="D66" s="124"/>
      <c r="E66" s="445"/>
      <c r="F66" s="445"/>
      <c r="G66" s="445"/>
      <c r="H66" s="445"/>
      <c r="I66" s="445"/>
      <c r="J66" s="445"/>
      <c r="K66" s="445"/>
      <c r="L66" s="445"/>
      <c r="M66" s="445"/>
      <c r="N66" s="445"/>
      <c r="O66" s="184"/>
      <c r="P66" s="185" t="str">
        <f t="shared" si="4"/>
        <v/>
      </c>
      <c r="Q66" s="42"/>
      <c r="R66" s="221"/>
      <c r="S66" s="4"/>
      <c r="T66" s="4"/>
      <c r="U66" s="4"/>
      <c r="V66" s="4"/>
      <c r="W66" s="4"/>
      <c r="X66" s="4"/>
    </row>
    <row r="67" spans="1:243" customFormat="1" ht="23.85" customHeight="1">
      <c r="A67" s="156"/>
      <c r="B67" s="444"/>
      <c r="C67" s="444"/>
      <c r="D67" s="124"/>
      <c r="E67" s="445"/>
      <c r="F67" s="445"/>
      <c r="G67" s="445"/>
      <c r="H67" s="445"/>
      <c r="I67" s="445"/>
      <c r="J67" s="445"/>
      <c r="K67" s="445"/>
      <c r="L67" s="445"/>
      <c r="M67" s="445"/>
      <c r="N67" s="445"/>
      <c r="O67" s="184"/>
      <c r="P67" s="185" t="str">
        <f t="shared" ref="P67:P73" si="5">IF(O67*D67=0,"",O67*D67)</f>
        <v/>
      </c>
      <c r="Q67" s="42"/>
      <c r="R67" s="221"/>
      <c r="S67" s="4"/>
      <c r="T67" s="4"/>
      <c r="U67" s="4"/>
      <c r="V67" s="4"/>
      <c r="W67" s="4"/>
      <c r="X67" s="4"/>
      <c r="IH67" s="63"/>
      <c r="II67" s="16"/>
    </row>
    <row r="68" spans="1:243" customFormat="1" ht="23.85" customHeight="1">
      <c r="A68" s="156"/>
      <c r="B68" s="444"/>
      <c r="C68" s="444"/>
      <c r="D68" s="124"/>
      <c r="E68" s="445"/>
      <c r="F68" s="445"/>
      <c r="G68" s="445"/>
      <c r="H68" s="445"/>
      <c r="I68" s="445"/>
      <c r="J68" s="445"/>
      <c r="K68" s="445"/>
      <c r="L68" s="445"/>
      <c r="M68" s="445"/>
      <c r="N68" s="445"/>
      <c r="O68" s="184"/>
      <c r="P68" s="185" t="str">
        <f t="shared" si="5"/>
        <v/>
      </c>
      <c r="Q68" s="42"/>
      <c r="R68" s="221"/>
      <c r="S68" s="4"/>
      <c r="T68" s="4"/>
      <c r="U68" s="4"/>
      <c r="V68" s="4"/>
      <c r="W68" s="4"/>
      <c r="X68" s="4"/>
      <c r="IH68" s="16"/>
      <c r="II68" s="16"/>
    </row>
    <row r="69" spans="1:243" customFormat="1" ht="23.85" customHeight="1">
      <c r="A69" s="156"/>
      <c r="B69" s="444"/>
      <c r="C69" s="444"/>
      <c r="D69" s="124"/>
      <c r="E69" s="445"/>
      <c r="F69" s="445"/>
      <c r="G69" s="445"/>
      <c r="H69" s="445"/>
      <c r="I69" s="445"/>
      <c r="J69" s="445"/>
      <c r="K69" s="445"/>
      <c r="L69" s="445"/>
      <c r="M69" s="445"/>
      <c r="N69" s="445"/>
      <c r="O69" s="184"/>
      <c r="P69" s="185" t="str">
        <f t="shared" si="5"/>
        <v/>
      </c>
      <c r="Q69" s="42"/>
      <c r="R69" s="221"/>
      <c r="S69" s="4"/>
      <c r="T69" s="4"/>
      <c r="U69" s="4"/>
      <c r="V69" s="4"/>
      <c r="W69" s="4"/>
      <c r="X69" s="4"/>
      <c r="IH69" s="16"/>
      <c r="II69" s="16"/>
    </row>
    <row r="70" spans="1:243" customFormat="1" ht="23.85" customHeight="1">
      <c r="A70" s="156"/>
      <c r="B70" s="444"/>
      <c r="C70" s="444"/>
      <c r="D70" s="124"/>
      <c r="E70" s="445"/>
      <c r="F70" s="445"/>
      <c r="G70" s="445"/>
      <c r="H70" s="445"/>
      <c r="I70" s="445"/>
      <c r="J70" s="445"/>
      <c r="K70" s="445"/>
      <c r="L70" s="445"/>
      <c r="M70" s="445"/>
      <c r="N70" s="445"/>
      <c r="O70" s="184"/>
      <c r="P70" s="185" t="str">
        <f t="shared" si="5"/>
        <v/>
      </c>
      <c r="Q70" s="42"/>
      <c r="R70" s="221"/>
      <c r="S70" s="4"/>
      <c r="T70" s="4"/>
      <c r="U70" s="4"/>
      <c r="V70" s="4"/>
      <c r="W70" s="4"/>
      <c r="X70" s="4"/>
    </row>
    <row r="71" spans="1:243" customFormat="1" ht="23.85" customHeight="1">
      <c r="A71" s="156"/>
      <c r="B71" s="444"/>
      <c r="C71" s="444"/>
      <c r="D71" s="124"/>
      <c r="E71" s="445"/>
      <c r="F71" s="445"/>
      <c r="G71" s="445"/>
      <c r="H71" s="445"/>
      <c r="I71" s="445"/>
      <c r="J71" s="445"/>
      <c r="K71" s="445"/>
      <c r="L71" s="445"/>
      <c r="M71" s="445"/>
      <c r="N71" s="445"/>
      <c r="O71" s="184"/>
      <c r="P71" s="185" t="str">
        <f t="shared" si="5"/>
        <v/>
      </c>
      <c r="Q71" s="42"/>
      <c r="R71" s="221"/>
      <c r="S71" s="4"/>
      <c r="T71" s="4"/>
      <c r="U71" s="4"/>
      <c r="V71" s="4"/>
      <c r="W71" s="4"/>
      <c r="X71" s="4"/>
    </row>
    <row r="72" spans="1:243" customFormat="1" ht="23.85" customHeight="1">
      <c r="A72" s="156"/>
      <c r="B72" s="444"/>
      <c r="C72" s="444"/>
      <c r="D72" s="124"/>
      <c r="E72" s="445"/>
      <c r="F72" s="445"/>
      <c r="G72" s="445"/>
      <c r="H72" s="445"/>
      <c r="I72" s="445"/>
      <c r="J72" s="445"/>
      <c r="K72" s="445"/>
      <c r="L72" s="445"/>
      <c r="M72" s="445"/>
      <c r="N72" s="445"/>
      <c r="O72" s="184"/>
      <c r="P72" s="185" t="str">
        <f t="shared" si="5"/>
        <v/>
      </c>
      <c r="Q72" s="42"/>
      <c r="R72" s="221"/>
      <c r="S72" s="4"/>
      <c r="T72" s="4"/>
      <c r="U72" s="4"/>
      <c r="V72" s="4"/>
      <c r="W72" s="4"/>
      <c r="X72" s="4"/>
    </row>
    <row r="73" spans="1:243" customFormat="1" ht="23.85" customHeight="1">
      <c r="A73" s="156"/>
      <c r="B73" s="444"/>
      <c r="C73" s="444"/>
      <c r="D73" s="124"/>
      <c r="E73" s="445"/>
      <c r="F73" s="445"/>
      <c r="G73" s="445"/>
      <c r="H73" s="445"/>
      <c r="I73" s="445"/>
      <c r="J73" s="445"/>
      <c r="K73" s="445"/>
      <c r="L73" s="445"/>
      <c r="M73" s="445"/>
      <c r="N73" s="445"/>
      <c r="O73" s="184"/>
      <c r="P73" s="185" t="str">
        <f t="shared" si="5"/>
        <v/>
      </c>
      <c r="Q73" s="42"/>
      <c r="R73" s="221"/>
      <c r="S73" s="4"/>
      <c r="T73" s="4"/>
      <c r="U73" s="4"/>
      <c r="V73" s="4"/>
      <c r="W73" s="4"/>
      <c r="X73" s="4"/>
    </row>
    <row r="74" spans="1:243" customFormat="1" ht="23.85" customHeight="1">
      <c r="A74" s="156"/>
      <c r="B74" s="444"/>
      <c r="C74" s="444"/>
      <c r="D74" s="124"/>
      <c r="E74" s="445"/>
      <c r="F74" s="445"/>
      <c r="G74" s="445"/>
      <c r="H74" s="445"/>
      <c r="I74" s="445"/>
      <c r="J74" s="445"/>
      <c r="K74" s="445"/>
      <c r="L74" s="445"/>
      <c r="M74" s="445"/>
      <c r="N74" s="445"/>
      <c r="O74" s="184"/>
      <c r="P74" s="185" t="str">
        <f t="shared" si="4"/>
        <v/>
      </c>
      <c r="Q74" s="42"/>
      <c r="R74" s="221"/>
      <c r="S74" s="4"/>
      <c r="T74" s="4"/>
      <c r="U74" s="4"/>
      <c r="V74" s="4"/>
      <c r="W74" s="4"/>
      <c r="X74" s="4"/>
    </row>
    <row r="75" spans="1:243" customFormat="1" ht="23.85" customHeight="1">
      <c r="A75" s="156"/>
      <c r="B75" s="444"/>
      <c r="C75" s="444"/>
      <c r="D75" s="124"/>
      <c r="E75" s="445"/>
      <c r="F75" s="445"/>
      <c r="G75" s="445"/>
      <c r="H75" s="445"/>
      <c r="I75" s="445"/>
      <c r="J75" s="445"/>
      <c r="K75" s="445"/>
      <c r="L75" s="445"/>
      <c r="M75" s="445"/>
      <c r="N75" s="445"/>
      <c r="O75" s="184"/>
      <c r="P75" s="185" t="str">
        <f t="shared" si="4"/>
        <v/>
      </c>
      <c r="Q75" s="42"/>
      <c r="R75" s="221"/>
      <c r="S75" s="4"/>
      <c r="T75" s="4"/>
      <c r="U75" s="4"/>
      <c r="V75" s="4"/>
      <c r="W75" s="4"/>
      <c r="X75" s="4"/>
    </row>
    <row r="76" spans="1:243" customFormat="1" ht="23.85" customHeight="1">
      <c r="A76" s="156"/>
      <c r="B76" s="444"/>
      <c r="C76" s="444"/>
      <c r="D76" s="124"/>
      <c r="E76" s="445"/>
      <c r="F76" s="445"/>
      <c r="G76" s="445"/>
      <c r="H76" s="445"/>
      <c r="I76" s="445"/>
      <c r="J76" s="445"/>
      <c r="K76" s="445"/>
      <c r="L76" s="445"/>
      <c r="M76" s="445"/>
      <c r="N76" s="445"/>
      <c r="O76" s="184"/>
      <c r="P76" s="185" t="str">
        <f t="shared" si="4"/>
        <v/>
      </c>
      <c r="Q76" s="42"/>
      <c r="R76" s="221"/>
      <c r="S76" s="4"/>
      <c r="T76" s="4"/>
      <c r="U76" s="4"/>
      <c r="V76" s="4"/>
      <c r="W76" s="4"/>
      <c r="X76" s="4"/>
    </row>
    <row r="77" spans="1:243" customFormat="1" ht="23.85" customHeight="1">
      <c r="A77" s="156"/>
      <c r="B77" s="444"/>
      <c r="C77" s="444"/>
      <c r="D77" s="124"/>
      <c r="E77" s="445"/>
      <c r="F77" s="445"/>
      <c r="G77" s="445"/>
      <c r="H77" s="445"/>
      <c r="I77" s="445"/>
      <c r="J77" s="445"/>
      <c r="K77" s="445"/>
      <c r="L77" s="445"/>
      <c r="M77" s="445"/>
      <c r="N77" s="445"/>
      <c r="O77" s="184"/>
      <c r="P77" s="185" t="str">
        <f t="shared" si="4"/>
        <v/>
      </c>
      <c r="Q77" s="42"/>
      <c r="R77" s="221"/>
      <c r="S77" s="4"/>
      <c r="T77" s="4"/>
      <c r="U77" s="4"/>
      <c r="V77" s="4"/>
      <c r="W77" s="4"/>
      <c r="X77" s="4"/>
    </row>
    <row r="78" spans="1:243" customFormat="1" ht="23.85" customHeight="1">
      <c r="A78" s="156"/>
      <c r="B78" s="444"/>
      <c r="C78" s="444"/>
      <c r="D78" s="124"/>
      <c r="E78" s="445"/>
      <c r="F78" s="445"/>
      <c r="G78" s="445"/>
      <c r="H78" s="445"/>
      <c r="I78" s="445"/>
      <c r="J78" s="445"/>
      <c r="K78" s="445"/>
      <c r="L78" s="445"/>
      <c r="M78" s="445"/>
      <c r="N78" s="445"/>
      <c r="O78" s="184"/>
      <c r="P78" s="185" t="str">
        <f t="shared" si="4"/>
        <v/>
      </c>
      <c r="Q78" s="42"/>
      <c r="R78" s="221"/>
      <c r="S78" s="4"/>
      <c r="T78" s="4"/>
      <c r="U78" s="4"/>
      <c r="V78" s="4"/>
      <c r="W78" s="4"/>
      <c r="X78" s="4"/>
    </row>
    <row r="79" spans="1:243" customFormat="1" ht="23.85" customHeight="1">
      <c r="A79" s="156"/>
      <c r="B79" s="444"/>
      <c r="C79" s="444"/>
      <c r="D79" s="124"/>
      <c r="E79" s="445"/>
      <c r="F79" s="445"/>
      <c r="G79" s="445"/>
      <c r="H79" s="445"/>
      <c r="I79" s="445"/>
      <c r="J79" s="445"/>
      <c r="K79" s="445"/>
      <c r="L79" s="445"/>
      <c r="M79" s="445"/>
      <c r="N79" s="445"/>
      <c r="O79" s="184"/>
      <c r="P79" s="185" t="str">
        <f t="shared" si="4"/>
        <v/>
      </c>
      <c r="Q79" s="42"/>
      <c r="R79" s="221"/>
      <c r="S79" s="4"/>
      <c r="T79" s="4"/>
      <c r="U79" s="4"/>
      <c r="V79" s="4"/>
      <c r="W79" s="4"/>
      <c r="X79" s="4"/>
    </row>
    <row r="80" spans="1:243" customFormat="1" ht="23.85" customHeight="1">
      <c r="A80" s="156"/>
      <c r="B80" s="444"/>
      <c r="C80" s="444"/>
      <c r="D80" s="124"/>
      <c r="E80" s="445"/>
      <c r="F80" s="445"/>
      <c r="G80" s="445"/>
      <c r="H80" s="445"/>
      <c r="I80" s="445"/>
      <c r="J80" s="445"/>
      <c r="K80" s="445"/>
      <c r="L80" s="445"/>
      <c r="M80" s="445"/>
      <c r="N80" s="445"/>
      <c r="O80" s="184"/>
      <c r="P80" s="185" t="str">
        <f t="shared" si="4"/>
        <v/>
      </c>
      <c r="Q80" s="42"/>
      <c r="R80" s="221"/>
      <c r="S80" s="4"/>
      <c r="T80" s="4"/>
      <c r="U80" s="4"/>
      <c r="V80" s="4"/>
      <c r="W80" s="4"/>
      <c r="X80" s="4"/>
    </row>
    <row r="81" spans="1:243" customFormat="1" ht="23.85" customHeight="1">
      <c r="A81" s="156"/>
      <c r="B81" s="444"/>
      <c r="C81" s="444"/>
      <c r="D81" s="124"/>
      <c r="E81" s="445"/>
      <c r="F81" s="445"/>
      <c r="G81" s="445"/>
      <c r="H81" s="445"/>
      <c r="I81" s="445"/>
      <c r="J81" s="445"/>
      <c r="K81" s="445"/>
      <c r="L81" s="445"/>
      <c r="M81" s="445"/>
      <c r="N81" s="445"/>
      <c r="O81" s="184"/>
      <c r="P81" s="185" t="str">
        <f t="shared" si="4"/>
        <v/>
      </c>
      <c r="Q81" s="42"/>
      <c r="R81" s="221"/>
      <c r="S81" s="4"/>
      <c r="T81" s="4"/>
      <c r="U81" s="4"/>
      <c r="V81" s="4"/>
      <c r="W81" s="4"/>
      <c r="X81" s="4"/>
    </row>
    <row r="82" spans="1:243" s="170" customFormat="1" ht="23.85" customHeight="1">
      <c r="A82" s="156"/>
      <c r="B82" s="444"/>
      <c r="C82" s="444"/>
      <c r="D82" s="124"/>
      <c r="E82" s="445"/>
      <c r="F82" s="445"/>
      <c r="G82" s="445"/>
      <c r="H82" s="445"/>
      <c r="I82" s="445"/>
      <c r="J82" s="445"/>
      <c r="K82" s="445"/>
      <c r="L82" s="445"/>
      <c r="M82" s="445"/>
      <c r="N82" s="445"/>
      <c r="O82" s="184"/>
      <c r="P82" s="185" t="str">
        <f>IF(O82*D82=0,"",O82*D82)</f>
        <v/>
      </c>
      <c r="Q82" s="42"/>
      <c r="R82" s="221"/>
      <c r="S82" s="4"/>
      <c r="T82" s="4"/>
      <c r="U82" s="4"/>
      <c r="V82" s="4"/>
      <c r="W82" s="4"/>
      <c r="X82" s="4"/>
      <c r="IH82" s="63"/>
      <c r="II82" s="16"/>
    </row>
    <row r="83" spans="1:243" s="170" customFormat="1" ht="23.85" customHeight="1">
      <c r="A83" s="156"/>
      <c r="B83" s="444"/>
      <c r="C83" s="444"/>
      <c r="D83" s="124"/>
      <c r="E83" s="445"/>
      <c r="F83" s="445"/>
      <c r="G83" s="445"/>
      <c r="H83" s="445"/>
      <c r="I83" s="445"/>
      <c r="J83" s="445"/>
      <c r="K83" s="445"/>
      <c r="L83" s="445"/>
      <c r="M83" s="445"/>
      <c r="N83" s="445"/>
      <c r="O83" s="184"/>
      <c r="P83" s="185" t="str">
        <f t="shared" ref="P83:P103" si="6">IF(O83*D83=0,"",O83*D83)</f>
        <v/>
      </c>
      <c r="Q83" s="42"/>
      <c r="R83" s="221"/>
      <c r="S83" s="4"/>
      <c r="T83" s="4"/>
      <c r="U83" s="4"/>
      <c r="V83" s="4"/>
      <c r="W83" s="4"/>
      <c r="X83" s="4"/>
      <c r="IH83" s="63"/>
      <c r="II83" s="16"/>
    </row>
    <row r="84" spans="1:243" s="170" customFormat="1" ht="23.85" customHeight="1">
      <c r="A84" s="156"/>
      <c r="B84" s="444"/>
      <c r="C84" s="444"/>
      <c r="D84" s="124"/>
      <c r="E84" s="445"/>
      <c r="F84" s="445"/>
      <c r="G84" s="445"/>
      <c r="H84" s="445"/>
      <c r="I84" s="445"/>
      <c r="J84" s="445"/>
      <c r="K84" s="445"/>
      <c r="L84" s="445"/>
      <c r="M84" s="445"/>
      <c r="N84" s="445"/>
      <c r="O84" s="184"/>
      <c r="P84" s="185" t="str">
        <f t="shared" si="6"/>
        <v/>
      </c>
      <c r="Q84" s="42"/>
      <c r="R84" s="221"/>
      <c r="S84" s="4"/>
      <c r="T84" s="4"/>
      <c r="U84" s="4"/>
      <c r="V84" s="4"/>
      <c r="W84" s="4"/>
      <c r="X84" s="4"/>
      <c r="IH84" s="16"/>
      <c r="II84" s="16"/>
    </row>
    <row r="85" spans="1:243" s="170" customFormat="1" ht="23.85" customHeight="1">
      <c r="A85" s="156"/>
      <c r="B85" s="444"/>
      <c r="C85" s="444"/>
      <c r="D85" s="124"/>
      <c r="E85" s="445"/>
      <c r="F85" s="445"/>
      <c r="G85" s="445"/>
      <c r="H85" s="445"/>
      <c r="I85" s="445"/>
      <c r="J85" s="445"/>
      <c r="K85" s="445"/>
      <c r="L85" s="445"/>
      <c r="M85" s="445"/>
      <c r="N85" s="445"/>
      <c r="O85" s="184"/>
      <c r="P85" s="185" t="str">
        <f t="shared" si="6"/>
        <v/>
      </c>
      <c r="Q85" s="42"/>
      <c r="R85" s="221"/>
      <c r="S85" s="4"/>
      <c r="T85" s="4"/>
      <c r="U85" s="4"/>
      <c r="V85" s="4"/>
      <c r="W85" s="4"/>
      <c r="X85" s="4"/>
      <c r="IH85" s="16"/>
      <c r="II85" s="16"/>
    </row>
    <row r="86" spans="1:243" s="170" customFormat="1" ht="23.85" customHeight="1">
      <c r="A86" s="156"/>
      <c r="B86" s="444"/>
      <c r="C86" s="444"/>
      <c r="D86" s="124"/>
      <c r="E86" s="445"/>
      <c r="F86" s="445"/>
      <c r="G86" s="445"/>
      <c r="H86" s="445"/>
      <c r="I86" s="445"/>
      <c r="J86" s="445"/>
      <c r="K86" s="445"/>
      <c r="L86" s="445"/>
      <c r="M86" s="445"/>
      <c r="N86" s="445"/>
      <c r="O86" s="184"/>
      <c r="P86" s="185" t="str">
        <f t="shared" si="6"/>
        <v/>
      </c>
      <c r="Q86" s="42"/>
      <c r="R86" s="221"/>
      <c r="S86" s="4"/>
      <c r="T86" s="4"/>
      <c r="U86" s="4"/>
      <c r="V86" s="4"/>
      <c r="W86" s="4"/>
      <c r="X86" s="4"/>
    </row>
    <row r="87" spans="1:243" s="170" customFormat="1" ht="23.85" customHeight="1">
      <c r="A87" s="156"/>
      <c r="B87" s="444"/>
      <c r="C87" s="444"/>
      <c r="D87" s="124"/>
      <c r="E87" s="445"/>
      <c r="F87" s="445"/>
      <c r="G87" s="445"/>
      <c r="H87" s="445"/>
      <c r="I87" s="445"/>
      <c r="J87" s="445"/>
      <c r="K87" s="445"/>
      <c r="L87" s="445"/>
      <c r="M87" s="445"/>
      <c r="N87" s="445"/>
      <c r="O87" s="184"/>
      <c r="P87" s="185" t="str">
        <f t="shared" si="6"/>
        <v/>
      </c>
      <c r="Q87" s="42"/>
      <c r="R87" s="221"/>
      <c r="S87" s="4"/>
      <c r="T87" s="4"/>
      <c r="U87" s="4"/>
      <c r="V87" s="4"/>
      <c r="W87" s="4"/>
      <c r="X87" s="4"/>
    </row>
    <row r="88" spans="1:243" s="170" customFormat="1" ht="23.85" customHeight="1">
      <c r="A88" s="156"/>
      <c r="B88" s="444"/>
      <c r="C88" s="444"/>
      <c r="D88" s="124"/>
      <c r="E88" s="445"/>
      <c r="F88" s="445"/>
      <c r="G88" s="445"/>
      <c r="H88" s="445"/>
      <c r="I88" s="445"/>
      <c r="J88" s="445"/>
      <c r="K88" s="445"/>
      <c r="L88" s="445"/>
      <c r="M88" s="445"/>
      <c r="N88" s="445"/>
      <c r="O88" s="184"/>
      <c r="P88" s="185" t="str">
        <f t="shared" si="6"/>
        <v/>
      </c>
      <c r="Q88" s="42"/>
      <c r="R88" s="221"/>
      <c r="S88" s="4"/>
      <c r="T88" s="4"/>
      <c r="U88" s="4"/>
      <c r="V88" s="4"/>
      <c r="W88" s="4"/>
      <c r="X88" s="4"/>
    </row>
    <row r="89" spans="1:243" s="170" customFormat="1" ht="23.85" customHeight="1">
      <c r="A89" s="156"/>
      <c r="B89" s="444"/>
      <c r="C89" s="444"/>
      <c r="D89" s="124"/>
      <c r="E89" s="445"/>
      <c r="F89" s="445"/>
      <c r="G89" s="445"/>
      <c r="H89" s="445"/>
      <c r="I89" s="445"/>
      <c r="J89" s="445"/>
      <c r="K89" s="445"/>
      <c r="L89" s="445"/>
      <c r="M89" s="445"/>
      <c r="N89" s="445"/>
      <c r="O89" s="184"/>
      <c r="P89" s="185" t="str">
        <f t="shared" si="6"/>
        <v/>
      </c>
      <c r="Q89" s="42"/>
      <c r="R89" s="221"/>
      <c r="S89" s="4"/>
      <c r="T89" s="4"/>
      <c r="U89" s="4"/>
      <c r="V89" s="4"/>
      <c r="W89" s="4"/>
      <c r="X89" s="4"/>
    </row>
    <row r="90" spans="1:243" s="170" customFormat="1" ht="23.85" customHeight="1">
      <c r="A90" s="156"/>
      <c r="B90" s="444"/>
      <c r="C90" s="444"/>
      <c r="D90" s="124"/>
      <c r="E90" s="445"/>
      <c r="F90" s="445"/>
      <c r="G90" s="445"/>
      <c r="H90" s="445"/>
      <c r="I90" s="445"/>
      <c r="J90" s="445"/>
      <c r="K90" s="445"/>
      <c r="L90" s="445"/>
      <c r="M90" s="445"/>
      <c r="N90" s="445"/>
      <c r="O90" s="184"/>
      <c r="P90" s="185" t="str">
        <f t="shared" si="6"/>
        <v/>
      </c>
      <c r="Q90" s="42"/>
      <c r="R90" s="221"/>
      <c r="S90" s="4"/>
      <c r="T90" s="4"/>
      <c r="U90" s="4"/>
      <c r="V90" s="4"/>
      <c r="W90" s="4"/>
      <c r="X90" s="4"/>
    </row>
    <row r="91" spans="1:243" s="170" customFormat="1" ht="23.85" customHeight="1">
      <c r="A91" s="156"/>
      <c r="B91" s="444"/>
      <c r="C91" s="444"/>
      <c r="D91" s="124"/>
      <c r="E91" s="445"/>
      <c r="F91" s="445"/>
      <c r="G91" s="445"/>
      <c r="H91" s="445"/>
      <c r="I91" s="445"/>
      <c r="J91" s="445"/>
      <c r="K91" s="445"/>
      <c r="L91" s="445"/>
      <c r="M91" s="445"/>
      <c r="N91" s="445"/>
      <c r="O91" s="184"/>
      <c r="P91" s="185" t="str">
        <f t="shared" si="6"/>
        <v/>
      </c>
      <c r="Q91" s="42"/>
      <c r="R91" s="221"/>
      <c r="S91" s="4"/>
      <c r="T91" s="4"/>
      <c r="U91" s="4"/>
      <c r="V91" s="4"/>
      <c r="W91" s="4"/>
      <c r="X91" s="4"/>
      <c r="IH91" s="63"/>
      <c r="II91" s="16"/>
    </row>
    <row r="92" spans="1:243" s="170" customFormat="1" ht="23.85" customHeight="1">
      <c r="A92" s="156"/>
      <c r="B92" s="444"/>
      <c r="C92" s="444"/>
      <c r="D92" s="124"/>
      <c r="E92" s="445"/>
      <c r="F92" s="445"/>
      <c r="G92" s="445"/>
      <c r="H92" s="445"/>
      <c r="I92" s="445"/>
      <c r="J92" s="445"/>
      <c r="K92" s="445"/>
      <c r="L92" s="445"/>
      <c r="M92" s="445"/>
      <c r="N92" s="445"/>
      <c r="O92" s="184"/>
      <c r="P92" s="185" t="str">
        <f t="shared" si="6"/>
        <v/>
      </c>
      <c r="Q92" s="42"/>
      <c r="R92" s="221"/>
      <c r="S92" s="4"/>
      <c r="T92" s="4"/>
      <c r="U92" s="4"/>
      <c r="V92" s="4"/>
      <c r="W92" s="4"/>
      <c r="X92" s="4"/>
      <c r="IH92" s="16"/>
      <c r="II92" s="16"/>
    </row>
    <row r="93" spans="1:243" s="170" customFormat="1" ht="23.85" customHeight="1">
      <c r="A93" s="156"/>
      <c r="B93" s="444"/>
      <c r="C93" s="444"/>
      <c r="D93" s="124"/>
      <c r="E93" s="445"/>
      <c r="F93" s="445"/>
      <c r="G93" s="445"/>
      <c r="H93" s="445"/>
      <c r="I93" s="445"/>
      <c r="J93" s="445"/>
      <c r="K93" s="445"/>
      <c r="L93" s="445"/>
      <c r="M93" s="445"/>
      <c r="N93" s="445"/>
      <c r="O93" s="184"/>
      <c r="P93" s="185" t="str">
        <f t="shared" si="6"/>
        <v/>
      </c>
      <c r="Q93" s="42"/>
      <c r="R93" s="221"/>
      <c r="S93" s="4"/>
      <c r="T93" s="4"/>
      <c r="U93" s="4"/>
      <c r="V93" s="4"/>
      <c r="W93" s="4"/>
      <c r="X93" s="4"/>
      <c r="IH93" s="16"/>
      <c r="II93" s="16"/>
    </row>
    <row r="94" spans="1:243" s="170" customFormat="1" ht="23.85" customHeight="1">
      <c r="A94" s="156"/>
      <c r="B94" s="444"/>
      <c r="C94" s="444"/>
      <c r="D94" s="124"/>
      <c r="E94" s="445"/>
      <c r="F94" s="445"/>
      <c r="G94" s="445"/>
      <c r="H94" s="445"/>
      <c r="I94" s="445"/>
      <c r="J94" s="445"/>
      <c r="K94" s="445"/>
      <c r="L94" s="445"/>
      <c r="M94" s="445"/>
      <c r="N94" s="445"/>
      <c r="O94" s="184"/>
      <c r="P94" s="185" t="str">
        <f t="shared" si="6"/>
        <v/>
      </c>
      <c r="Q94" s="42"/>
      <c r="R94" s="221"/>
      <c r="S94" s="4"/>
      <c r="T94" s="4"/>
      <c r="U94" s="4"/>
      <c r="V94" s="4"/>
      <c r="W94" s="4"/>
      <c r="X94" s="4"/>
    </row>
    <row r="95" spans="1:243" s="170" customFormat="1" ht="23.85" customHeight="1">
      <c r="A95" s="156"/>
      <c r="B95" s="444"/>
      <c r="C95" s="444"/>
      <c r="D95" s="124"/>
      <c r="E95" s="445"/>
      <c r="F95" s="445"/>
      <c r="G95" s="445"/>
      <c r="H95" s="445"/>
      <c r="I95" s="445"/>
      <c r="J95" s="445"/>
      <c r="K95" s="445"/>
      <c r="L95" s="445"/>
      <c r="M95" s="445"/>
      <c r="N95" s="445"/>
      <c r="O95" s="184"/>
      <c r="P95" s="185" t="str">
        <f t="shared" si="6"/>
        <v/>
      </c>
      <c r="Q95" s="42"/>
      <c r="R95" s="221"/>
      <c r="S95" s="4"/>
      <c r="T95" s="4"/>
      <c r="U95" s="4"/>
      <c r="V95" s="4"/>
      <c r="W95" s="4"/>
      <c r="X95" s="4"/>
    </row>
    <row r="96" spans="1:243" s="170" customFormat="1" ht="23.85" customHeight="1">
      <c r="A96" s="156"/>
      <c r="B96" s="444"/>
      <c r="C96" s="444"/>
      <c r="D96" s="124"/>
      <c r="E96" s="445"/>
      <c r="F96" s="445"/>
      <c r="G96" s="445"/>
      <c r="H96" s="445"/>
      <c r="I96" s="445"/>
      <c r="J96" s="445"/>
      <c r="K96" s="445"/>
      <c r="L96" s="445"/>
      <c r="M96" s="445"/>
      <c r="N96" s="445"/>
      <c r="O96" s="184"/>
      <c r="P96" s="185" t="str">
        <f t="shared" si="6"/>
        <v/>
      </c>
      <c r="Q96" s="42"/>
      <c r="R96" s="221"/>
      <c r="S96" s="4"/>
      <c r="T96" s="4"/>
      <c r="U96" s="4"/>
      <c r="V96" s="4"/>
      <c r="W96" s="4"/>
      <c r="X96" s="4"/>
    </row>
    <row r="97" spans="1:24" s="170" customFormat="1" ht="23.85" customHeight="1">
      <c r="A97" s="156"/>
      <c r="B97" s="444"/>
      <c r="C97" s="444"/>
      <c r="D97" s="124"/>
      <c r="E97" s="445"/>
      <c r="F97" s="445"/>
      <c r="G97" s="445"/>
      <c r="H97" s="445"/>
      <c r="I97" s="445"/>
      <c r="J97" s="445"/>
      <c r="K97" s="445"/>
      <c r="L97" s="445"/>
      <c r="M97" s="445"/>
      <c r="N97" s="445"/>
      <c r="O97" s="184"/>
      <c r="P97" s="185" t="str">
        <f t="shared" si="6"/>
        <v/>
      </c>
      <c r="Q97" s="42"/>
      <c r="R97" s="221"/>
      <c r="S97" s="4"/>
      <c r="T97" s="4"/>
      <c r="U97" s="4"/>
      <c r="V97" s="4"/>
      <c r="W97" s="4"/>
      <c r="X97" s="4"/>
    </row>
    <row r="98" spans="1:24" s="170" customFormat="1" ht="23.85" customHeight="1">
      <c r="A98" s="156"/>
      <c r="B98" s="444"/>
      <c r="C98" s="444"/>
      <c r="D98" s="124"/>
      <c r="E98" s="445"/>
      <c r="F98" s="445"/>
      <c r="G98" s="445"/>
      <c r="H98" s="445"/>
      <c r="I98" s="445"/>
      <c r="J98" s="445"/>
      <c r="K98" s="445"/>
      <c r="L98" s="445"/>
      <c r="M98" s="445"/>
      <c r="N98" s="445"/>
      <c r="O98" s="184"/>
      <c r="P98" s="185" t="str">
        <f t="shared" si="6"/>
        <v/>
      </c>
      <c r="Q98" s="42"/>
      <c r="R98" s="221"/>
      <c r="S98" s="4"/>
      <c r="T98" s="4"/>
      <c r="U98" s="4"/>
      <c r="V98" s="4"/>
      <c r="W98" s="4"/>
      <c r="X98" s="4"/>
    </row>
    <row r="99" spans="1:24" s="170" customFormat="1" ht="23.85" customHeight="1">
      <c r="A99" s="156"/>
      <c r="B99" s="444"/>
      <c r="C99" s="444"/>
      <c r="D99" s="124"/>
      <c r="E99" s="445"/>
      <c r="F99" s="445"/>
      <c r="G99" s="445"/>
      <c r="H99" s="445"/>
      <c r="I99" s="445"/>
      <c r="J99" s="445"/>
      <c r="K99" s="445"/>
      <c r="L99" s="445"/>
      <c r="M99" s="445"/>
      <c r="N99" s="445"/>
      <c r="O99" s="184"/>
      <c r="P99" s="185" t="str">
        <f t="shared" si="6"/>
        <v/>
      </c>
      <c r="Q99" s="42"/>
      <c r="R99" s="221"/>
      <c r="S99" s="4"/>
      <c r="T99" s="4"/>
      <c r="U99" s="4"/>
      <c r="V99" s="4"/>
      <c r="W99" s="4"/>
      <c r="X99" s="4"/>
    </row>
    <row r="100" spans="1:24" s="170" customFormat="1" ht="23.85" customHeight="1">
      <c r="A100" s="156"/>
      <c r="B100" s="444"/>
      <c r="C100" s="444"/>
      <c r="D100" s="124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  <c r="O100" s="184"/>
      <c r="P100" s="185" t="str">
        <f t="shared" si="6"/>
        <v/>
      </c>
      <c r="Q100" s="42"/>
      <c r="R100" s="221"/>
      <c r="S100" s="4"/>
      <c r="T100" s="4"/>
      <c r="U100" s="4"/>
      <c r="V100" s="4"/>
      <c r="W100" s="4"/>
      <c r="X100" s="4"/>
    </row>
    <row r="101" spans="1:24" s="170" customFormat="1" ht="23.85" customHeight="1">
      <c r="A101" s="156"/>
      <c r="B101" s="444"/>
      <c r="C101" s="444"/>
      <c r="D101" s="124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184"/>
      <c r="P101" s="185" t="str">
        <f t="shared" si="6"/>
        <v/>
      </c>
      <c r="Q101" s="42"/>
      <c r="R101" s="221"/>
      <c r="S101" s="4"/>
      <c r="T101" s="4"/>
      <c r="U101" s="4"/>
      <c r="V101" s="4"/>
      <c r="W101" s="4"/>
      <c r="X101" s="4"/>
    </row>
    <row r="102" spans="1:24" s="170" customFormat="1" ht="23.85" customHeight="1">
      <c r="A102" s="156"/>
      <c r="B102" s="444"/>
      <c r="C102" s="444"/>
      <c r="D102" s="124"/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184"/>
      <c r="P102" s="185" t="str">
        <f t="shared" si="6"/>
        <v/>
      </c>
      <c r="Q102" s="42"/>
      <c r="R102" s="221"/>
      <c r="S102" s="4"/>
      <c r="T102" s="4"/>
      <c r="U102" s="4"/>
      <c r="V102" s="4"/>
      <c r="W102" s="4"/>
      <c r="X102" s="4"/>
    </row>
    <row r="103" spans="1:24" s="170" customFormat="1" ht="23.85" customHeight="1">
      <c r="A103" s="156"/>
      <c r="B103" s="444"/>
      <c r="C103" s="444"/>
      <c r="D103" s="124"/>
      <c r="E103" s="445"/>
      <c r="F103" s="445"/>
      <c r="G103" s="445"/>
      <c r="H103" s="445"/>
      <c r="I103" s="445"/>
      <c r="J103" s="445"/>
      <c r="K103" s="445"/>
      <c r="L103" s="445"/>
      <c r="M103" s="445"/>
      <c r="N103" s="445"/>
      <c r="O103" s="184"/>
      <c r="P103" s="185" t="str">
        <f t="shared" si="6"/>
        <v/>
      </c>
      <c r="Q103" s="42"/>
      <c r="R103" s="221"/>
      <c r="S103" s="4"/>
      <c r="T103" s="4"/>
      <c r="U103" s="4"/>
      <c r="V103" s="4"/>
      <c r="W103" s="4"/>
      <c r="X103" s="4"/>
    </row>
    <row r="104" spans="1:24" s="85" customFormat="1" ht="6" customHeight="1">
      <c r="A104" s="215"/>
      <c r="B104" s="139"/>
      <c r="C104" s="130"/>
      <c r="D104" s="130"/>
      <c r="E104" s="130"/>
      <c r="F104" s="125"/>
      <c r="G104" s="125"/>
      <c r="H104" s="125"/>
      <c r="I104" s="125"/>
      <c r="J104" s="125"/>
      <c r="K104" s="125"/>
      <c r="L104" s="125"/>
      <c r="M104" s="130"/>
      <c r="N104" s="130"/>
      <c r="O104" s="130"/>
      <c r="P104" s="140"/>
      <c r="Q104"/>
      <c r="R104" s="222"/>
      <c r="S104" s="57"/>
      <c r="T104" s="57"/>
      <c r="U104" s="57"/>
      <c r="V104" s="57"/>
      <c r="W104" s="57"/>
      <c r="X104" s="57"/>
    </row>
    <row r="105" spans="1:24" s="72" customFormat="1" ht="21.75" customHeight="1">
      <c r="A105" s="219"/>
      <c r="B105" s="141" t="s">
        <v>152</v>
      </c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248"/>
      <c r="R105" s="242"/>
      <c r="S105" s="92"/>
      <c r="T105" s="92"/>
      <c r="U105" s="92"/>
      <c r="V105" s="93"/>
      <c r="W105" s="32"/>
      <c r="X105" s="78"/>
    </row>
    <row r="106" spans="1:24" customFormat="1" ht="12.75" customHeight="1">
      <c r="A106" s="215"/>
      <c r="B106" s="455" t="str">
        <f>B58</f>
        <v>FAPESP, ABRIL DE 2017</v>
      </c>
      <c r="C106" s="455"/>
      <c r="D106" s="455"/>
      <c r="E106" s="455"/>
      <c r="F106" s="139"/>
      <c r="G106" s="139"/>
      <c r="H106" s="139"/>
      <c r="I106" s="139"/>
      <c r="J106" s="139"/>
      <c r="K106" s="139"/>
      <c r="L106" s="139"/>
      <c r="M106" s="143"/>
      <c r="N106" s="143"/>
      <c r="O106" s="143"/>
      <c r="P106" s="133"/>
      <c r="Q106" s="72">
        <v>2</v>
      </c>
      <c r="R106" s="221"/>
      <c r="S106" s="28"/>
      <c r="T106" s="28"/>
      <c r="U106" s="28"/>
      <c r="V106" s="28"/>
      <c r="W106" s="28"/>
      <c r="X106" s="4"/>
    </row>
    <row r="107" spans="1:24" customFormat="1">
      <c r="A107" s="223"/>
      <c r="B107" s="123"/>
      <c r="C107" s="144"/>
      <c r="D107" s="144"/>
      <c r="E107" s="144"/>
      <c r="F107" s="132"/>
      <c r="G107" s="132"/>
      <c r="H107" s="132"/>
      <c r="I107" s="132"/>
      <c r="J107" s="132"/>
      <c r="K107" s="132"/>
      <c r="L107" s="132"/>
      <c r="M107" s="144"/>
      <c r="N107" s="144"/>
      <c r="O107" s="144"/>
      <c r="P107" s="133"/>
      <c r="R107" s="207"/>
      <c r="S107" s="4"/>
      <c r="T107" s="4"/>
      <c r="U107" s="4"/>
      <c r="V107" s="4"/>
      <c r="W107" s="4"/>
      <c r="X107" s="4"/>
    </row>
    <row r="108" spans="1:24" customFormat="1">
      <c r="A108" s="223"/>
      <c r="B108" s="123"/>
      <c r="C108" s="144"/>
      <c r="D108" s="144"/>
      <c r="E108" s="144"/>
      <c r="F108" s="132"/>
      <c r="G108" s="132"/>
      <c r="H108" s="132"/>
      <c r="I108" s="132"/>
      <c r="J108" s="132"/>
      <c r="K108" s="132"/>
      <c r="L108" s="132"/>
      <c r="M108" s="144"/>
      <c r="N108" s="144"/>
      <c r="O108" s="144"/>
      <c r="P108" s="133"/>
      <c r="R108" s="207"/>
      <c r="S108" s="4"/>
      <c r="T108" s="4"/>
      <c r="U108" s="4"/>
      <c r="V108" s="4"/>
      <c r="W108" s="4"/>
      <c r="X108" s="4"/>
    </row>
    <row r="109" spans="1:24" customFormat="1">
      <c r="A109" s="223"/>
      <c r="B109" s="123"/>
      <c r="C109" s="144"/>
      <c r="D109" s="144"/>
      <c r="E109" s="144"/>
      <c r="F109" s="132"/>
      <c r="G109" s="132"/>
      <c r="H109" s="132"/>
      <c r="I109" s="132"/>
      <c r="J109" s="132"/>
      <c r="K109" s="132"/>
      <c r="L109" s="132"/>
      <c r="M109" s="144"/>
      <c r="N109" s="144"/>
      <c r="O109" s="144"/>
      <c r="P109" s="133"/>
      <c r="R109" s="207"/>
      <c r="S109" s="4"/>
      <c r="T109" s="4"/>
      <c r="U109" s="4"/>
      <c r="V109" s="4"/>
      <c r="W109" s="4"/>
      <c r="X109" s="4"/>
    </row>
    <row r="110" spans="1:24" customFormat="1">
      <c r="A110" s="223"/>
      <c r="B110" s="123"/>
      <c r="C110" s="144"/>
      <c r="D110" s="144"/>
      <c r="E110" s="144"/>
      <c r="F110" s="132"/>
      <c r="G110" s="132"/>
      <c r="H110" s="132"/>
      <c r="I110" s="132"/>
      <c r="J110" s="132"/>
      <c r="K110" s="132"/>
      <c r="L110" s="132"/>
      <c r="M110" s="144"/>
      <c r="N110" s="144"/>
      <c r="O110" s="144"/>
      <c r="P110" s="133"/>
      <c r="R110" s="207"/>
      <c r="S110" s="4"/>
      <c r="T110" s="4"/>
      <c r="U110" s="4"/>
      <c r="V110" s="4"/>
      <c r="W110" s="4"/>
      <c r="X110" s="4"/>
    </row>
    <row r="111" spans="1:24" customFormat="1">
      <c r="A111" s="223"/>
      <c r="B111" s="123"/>
      <c r="C111" s="144"/>
      <c r="D111" s="144"/>
      <c r="E111" s="144"/>
      <c r="F111" s="132"/>
      <c r="G111" s="132"/>
      <c r="H111" s="132"/>
      <c r="I111" s="132"/>
      <c r="J111" s="132"/>
      <c r="K111" s="132"/>
      <c r="L111" s="132"/>
      <c r="M111" s="144"/>
      <c r="N111" s="144"/>
      <c r="O111" s="144"/>
      <c r="P111" s="133"/>
      <c r="R111" s="207"/>
      <c r="S111" s="4"/>
      <c r="T111" s="4"/>
      <c r="U111" s="4"/>
      <c r="V111" s="4"/>
      <c r="W111" s="4"/>
      <c r="X111" s="4"/>
    </row>
    <row r="112" spans="1:24" customFormat="1">
      <c r="A112" s="223"/>
      <c r="B112" s="123"/>
      <c r="C112" s="144"/>
      <c r="D112" s="144"/>
      <c r="E112" s="144"/>
      <c r="F112" s="132"/>
      <c r="G112" s="132"/>
      <c r="H112" s="132"/>
      <c r="I112" s="132"/>
      <c r="J112" s="132"/>
      <c r="K112" s="132"/>
      <c r="L112" s="132"/>
      <c r="M112" s="144"/>
      <c r="N112" s="144"/>
      <c r="O112" s="144"/>
      <c r="P112" s="133"/>
      <c r="R112" s="207"/>
      <c r="S112" s="4"/>
      <c r="T112" s="4"/>
      <c r="U112" s="4"/>
      <c r="V112" s="4"/>
      <c r="W112" s="4"/>
      <c r="X112" s="4"/>
    </row>
    <row r="113" spans="1:24" customFormat="1">
      <c r="A113" s="223"/>
      <c r="B113" s="123"/>
      <c r="C113" s="144"/>
      <c r="D113" s="144"/>
      <c r="E113" s="144"/>
      <c r="F113" s="132"/>
      <c r="G113" s="132"/>
      <c r="H113" s="132"/>
      <c r="I113" s="132"/>
      <c r="J113" s="132"/>
      <c r="K113" s="132"/>
      <c r="L113" s="132"/>
      <c r="M113" s="144"/>
      <c r="N113" s="144"/>
      <c r="O113" s="144"/>
      <c r="P113" s="133"/>
      <c r="R113" s="207"/>
      <c r="S113" s="4"/>
      <c r="T113" s="4"/>
      <c r="U113" s="4"/>
      <c r="V113" s="4"/>
      <c r="W113" s="4"/>
      <c r="X113" s="4"/>
    </row>
    <row r="114" spans="1:24" customFormat="1">
      <c r="A114" s="223"/>
      <c r="B114" s="34"/>
      <c r="C114" s="94"/>
      <c r="D114" s="94"/>
      <c r="E114" s="94"/>
      <c r="F114" s="36"/>
      <c r="G114" s="36"/>
      <c r="H114" s="36"/>
      <c r="I114" s="36"/>
      <c r="J114" s="36"/>
      <c r="K114" s="36"/>
      <c r="L114" s="36"/>
      <c r="M114" s="94"/>
      <c r="N114" s="94"/>
      <c r="O114" s="94"/>
      <c r="R114" s="207"/>
      <c r="S114" s="4"/>
      <c r="T114" s="4"/>
      <c r="U114" s="4"/>
      <c r="V114" s="4"/>
      <c r="W114" s="4"/>
      <c r="X114" s="4"/>
    </row>
    <row r="115" spans="1:24" customFormat="1">
      <c r="A115" s="223"/>
      <c r="B115" s="34"/>
      <c r="C115" s="94"/>
      <c r="D115" s="94"/>
      <c r="E115" s="94"/>
      <c r="F115" s="36"/>
      <c r="G115" s="36"/>
      <c r="H115" s="36"/>
      <c r="I115" s="36"/>
      <c r="J115" s="36"/>
      <c r="K115" s="36"/>
      <c r="L115" s="36"/>
      <c r="M115" s="94"/>
      <c r="N115" s="94"/>
      <c r="O115" s="94"/>
      <c r="R115" s="207"/>
      <c r="S115" s="4"/>
      <c r="T115" s="4"/>
      <c r="U115" s="4"/>
      <c r="V115" s="4"/>
      <c r="W115" s="4"/>
      <c r="X115" s="4"/>
    </row>
    <row r="116" spans="1:24" customFormat="1">
      <c r="A116" s="223"/>
      <c r="B116" s="34"/>
      <c r="C116" s="94"/>
      <c r="D116" s="94"/>
      <c r="E116" s="94"/>
      <c r="F116" s="36"/>
      <c r="G116" s="36"/>
      <c r="H116" s="36"/>
      <c r="I116" s="36"/>
      <c r="J116" s="36"/>
      <c r="K116" s="36"/>
      <c r="L116" s="36"/>
      <c r="M116" s="94"/>
      <c r="N116" s="94"/>
      <c r="O116" s="94"/>
      <c r="R116" s="207"/>
      <c r="S116" s="4"/>
      <c r="T116" s="4"/>
      <c r="U116" s="4"/>
      <c r="V116" s="4"/>
      <c r="W116" s="4"/>
      <c r="X116" s="4"/>
    </row>
    <row r="117" spans="1:24" customFormat="1">
      <c r="A117" s="223"/>
      <c r="B117" s="34"/>
      <c r="C117" s="94"/>
      <c r="D117" s="94"/>
      <c r="E117" s="94"/>
      <c r="F117" s="36"/>
      <c r="G117" s="36"/>
      <c r="H117" s="36"/>
      <c r="I117" s="36"/>
      <c r="J117" s="36"/>
      <c r="K117" s="36"/>
      <c r="L117" s="36"/>
      <c r="M117" s="94"/>
      <c r="N117" s="94"/>
      <c r="O117" s="94"/>
      <c r="R117" s="207"/>
      <c r="S117" s="4"/>
      <c r="T117" s="4"/>
      <c r="U117" s="4"/>
      <c r="V117" s="4"/>
      <c r="W117" s="4"/>
      <c r="X117" s="4"/>
    </row>
    <row r="118" spans="1:24" customFormat="1">
      <c r="A118" s="223"/>
      <c r="B118" s="34"/>
      <c r="C118" s="94"/>
      <c r="D118" s="94"/>
      <c r="E118" s="94"/>
      <c r="F118" s="36"/>
      <c r="G118" s="36"/>
      <c r="H118" s="36"/>
      <c r="I118" s="36"/>
      <c r="J118" s="36"/>
      <c r="K118" s="36"/>
      <c r="L118" s="36"/>
      <c r="M118" s="94"/>
      <c r="N118" s="94"/>
      <c r="O118" s="94"/>
      <c r="R118" s="207"/>
      <c r="S118" s="4"/>
      <c r="T118" s="4"/>
      <c r="U118" s="4"/>
      <c r="V118" s="4"/>
      <c r="W118" s="4"/>
      <c r="X118" s="4"/>
    </row>
    <row r="119" spans="1:24" customFormat="1">
      <c r="A119" s="223"/>
      <c r="B119" s="34"/>
      <c r="C119" s="94"/>
      <c r="D119" s="94"/>
      <c r="E119" s="94"/>
      <c r="F119" s="36"/>
      <c r="G119" s="36"/>
      <c r="H119" s="36"/>
      <c r="I119" s="36"/>
      <c r="J119" s="36"/>
      <c r="K119" s="36"/>
      <c r="L119" s="36"/>
      <c r="M119" s="94"/>
      <c r="N119" s="94"/>
      <c r="O119" s="94"/>
      <c r="R119" s="207"/>
      <c r="S119" s="4"/>
      <c r="T119" s="4"/>
      <c r="U119" s="4"/>
      <c r="V119" s="4"/>
      <c r="W119" s="4"/>
      <c r="X119" s="4"/>
    </row>
    <row r="120" spans="1:24" customFormat="1">
      <c r="A120" s="223"/>
      <c r="B120" s="34"/>
      <c r="C120" s="94"/>
      <c r="D120" s="94"/>
      <c r="E120" s="94"/>
      <c r="F120" s="36"/>
      <c r="G120" s="36"/>
      <c r="H120" s="36"/>
      <c r="I120" s="36"/>
      <c r="J120" s="36"/>
      <c r="K120" s="36"/>
      <c r="L120" s="36"/>
      <c r="M120" s="94"/>
      <c r="N120" s="94"/>
      <c r="O120" s="94"/>
      <c r="R120" s="207"/>
      <c r="S120" s="4"/>
      <c r="T120" s="4"/>
      <c r="U120" s="4"/>
      <c r="V120" s="4"/>
      <c r="W120" s="4"/>
      <c r="X120" s="4"/>
    </row>
    <row r="121" spans="1:24" customFormat="1">
      <c r="A121" s="223"/>
      <c r="B121" s="34"/>
      <c r="C121" s="94"/>
      <c r="D121" s="94"/>
      <c r="E121" s="94"/>
      <c r="F121" s="36"/>
      <c r="G121" s="36"/>
      <c r="H121" s="36"/>
      <c r="I121" s="36"/>
      <c r="J121" s="36"/>
      <c r="K121" s="36"/>
      <c r="L121" s="36"/>
      <c r="M121" s="94"/>
      <c r="N121" s="94"/>
      <c r="O121" s="94"/>
      <c r="R121" s="207"/>
      <c r="S121" s="4"/>
      <c r="T121" s="4"/>
      <c r="U121" s="4"/>
      <c r="V121" s="4"/>
      <c r="W121" s="4"/>
      <c r="X121" s="4"/>
    </row>
    <row r="122" spans="1:24" customFormat="1">
      <c r="A122" s="223"/>
      <c r="B122" s="34"/>
      <c r="C122" s="94"/>
      <c r="D122" s="94"/>
      <c r="E122" s="94"/>
      <c r="F122" s="36"/>
      <c r="G122" s="36"/>
      <c r="H122" s="36"/>
      <c r="I122" s="36"/>
      <c r="J122" s="36"/>
      <c r="K122" s="36"/>
      <c r="L122" s="36"/>
      <c r="M122" s="94"/>
      <c r="N122" s="94"/>
      <c r="O122" s="94"/>
      <c r="R122" s="207"/>
      <c r="S122" s="4"/>
      <c r="T122" s="4"/>
      <c r="U122" s="4"/>
      <c r="V122" s="4"/>
      <c r="W122" s="4"/>
      <c r="X122" s="4"/>
    </row>
    <row r="123" spans="1:24" customFormat="1">
      <c r="A123" s="223"/>
      <c r="B123" s="34"/>
      <c r="C123" s="94"/>
      <c r="D123" s="94"/>
      <c r="E123" s="94"/>
      <c r="F123" s="36"/>
      <c r="G123" s="36"/>
      <c r="H123" s="36"/>
      <c r="I123" s="36"/>
      <c r="J123" s="36"/>
      <c r="K123" s="36"/>
      <c r="L123" s="36"/>
      <c r="M123" s="94"/>
      <c r="N123" s="94"/>
      <c r="O123" s="94"/>
      <c r="R123" s="207"/>
      <c r="S123" s="4"/>
      <c r="T123" s="4"/>
      <c r="U123" s="4"/>
      <c r="V123" s="4"/>
      <c r="W123" s="4"/>
      <c r="X123" s="4"/>
    </row>
    <row r="124" spans="1:24" customFormat="1">
      <c r="A124" s="223"/>
      <c r="B124" s="34"/>
      <c r="C124" s="94"/>
      <c r="D124" s="94"/>
      <c r="E124" s="94"/>
      <c r="F124" s="36"/>
      <c r="G124" s="36"/>
      <c r="H124" s="36"/>
      <c r="I124" s="36"/>
      <c r="J124" s="36"/>
      <c r="K124" s="36"/>
      <c r="L124" s="36"/>
      <c r="M124" s="94"/>
      <c r="N124" s="94"/>
      <c r="O124" s="94"/>
      <c r="R124" s="207"/>
      <c r="S124" s="4"/>
      <c r="T124" s="4"/>
      <c r="U124" s="4"/>
      <c r="V124" s="4"/>
      <c r="W124" s="4"/>
      <c r="X124" s="4"/>
    </row>
    <row r="125" spans="1:24" customFormat="1">
      <c r="A125" s="223"/>
      <c r="B125" s="34"/>
      <c r="C125" s="94"/>
      <c r="D125" s="94"/>
      <c r="E125" s="94"/>
      <c r="F125" s="36"/>
      <c r="G125" s="36"/>
      <c r="H125" s="36"/>
      <c r="I125" s="36"/>
      <c r="J125" s="36"/>
      <c r="K125" s="36"/>
      <c r="L125" s="36"/>
      <c r="M125" s="94"/>
      <c r="N125" s="94"/>
      <c r="O125" s="94"/>
      <c r="R125" s="207"/>
      <c r="S125" s="4"/>
      <c r="T125" s="4"/>
      <c r="U125" s="4"/>
      <c r="V125" s="4"/>
      <c r="W125" s="4"/>
      <c r="X125" s="4"/>
    </row>
    <row r="126" spans="1:24" customFormat="1">
      <c r="A126" s="223"/>
      <c r="B126" s="34"/>
      <c r="C126" s="94"/>
      <c r="D126" s="94"/>
      <c r="E126" s="94"/>
      <c r="F126" s="36"/>
      <c r="G126" s="36"/>
      <c r="H126" s="36"/>
      <c r="I126" s="36"/>
      <c r="J126" s="36"/>
      <c r="K126" s="36"/>
      <c r="L126" s="36"/>
      <c r="M126" s="94"/>
      <c r="N126" s="94"/>
      <c r="O126" s="94"/>
      <c r="R126" s="207"/>
      <c r="S126" s="4"/>
      <c r="T126" s="4"/>
      <c r="U126" s="4"/>
      <c r="V126" s="4"/>
      <c r="W126" s="4"/>
      <c r="X126" s="4"/>
    </row>
    <row r="127" spans="1:24" customFormat="1">
      <c r="A127" s="223"/>
      <c r="B127" s="34"/>
      <c r="C127" s="94"/>
      <c r="D127" s="94"/>
      <c r="E127" s="94"/>
      <c r="F127" s="36"/>
      <c r="G127" s="36"/>
      <c r="H127" s="36"/>
      <c r="I127" s="36"/>
      <c r="J127" s="36"/>
      <c r="K127" s="36"/>
      <c r="L127" s="36"/>
      <c r="M127" s="94"/>
      <c r="N127" s="94"/>
      <c r="O127" s="94"/>
      <c r="R127" s="207"/>
      <c r="S127" s="4"/>
      <c r="T127" s="4"/>
      <c r="U127" s="4"/>
      <c r="V127" s="4"/>
      <c r="W127" s="4"/>
      <c r="X127" s="4"/>
    </row>
    <row r="128" spans="1:24" customFormat="1">
      <c r="A128" s="223"/>
      <c r="B128" s="34"/>
      <c r="C128" s="94"/>
      <c r="D128" s="94"/>
      <c r="E128" s="94"/>
      <c r="F128" s="36"/>
      <c r="G128" s="36"/>
      <c r="H128" s="36"/>
      <c r="I128" s="36"/>
      <c r="J128" s="36"/>
      <c r="K128" s="36"/>
      <c r="L128" s="36"/>
      <c r="M128" s="94"/>
      <c r="N128" s="94"/>
      <c r="O128" s="94"/>
      <c r="R128" s="207"/>
      <c r="S128" s="4"/>
      <c r="T128" s="4"/>
      <c r="U128" s="4"/>
      <c r="V128" s="4"/>
      <c r="W128" s="4"/>
      <c r="X128" s="4"/>
    </row>
    <row r="129" spans="1:24" customFormat="1">
      <c r="A129" s="223"/>
      <c r="B129" s="34"/>
      <c r="C129" s="94"/>
      <c r="D129" s="94"/>
      <c r="E129" s="94"/>
      <c r="F129" s="36"/>
      <c r="G129" s="36"/>
      <c r="H129" s="36"/>
      <c r="I129" s="36"/>
      <c r="J129" s="36"/>
      <c r="K129" s="36"/>
      <c r="L129" s="36"/>
      <c r="M129" s="94"/>
      <c r="N129" s="94"/>
      <c r="O129" s="94"/>
      <c r="R129" s="207"/>
      <c r="S129" s="4"/>
      <c r="T129" s="4"/>
      <c r="U129" s="4"/>
      <c r="V129" s="4"/>
      <c r="W129" s="4"/>
      <c r="X129" s="4"/>
    </row>
    <row r="130" spans="1:24" customFormat="1">
      <c r="A130" s="223"/>
      <c r="B130" s="34"/>
      <c r="C130" s="94"/>
      <c r="D130" s="94"/>
      <c r="E130" s="94"/>
      <c r="F130" s="36"/>
      <c r="G130" s="36"/>
      <c r="H130" s="36"/>
      <c r="I130" s="36"/>
      <c r="J130" s="36"/>
      <c r="K130" s="36"/>
      <c r="L130" s="36"/>
      <c r="M130" s="94"/>
      <c r="N130" s="94"/>
      <c r="O130" s="94"/>
      <c r="R130" s="207"/>
      <c r="S130" s="4"/>
      <c r="T130" s="4"/>
      <c r="U130" s="4"/>
      <c r="V130" s="4"/>
      <c r="W130" s="4"/>
      <c r="X130" s="4"/>
    </row>
    <row r="131" spans="1:24" customFormat="1">
      <c r="A131" s="223"/>
      <c r="B131" s="34"/>
      <c r="C131" s="94"/>
      <c r="D131" s="94"/>
      <c r="E131" s="94"/>
      <c r="F131" s="36"/>
      <c r="G131" s="36"/>
      <c r="H131" s="36"/>
      <c r="I131" s="36"/>
      <c r="J131" s="36"/>
      <c r="K131" s="36"/>
      <c r="L131" s="36"/>
      <c r="M131" s="94"/>
      <c r="N131" s="94"/>
      <c r="O131" s="94"/>
      <c r="R131" s="207"/>
      <c r="S131" s="4"/>
      <c r="T131" s="4"/>
      <c r="U131" s="4"/>
      <c r="V131" s="4"/>
      <c r="W131" s="4"/>
      <c r="X131" s="4"/>
    </row>
    <row r="132" spans="1:24" customFormat="1">
      <c r="A132" s="223"/>
      <c r="B132" s="34"/>
      <c r="C132" s="94"/>
      <c r="D132" s="94"/>
      <c r="E132" s="94"/>
      <c r="F132" s="36"/>
      <c r="G132" s="36"/>
      <c r="H132" s="36"/>
      <c r="I132" s="36"/>
      <c r="J132" s="36"/>
      <c r="K132" s="36"/>
      <c r="L132" s="36"/>
      <c r="M132" s="94"/>
      <c r="N132" s="94"/>
      <c r="O132" s="94"/>
      <c r="R132" s="207"/>
      <c r="S132" s="4"/>
      <c r="T132" s="4"/>
      <c r="U132" s="4"/>
      <c r="V132" s="4"/>
      <c r="W132" s="4"/>
      <c r="X132" s="4"/>
    </row>
    <row r="133" spans="1:24" customFormat="1">
      <c r="A133" s="223"/>
      <c r="B133" s="34"/>
      <c r="C133" s="94"/>
      <c r="D133" s="94"/>
      <c r="E133" s="94"/>
      <c r="F133" s="36"/>
      <c r="G133" s="36"/>
      <c r="H133" s="36"/>
      <c r="I133" s="36"/>
      <c r="J133" s="36"/>
      <c r="K133" s="36"/>
      <c r="L133" s="36"/>
      <c r="M133" s="94"/>
      <c r="N133" s="94"/>
      <c r="O133" s="94"/>
      <c r="R133" s="207"/>
      <c r="S133" s="4"/>
      <c r="T133" s="4"/>
      <c r="U133" s="4"/>
      <c r="V133" s="4"/>
      <c r="W133" s="4"/>
      <c r="X133" s="4"/>
    </row>
    <row r="134" spans="1:24" customFormat="1">
      <c r="A134" s="223"/>
      <c r="B134" s="34"/>
      <c r="C134" s="94"/>
      <c r="D134" s="94"/>
      <c r="E134" s="94"/>
      <c r="F134" s="36"/>
      <c r="G134" s="36"/>
      <c r="H134" s="36"/>
      <c r="I134" s="36"/>
      <c r="J134" s="36"/>
      <c r="K134" s="36"/>
      <c r="L134" s="36"/>
      <c r="M134" s="94"/>
      <c r="N134" s="94"/>
      <c r="O134" s="94"/>
      <c r="R134" s="207"/>
      <c r="S134" s="4"/>
      <c r="T134" s="4"/>
      <c r="U134" s="4"/>
      <c r="V134" s="4"/>
      <c r="W134" s="4"/>
      <c r="X134" s="4"/>
    </row>
    <row r="135" spans="1:24" customFormat="1">
      <c r="A135" s="223"/>
      <c r="B135" s="34"/>
      <c r="C135" s="94"/>
      <c r="D135" s="94"/>
      <c r="E135" s="94"/>
      <c r="F135" s="36"/>
      <c r="G135" s="36"/>
      <c r="H135" s="36"/>
      <c r="I135" s="36"/>
      <c r="J135" s="36"/>
      <c r="K135" s="36"/>
      <c r="L135" s="36"/>
      <c r="M135" s="94"/>
      <c r="N135" s="94"/>
      <c r="O135" s="94"/>
      <c r="R135" s="207"/>
      <c r="S135" s="4"/>
      <c r="T135" s="4"/>
      <c r="U135" s="4"/>
      <c r="V135" s="4"/>
      <c r="W135" s="4"/>
      <c r="X135" s="4"/>
    </row>
    <row r="136" spans="1:24" customFormat="1">
      <c r="A136" s="223"/>
      <c r="B136" s="34"/>
      <c r="C136" s="94"/>
      <c r="D136" s="94"/>
      <c r="E136" s="94"/>
      <c r="F136" s="36"/>
      <c r="G136" s="36"/>
      <c r="H136" s="36"/>
      <c r="I136" s="36"/>
      <c r="J136" s="36"/>
      <c r="K136" s="36"/>
      <c r="L136" s="36"/>
      <c r="M136" s="94"/>
      <c r="N136" s="94"/>
      <c r="O136" s="94"/>
      <c r="R136" s="207"/>
      <c r="S136" s="4"/>
      <c r="T136" s="4"/>
      <c r="U136" s="4"/>
      <c r="V136" s="4"/>
      <c r="W136" s="4"/>
      <c r="X136" s="4"/>
    </row>
    <row r="137" spans="1:24" customFormat="1">
      <c r="A137" s="223"/>
      <c r="B137" s="34"/>
      <c r="C137" s="94"/>
      <c r="D137" s="94"/>
      <c r="E137" s="94"/>
      <c r="F137" s="36"/>
      <c r="G137" s="36"/>
      <c r="H137" s="36"/>
      <c r="I137" s="36"/>
      <c r="J137" s="36"/>
      <c r="K137" s="36"/>
      <c r="L137" s="36"/>
      <c r="M137" s="94"/>
      <c r="N137" s="94"/>
      <c r="O137" s="94"/>
      <c r="R137" s="207"/>
      <c r="S137" s="4"/>
      <c r="T137" s="4"/>
      <c r="U137" s="4"/>
      <c r="V137" s="4"/>
      <c r="W137" s="4"/>
      <c r="X137" s="4"/>
    </row>
    <row r="138" spans="1:24" customFormat="1">
      <c r="A138" s="223"/>
      <c r="B138" s="34"/>
      <c r="C138" s="94"/>
      <c r="D138" s="94"/>
      <c r="E138" s="94"/>
      <c r="F138" s="36"/>
      <c r="G138" s="36"/>
      <c r="H138" s="36"/>
      <c r="I138" s="36"/>
      <c r="J138" s="36"/>
      <c r="K138" s="36"/>
      <c r="L138" s="36"/>
      <c r="M138" s="94"/>
      <c r="N138" s="94"/>
      <c r="O138" s="94"/>
      <c r="R138" s="207"/>
      <c r="S138" s="4"/>
      <c r="T138" s="4"/>
      <c r="U138" s="4"/>
      <c r="V138" s="4"/>
      <c r="W138" s="4"/>
      <c r="X138" s="4"/>
    </row>
    <row r="139" spans="1:24" customFormat="1">
      <c r="A139" s="223"/>
      <c r="B139" s="34"/>
      <c r="C139" s="94"/>
      <c r="D139" s="94"/>
      <c r="E139" s="94"/>
      <c r="F139" s="36"/>
      <c r="G139" s="36"/>
      <c r="H139" s="36"/>
      <c r="I139" s="36"/>
      <c r="J139" s="36"/>
      <c r="K139" s="36"/>
      <c r="L139" s="36"/>
      <c r="M139" s="94"/>
      <c r="N139" s="94"/>
      <c r="O139" s="94"/>
      <c r="R139" s="207"/>
      <c r="S139" s="4"/>
      <c r="T139" s="4"/>
      <c r="U139" s="4"/>
      <c r="V139" s="4"/>
      <c r="W139" s="4"/>
      <c r="X139" s="4"/>
    </row>
    <row r="140" spans="1:24" customFormat="1">
      <c r="A140" s="223"/>
      <c r="B140" s="34"/>
      <c r="C140" s="94"/>
      <c r="D140" s="94"/>
      <c r="E140" s="94"/>
      <c r="F140" s="36"/>
      <c r="G140" s="36"/>
      <c r="H140" s="36"/>
      <c r="I140" s="36"/>
      <c r="J140" s="36"/>
      <c r="K140" s="36"/>
      <c r="L140" s="36"/>
      <c r="M140" s="94"/>
      <c r="N140" s="94"/>
      <c r="O140" s="94"/>
      <c r="R140" s="207"/>
      <c r="S140" s="4"/>
      <c r="T140" s="4"/>
      <c r="U140" s="4"/>
      <c r="V140" s="4"/>
      <c r="W140" s="4"/>
      <c r="X140" s="4"/>
    </row>
    <row r="141" spans="1:24" customFormat="1">
      <c r="A141" s="223"/>
      <c r="B141" s="34"/>
      <c r="C141" s="94"/>
      <c r="D141" s="94"/>
      <c r="E141" s="94"/>
      <c r="F141" s="36"/>
      <c r="G141" s="36"/>
      <c r="H141" s="36"/>
      <c r="I141" s="36"/>
      <c r="J141" s="36"/>
      <c r="K141" s="36"/>
      <c r="L141" s="36"/>
      <c r="M141" s="94"/>
      <c r="N141" s="94"/>
      <c r="O141" s="94"/>
      <c r="R141" s="207"/>
      <c r="S141" s="4"/>
      <c r="T141" s="4"/>
      <c r="U141" s="4"/>
      <c r="V141" s="4"/>
      <c r="W141" s="4"/>
      <c r="X141" s="4"/>
    </row>
    <row r="142" spans="1:24" customFormat="1">
      <c r="A142" s="223"/>
      <c r="B142" s="34"/>
      <c r="C142" s="94"/>
      <c r="D142" s="94"/>
      <c r="E142" s="94"/>
      <c r="F142" s="36"/>
      <c r="G142" s="36"/>
      <c r="H142" s="36"/>
      <c r="I142" s="36"/>
      <c r="J142" s="36"/>
      <c r="K142" s="36"/>
      <c r="L142" s="36"/>
      <c r="M142" s="94"/>
      <c r="N142" s="94"/>
      <c r="O142" s="94"/>
      <c r="R142" s="207"/>
      <c r="S142" s="4"/>
      <c r="T142" s="4"/>
      <c r="U142" s="4"/>
      <c r="V142" s="4"/>
      <c r="W142" s="4"/>
      <c r="X142" s="4"/>
    </row>
    <row r="143" spans="1:24" customFormat="1">
      <c r="A143" s="223"/>
      <c r="B143" s="34"/>
      <c r="C143" s="94"/>
      <c r="D143" s="94"/>
      <c r="E143" s="94"/>
      <c r="F143" s="36"/>
      <c r="G143" s="36"/>
      <c r="H143" s="36"/>
      <c r="I143" s="36"/>
      <c r="J143" s="36"/>
      <c r="K143" s="36"/>
      <c r="L143" s="36"/>
      <c r="M143" s="94"/>
      <c r="N143" s="94"/>
      <c r="O143" s="94"/>
      <c r="R143" s="207"/>
      <c r="S143" s="4"/>
      <c r="T143" s="4"/>
      <c r="U143" s="4"/>
      <c r="V143" s="4"/>
      <c r="W143" s="4"/>
      <c r="X143" s="4"/>
    </row>
    <row r="144" spans="1:24" customFormat="1">
      <c r="A144" s="223"/>
      <c r="B144" s="34"/>
      <c r="C144" s="94"/>
      <c r="D144" s="94"/>
      <c r="E144" s="94"/>
      <c r="F144" s="36"/>
      <c r="G144" s="36"/>
      <c r="H144" s="36"/>
      <c r="I144" s="36"/>
      <c r="J144" s="36"/>
      <c r="K144" s="36"/>
      <c r="L144" s="36"/>
      <c r="M144" s="94"/>
      <c r="N144" s="94"/>
      <c r="O144" s="94"/>
      <c r="R144" s="207"/>
      <c r="S144" s="4"/>
      <c r="T144" s="4"/>
      <c r="U144" s="4"/>
      <c r="V144" s="4"/>
      <c r="W144" s="4"/>
      <c r="X144" s="4"/>
    </row>
    <row r="145" spans="1:24" customFormat="1">
      <c r="A145" s="223"/>
      <c r="B145" s="34"/>
      <c r="C145" s="94"/>
      <c r="D145" s="94"/>
      <c r="E145" s="94"/>
      <c r="F145" s="36"/>
      <c r="G145" s="36"/>
      <c r="H145" s="36"/>
      <c r="I145" s="36"/>
      <c r="J145" s="36"/>
      <c r="K145" s="36"/>
      <c r="L145" s="36"/>
      <c r="M145" s="94"/>
      <c r="N145" s="94"/>
      <c r="O145" s="94"/>
      <c r="R145" s="207"/>
      <c r="S145" s="4"/>
      <c r="T145" s="4"/>
      <c r="U145" s="4"/>
      <c r="V145" s="4"/>
      <c r="W145" s="4"/>
      <c r="X145" s="4"/>
    </row>
    <row r="146" spans="1:24" customFormat="1">
      <c r="A146" s="223"/>
      <c r="B146" s="34"/>
      <c r="C146" s="94"/>
      <c r="D146" s="94"/>
      <c r="E146" s="94"/>
      <c r="F146" s="36"/>
      <c r="G146" s="36"/>
      <c r="H146" s="36"/>
      <c r="I146" s="36"/>
      <c r="J146" s="36"/>
      <c r="K146" s="36"/>
      <c r="L146" s="36"/>
      <c r="M146" s="94"/>
      <c r="N146" s="94"/>
      <c r="O146" s="94"/>
      <c r="R146" s="207"/>
      <c r="S146" s="4"/>
      <c r="T146" s="4"/>
      <c r="U146" s="4"/>
      <c r="V146" s="4"/>
      <c r="W146" s="4"/>
      <c r="X146" s="4"/>
    </row>
    <row r="147" spans="1:24" customFormat="1">
      <c r="A147" s="223"/>
      <c r="B147" s="34"/>
      <c r="C147" s="94"/>
      <c r="D147" s="94"/>
      <c r="E147" s="94"/>
      <c r="F147" s="36"/>
      <c r="G147" s="36"/>
      <c r="H147" s="36"/>
      <c r="I147" s="36"/>
      <c r="J147" s="36"/>
      <c r="K147" s="36"/>
      <c r="L147" s="36"/>
      <c r="M147" s="94"/>
      <c r="N147" s="94"/>
      <c r="O147" s="94"/>
      <c r="R147" s="207"/>
      <c r="S147" s="4"/>
      <c r="T147" s="4"/>
      <c r="U147" s="4"/>
      <c r="V147" s="4"/>
      <c r="W147" s="4"/>
      <c r="X147" s="4"/>
    </row>
    <row r="148" spans="1:24" customFormat="1">
      <c r="A148" s="223"/>
      <c r="B148" s="34"/>
      <c r="C148" s="94"/>
      <c r="D148" s="94"/>
      <c r="E148" s="94"/>
      <c r="F148" s="36"/>
      <c r="G148" s="36"/>
      <c r="H148" s="36"/>
      <c r="I148" s="36"/>
      <c r="J148" s="36"/>
      <c r="K148" s="36"/>
      <c r="L148" s="36"/>
      <c r="M148" s="94"/>
      <c r="N148" s="94"/>
      <c r="O148" s="94"/>
      <c r="R148" s="207"/>
      <c r="S148" s="4"/>
      <c r="T148" s="4"/>
      <c r="U148" s="4"/>
      <c r="V148" s="4"/>
      <c r="W148" s="4"/>
      <c r="X148" s="4"/>
    </row>
    <row r="149" spans="1:24" customFormat="1">
      <c r="A149" s="223"/>
      <c r="B149" s="34"/>
      <c r="C149" s="94"/>
      <c r="D149" s="94"/>
      <c r="E149" s="94"/>
      <c r="F149" s="36"/>
      <c r="G149" s="36"/>
      <c r="H149" s="36"/>
      <c r="I149" s="36"/>
      <c r="J149" s="36"/>
      <c r="K149" s="36"/>
      <c r="L149" s="36"/>
      <c r="M149" s="94"/>
      <c r="N149" s="94"/>
      <c r="O149" s="94"/>
      <c r="R149" s="207"/>
      <c r="S149" s="4"/>
      <c r="T149" s="4"/>
      <c r="U149" s="4"/>
      <c r="V149" s="4"/>
      <c r="W149" s="4"/>
      <c r="X149" s="4"/>
    </row>
    <row r="150" spans="1:24" customFormat="1">
      <c r="A150" s="223"/>
      <c r="B150" s="34"/>
      <c r="C150" s="94"/>
      <c r="D150" s="94"/>
      <c r="E150" s="94"/>
      <c r="F150" s="36"/>
      <c r="G150" s="36"/>
      <c r="H150" s="36"/>
      <c r="I150" s="36"/>
      <c r="J150" s="36"/>
      <c r="K150" s="36"/>
      <c r="L150" s="36"/>
      <c r="M150" s="94"/>
      <c r="N150" s="94"/>
      <c r="O150" s="94"/>
      <c r="R150" s="207"/>
      <c r="S150" s="4"/>
      <c r="T150" s="4"/>
      <c r="U150" s="4"/>
      <c r="V150" s="4"/>
      <c r="W150" s="4"/>
      <c r="X150" s="4"/>
    </row>
    <row r="151" spans="1:24" customFormat="1">
      <c r="A151" s="223"/>
      <c r="B151" s="34"/>
      <c r="C151" s="94"/>
      <c r="D151" s="94"/>
      <c r="E151" s="94"/>
      <c r="F151" s="36"/>
      <c r="G151" s="36"/>
      <c r="H151" s="36"/>
      <c r="I151" s="36"/>
      <c r="J151" s="36"/>
      <c r="K151" s="36"/>
      <c r="L151" s="36"/>
      <c r="M151" s="94"/>
      <c r="N151" s="94"/>
      <c r="O151" s="94"/>
      <c r="R151" s="207"/>
      <c r="S151" s="4"/>
      <c r="T151" s="4"/>
      <c r="U151" s="4"/>
      <c r="V151" s="4"/>
      <c r="W151" s="4"/>
      <c r="X151" s="4"/>
    </row>
    <row r="152" spans="1:24">
      <c r="P152" s="34"/>
      <c r="Q152" s="34"/>
      <c r="R152" s="207"/>
      <c r="S152" s="28"/>
      <c r="T152" s="28"/>
      <c r="U152" s="28"/>
      <c r="V152" s="28"/>
      <c r="W152" s="28"/>
      <c r="X152" s="28"/>
    </row>
    <row r="153" spans="1:24">
      <c r="P153" s="34"/>
      <c r="Q153" s="34"/>
      <c r="R153" s="207"/>
      <c r="S153" s="28"/>
      <c r="T153" s="28"/>
      <c r="U153" s="28"/>
      <c r="V153" s="28"/>
      <c r="W153" s="28"/>
      <c r="X153" s="28"/>
    </row>
    <row r="154" spans="1:24">
      <c r="P154" s="34"/>
      <c r="Q154" s="34"/>
      <c r="R154" s="207"/>
      <c r="S154" s="28"/>
      <c r="T154" s="28"/>
      <c r="U154" s="28"/>
      <c r="V154" s="28"/>
      <c r="W154" s="28"/>
      <c r="X154" s="28"/>
    </row>
    <row r="155" spans="1:24">
      <c r="P155" s="34"/>
      <c r="Q155" s="34"/>
      <c r="R155" s="207"/>
      <c r="S155" s="28"/>
      <c r="T155" s="28"/>
      <c r="U155" s="28"/>
      <c r="V155" s="28"/>
      <c r="W155" s="28"/>
      <c r="X155" s="28"/>
    </row>
    <row r="156" spans="1:24"/>
    <row r="157" spans="1:24" ht="16.5" customHeight="1">
      <c r="B157" s="146" t="s">
        <v>124</v>
      </c>
    </row>
    <row r="158" spans="1:24" ht="16.5" customHeight="1">
      <c r="B158" s="146" t="s">
        <v>125</v>
      </c>
    </row>
    <row r="159" spans="1:24"/>
    <row r="160" spans="1:24" ht="15">
      <c r="B160" s="89"/>
    </row>
    <row r="161" spans="1:245" s="19" customFormat="1">
      <c r="A161" s="154"/>
      <c r="B161" s="3"/>
      <c r="C161" s="3"/>
      <c r="D161" s="3"/>
      <c r="J161" s="3"/>
      <c r="K161" s="3"/>
      <c r="R161" s="154"/>
    </row>
    <row r="162" spans="1:245" s="19" customFormat="1" ht="14.25">
      <c r="A162" s="154"/>
      <c r="B162" s="396" t="s">
        <v>153</v>
      </c>
      <c r="C162" s="396"/>
      <c r="D162" s="396"/>
      <c r="E162" s="396"/>
      <c r="F162" s="396"/>
      <c r="G162" s="396"/>
      <c r="H162" s="396"/>
      <c r="I162" s="396"/>
      <c r="J162" s="396"/>
      <c r="K162" s="396"/>
      <c r="L162" s="396"/>
      <c r="M162" s="396"/>
      <c r="N162" s="396"/>
      <c r="O162" s="396"/>
      <c r="P162" s="396"/>
      <c r="Q162" s="396"/>
      <c r="R162" s="151"/>
      <c r="S162" s="2"/>
      <c r="T162" s="2"/>
      <c r="U162" s="2"/>
      <c r="V162" s="2"/>
      <c r="W162" s="2"/>
      <c r="X162" s="2"/>
      <c r="Y162" s="2"/>
      <c r="Z162" s="2"/>
      <c r="AA162" s="2"/>
      <c r="AB162" s="2"/>
      <c r="IG162" s="2"/>
      <c r="IH162" s="2"/>
      <c r="II162" s="2"/>
      <c r="IJ162" s="2"/>
      <c r="IK162" s="2"/>
    </row>
    <row r="163" spans="1:245" s="19" customFormat="1" ht="14.25">
      <c r="A163" s="154"/>
      <c r="B163" s="396" t="s">
        <v>151</v>
      </c>
      <c r="C163" s="396"/>
      <c r="D163" s="396"/>
      <c r="E163" s="396"/>
      <c r="F163" s="396"/>
      <c r="G163" s="396"/>
      <c r="H163" s="396"/>
      <c r="I163" s="396"/>
      <c r="J163" s="396"/>
      <c r="K163" s="396"/>
      <c r="L163" s="396"/>
      <c r="M163" s="396"/>
      <c r="N163" s="396"/>
      <c r="O163" s="396"/>
      <c r="P163" s="396"/>
      <c r="Q163" s="396"/>
      <c r="R163" s="151"/>
      <c r="S163" s="2"/>
      <c r="T163" s="2"/>
      <c r="U163" s="2"/>
      <c r="V163" s="2"/>
      <c r="W163" s="2"/>
      <c r="X163" s="2"/>
      <c r="Y163" s="2"/>
      <c r="Z163" s="2"/>
      <c r="AA163" s="2"/>
      <c r="AB163" s="2"/>
      <c r="IG163" s="2"/>
      <c r="IH163" s="2"/>
      <c r="II163" s="2"/>
      <c r="IJ163" s="2"/>
      <c r="IK163" s="2"/>
    </row>
    <row r="164" spans="1:245" s="19" customFormat="1" ht="15.75" customHeight="1">
      <c r="A164" s="154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151"/>
      <c r="S164" s="2"/>
      <c r="T164" s="2"/>
      <c r="U164" s="2"/>
      <c r="V164" s="2"/>
      <c r="W164" s="2"/>
      <c r="X164" s="2"/>
      <c r="Y164" s="2"/>
      <c r="Z164" s="2"/>
      <c r="AA164" s="2"/>
      <c r="AB164" s="2"/>
      <c r="IG164" s="2"/>
      <c r="IH164" s="2"/>
      <c r="II164" s="2"/>
      <c r="IJ164" s="2"/>
      <c r="IK164" s="2"/>
    </row>
    <row r="165" spans="1:245" s="6" customFormat="1" ht="15.75" customHeight="1">
      <c r="A165" s="224"/>
      <c r="B165" s="419" t="s">
        <v>177</v>
      </c>
      <c r="C165" s="419"/>
      <c r="D165" s="419"/>
      <c r="E165" s="419"/>
      <c r="F165" s="419"/>
      <c r="G165" s="419"/>
      <c r="H165" s="419"/>
      <c r="I165" s="419"/>
      <c r="J165" s="419"/>
      <c r="K165" s="419"/>
      <c r="L165" s="419"/>
      <c r="M165" s="419"/>
      <c r="N165" s="419"/>
      <c r="O165" s="419"/>
      <c r="P165" s="419"/>
      <c r="Q165" s="419"/>
      <c r="R165" s="224"/>
    </row>
    <row r="166" spans="1:245" s="19" customFormat="1">
      <c r="A166" s="243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101"/>
      <c r="M166" s="101"/>
      <c r="N166" s="101"/>
      <c r="O166" s="101"/>
      <c r="P166" s="101"/>
      <c r="Q166" s="101"/>
      <c r="R166" s="243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1"/>
      <c r="BN166" s="101"/>
      <c r="BO166" s="101"/>
      <c r="BP166" s="101"/>
      <c r="BQ166" s="101"/>
      <c r="BR166" s="101"/>
      <c r="BS166" s="101"/>
      <c r="BT166" s="101"/>
      <c r="BU166" s="101"/>
      <c r="BV166" s="101"/>
      <c r="BW166" s="101"/>
      <c r="BX166" s="101"/>
      <c r="BY166" s="101"/>
      <c r="BZ166" s="101"/>
      <c r="CA166" s="101"/>
      <c r="CB166" s="101"/>
      <c r="CC166" s="101"/>
      <c r="CD166" s="101"/>
      <c r="CE166" s="101"/>
      <c r="CF166" s="101"/>
      <c r="CG166" s="101"/>
      <c r="CH166" s="101"/>
      <c r="CI166" s="101"/>
      <c r="CJ166" s="101"/>
      <c r="CK166" s="101"/>
      <c r="CL166" s="101"/>
      <c r="CM166" s="101"/>
      <c r="CN166" s="101"/>
      <c r="CO166" s="101"/>
      <c r="CP166" s="101"/>
      <c r="CQ166" s="101"/>
      <c r="CR166" s="101"/>
      <c r="CS166" s="101"/>
      <c r="CT166" s="101"/>
      <c r="CU166" s="101"/>
      <c r="CV166" s="101"/>
      <c r="CW166" s="101"/>
      <c r="CX166" s="101"/>
      <c r="CY166" s="101"/>
      <c r="CZ166" s="101"/>
      <c r="DA166" s="101"/>
      <c r="DB166" s="101"/>
      <c r="DC166" s="101"/>
      <c r="DD166" s="101"/>
      <c r="DE166" s="101"/>
      <c r="DF166" s="101"/>
      <c r="DG166" s="101"/>
      <c r="DH166" s="101"/>
      <c r="DI166" s="101"/>
      <c r="DJ166" s="101"/>
      <c r="DK166" s="101"/>
      <c r="DL166" s="101"/>
      <c r="DM166" s="101"/>
      <c r="DN166" s="101"/>
      <c r="DO166" s="101"/>
      <c r="DP166" s="101"/>
      <c r="DQ166" s="101"/>
      <c r="DR166" s="101"/>
      <c r="DS166" s="101"/>
      <c r="DT166" s="101"/>
      <c r="DU166" s="101"/>
      <c r="DV166" s="101"/>
      <c r="DW166" s="101"/>
      <c r="DX166" s="101"/>
      <c r="DY166" s="101"/>
      <c r="DZ166" s="101"/>
      <c r="EA166" s="101"/>
      <c r="EB166" s="101"/>
      <c r="EC166" s="101"/>
      <c r="ED166" s="101"/>
      <c r="EE166" s="101"/>
      <c r="EF166" s="101"/>
      <c r="EG166" s="101"/>
      <c r="EH166" s="101"/>
      <c r="EI166" s="101"/>
      <c r="EJ166" s="101"/>
      <c r="EK166" s="101"/>
      <c r="EL166" s="101"/>
      <c r="EM166" s="101"/>
      <c r="EN166" s="101"/>
      <c r="EO166" s="101"/>
      <c r="EP166" s="101"/>
      <c r="EQ166" s="101"/>
      <c r="ER166" s="101"/>
      <c r="ES166" s="101"/>
      <c r="ET166" s="101"/>
      <c r="EU166" s="101"/>
      <c r="EV166" s="101"/>
      <c r="EW166" s="101"/>
      <c r="EX166" s="101"/>
      <c r="EY166" s="101"/>
      <c r="EZ166" s="101"/>
      <c r="FA166" s="101"/>
      <c r="FB166" s="101"/>
      <c r="FC166" s="101"/>
      <c r="FD166" s="101"/>
      <c r="FE166" s="101"/>
      <c r="FF166" s="101"/>
      <c r="FG166" s="101"/>
      <c r="FH166" s="101"/>
      <c r="FI166" s="101"/>
      <c r="FJ166" s="101"/>
      <c r="FK166" s="101"/>
      <c r="FL166" s="101"/>
      <c r="FM166" s="101"/>
      <c r="FN166" s="101"/>
      <c r="FO166" s="101"/>
      <c r="FP166" s="101"/>
      <c r="FQ166" s="101"/>
      <c r="FR166" s="101"/>
      <c r="FS166" s="101"/>
      <c r="FT166" s="101"/>
      <c r="FU166" s="101"/>
      <c r="FV166" s="101"/>
      <c r="FW166" s="101"/>
      <c r="FX166" s="101"/>
      <c r="FY166" s="101"/>
      <c r="FZ166" s="101"/>
      <c r="GA166" s="101"/>
      <c r="GB166" s="101"/>
      <c r="GC166" s="101"/>
      <c r="GD166" s="101"/>
      <c r="GE166" s="101"/>
      <c r="GF166" s="101"/>
      <c r="GG166" s="101"/>
      <c r="GH166" s="101"/>
      <c r="GI166" s="101"/>
      <c r="GJ166" s="101"/>
      <c r="GK166" s="101"/>
      <c r="GL166" s="101"/>
      <c r="GM166" s="101"/>
      <c r="GN166" s="101"/>
      <c r="GO166" s="101"/>
      <c r="GP166" s="101"/>
      <c r="GQ166" s="101"/>
      <c r="GR166" s="101"/>
      <c r="GS166" s="101"/>
      <c r="GT166" s="101"/>
      <c r="GU166" s="101"/>
      <c r="GV166" s="101"/>
      <c r="GW166" s="101"/>
      <c r="GX166" s="101"/>
      <c r="GY166" s="101"/>
      <c r="GZ166" s="101"/>
      <c r="HA166" s="101"/>
      <c r="HB166" s="101"/>
      <c r="HC166" s="101"/>
      <c r="HD166" s="101"/>
      <c r="HE166" s="101"/>
      <c r="HF166" s="101"/>
      <c r="HG166" s="101"/>
      <c r="HH166" s="101"/>
      <c r="HI166" s="101"/>
      <c r="HJ166" s="101"/>
      <c r="HK166" s="101"/>
      <c r="HL166" s="101"/>
      <c r="HM166" s="101"/>
      <c r="HN166" s="101"/>
      <c r="HO166" s="101"/>
      <c r="HP166" s="101"/>
      <c r="HQ166" s="101"/>
      <c r="HR166" s="101"/>
      <c r="HS166" s="101"/>
      <c r="HT166" s="101"/>
      <c r="HU166" s="101"/>
      <c r="HV166" s="101"/>
      <c r="HW166" s="101"/>
      <c r="HX166" s="101"/>
      <c r="HY166" s="101"/>
      <c r="HZ166" s="101"/>
      <c r="IA166" s="101"/>
      <c r="IB166" s="101"/>
      <c r="IC166" s="101"/>
      <c r="ID166" s="101"/>
      <c r="IE166" s="101"/>
      <c r="IF166" s="101"/>
      <c r="IG166" s="101"/>
      <c r="IH166" s="101"/>
      <c r="II166" s="101"/>
      <c r="IJ166" s="101"/>
      <c r="IK166" s="101"/>
    </row>
    <row r="167" spans="1:245" s="19" customFormat="1" ht="16.5" customHeight="1">
      <c r="A167" s="154"/>
      <c r="B167" s="102" t="s">
        <v>154</v>
      </c>
      <c r="C167" s="3"/>
      <c r="D167" s="3"/>
      <c r="J167" s="3"/>
      <c r="K167" s="3"/>
      <c r="R167" s="154"/>
    </row>
    <row r="168" spans="1:245" s="19" customFormat="1" ht="16.5" customHeight="1">
      <c r="A168" s="154"/>
      <c r="B168" s="102" t="s">
        <v>155</v>
      </c>
      <c r="C168" s="3"/>
      <c r="D168" s="3"/>
      <c r="J168" s="3"/>
      <c r="K168" s="3"/>
      <c r="R168" s="154"/>
    </row>
    <row r="169" spans="1:245" s="19" customFormat="1" ht="16.5" customHeight="1">
      <c r="A169" s="154"/>
      <c r="B169" s="102" t="s">
        <v>93</v>
      </c>
      <c r="C169" s="3"/>
      <c r="D169" s="3"/>
      <c r="J169" s="3"/>
      <c r="K169" s="3"/>
      <c r="R169" s="154"/>
    </row>
    <row r="170" spans="1:245" s="19" customFormat="1" ht="16.5" customHeight="1">
      <c r="A170" s="154"/>
      <c r="B170" s="102" t="s">
        <v>94</v>
      </c>
      <c r="C170" s="3"/>
      <c r="D170" s="3"/>
      <c r="J170" s="3"/>
      <c r="K170" s="3"/>
      <c r="R170" s="154"/>
    </row>
    <row r="171" spans="1:245" s="19" customFormat="1" ht="16.5" customHeight="1">
      <c r="A171" s="154"/>
      <c r="B171" s="102" t="s">
        <v>95</v>
      </c>
      <c r="C171" s="3"/>
      <c r="D171" s="3"/>
      <c r="J171" s="3"/>
      <c r="K171" s="3"/>
      <c r="R171" s="154"/>
    </row>
    <row r="172" spans="1:245" s="19" customFormat="1" ht="16.5" customHeight="1">
      <c r="A172" s="154"/>
      <c r="B172" s="102" t="s">
        <v>96</v>
      </c>
      <c r="C172" s="3"/>
      <c r="D172" s="3"/>
      <c r="J172" s="3"/>
      <c r="K172" s="3"/>
      <c r="R172" s="154"/>
    </row>
    <row r="173" spans="1:245" s="19" customFormat="1" ht="16.5" customHeight="1">
      <c r="A173" s="154"/>
      <c r="B173" s="102" t="s">
        <v>97</v>
      </c>
      <c r="C173" s="3"/>
      <c r="D173" s="3"/>
      <c r="J173" s="3"/>
      <c r="K173" s="3"/>
      <c r="R173" s="154"/>
    </row>
    <row r="174" spans="1:245" s="19" customFormat="1" ht="16.5" customHeight="1">
      <c r="A174" s="154"/>
      <c r="B174" s="102" t="s">
        <v>98</v>
      </c>
      <c r="C174" s="3"/>
      <c r="D174" s="3"/>
      <c r="J174" s="3"/>
      <c r="K174" s="3"/>
      <c r="R174" s="154"/>
    </row>
    <row r="175" spans="1:245" s="19" customFormat="1" ht="24" customHeight="1">
      <c r="A175" s="154"/>
      <c r="B175" s="99" t="s">
        <v>181</v>
      </c>
      <c r="C175" s="3"/>
      <c r="D175" s="3"/>
      <c r="J175" s="3"/>
      <c r="K175" s="3"/>
      <c r="R175" s="154"/>
    </row>
    <row r="176" spans="1:245" s="19" customFormat="1" ht="16.5" customHeight="1">
      <c r="A176" s="243"/>
      <c r="B176" s="77" t="s">
        <v>156</v>
      </c>
      <c r="C176" s="34"/>
      <c r="D176" s="34"/>
      <c r="E176" s="101"/>
      <c r="F176" s="101"/>
      <c r="G176" s="101"/>
      <c r="H176" s="101"/>
      <c r="I176" s="101"/>
      <c r="J176" s="34"/>
      <c r="K176" s="34"/>
      <c r="L176" s="101"/>
      <c r="M176" s="101"/>
      <c r="N176" s="101"/>
      <c r="O176" s="101"/>
      <c r="P176" s="101"/>
      <c r="Q176" s="101"/>
      <c r="R176" s="243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1"/>
      <c r="CM176" s="101"/>
      <c r="CN176" s="101"/>
      <c r="CO176" s="101"/>
      <c r="CP176" s="101"/>
      <c r="CQ176" s="101"/>
      <c r="CR176" s="101"/>
      <c r="CS176" s="101"/>
      <c r="CT176" s="101"/>
      <c r="CU176" s="101"/>
      <c r="CV176" s="101"/>
      <c r="CW176" s="101"/>
      <c r="CX176" s="101"/>
      <c r="CY176" s="101"/>
      <c r="CZ176" s="101"/>
      <c r="DA176" s="101"/>
      <c r="DB176" s="101"/>
      <c r="DC176" s="101"/>
      <c r="DD176" s="101"/>
      <c r="DE176" s="101"/>
      <c r="DF176" s="101"/>
      <c r="DG176" s="101"/>
      <c r="DH176" s="101"/>
      <c r="DI176" s="101"/>
      <c r="DJ176" s="101"/>
      <c r="DK176" s="101"/>
      <c r="DL176" s="101"/>
      <c r="DM176" s="101"/>
      <c r="DN176" s="101"/>
      <c r="DO176" s="101"/>
      <c r="DP176" s="101"/>
      <c r="DQ176" s="101"/>
      <c r="DR176" s="101"/>
      <c r="DS176" s="101"/>
      <c r="DT176" s="101"/>
      <c r="DU176" s="101"/>
      <c r="DV176" s="101"/>
      <c r="DW176" s="101"/>
      <c r="DX176" s="101"/>
      <c r="DY176" s="101"/>
      <c r="DZ176" s="101"/>
      <c r="EA176" s="101"/>
      <c r="EB176" s="101"/>
      <c r="EC176" s="101"/>
      <c r="ED176" s="101"/>
      <c r="EE176" s="101"/>
      <c r="EF176" s="101"/>
      <c r="EG176" s="101"/>
      <c r="EH176" s="101"/>
      <c r="EI176" s="101"/>
      <c r="EJ176" s="101"/>
      <c r="EK176" s="101"/>
      <c r="EL176" s="101"/>
      <c r="EM176" s="101"/>
      <c r="EN176" s="101"/>
      <c r="EO176" s="101"/>
      <c r="EP176" s="101"/>
      <c r="EQ176" s="101"/>
      <c r="ER176" s="101"/>
      <c r="ES176" s="101"/>
      <c r="ET176" s="101"/>
      <c r="EU176" s="101"/>
      <c r="EV176" s="101"/>
      <c r="EW176" s="101"/>
      <c r="EX176" s="101"/>
      <c r="EY176" s="101"/>
      <c r="EZ176" s="101"/>
      <c r="FA176" s="101"/>
      <c r="FB176" s="101"/>
      <c r="FC176" s="101"/>
      <c r="FD176" s="101"/>
      <c r="FE176" s="101"/>
      <c r="FF176" s="101"/>
      <c r="FG176" s="101"/>
      <c r="FH176" s="101"/>
      <c r="FI176" s="101"/>
      <c r="FJ176" s="101"/>
      <c r="FK176" s="101"/>
      <c r="FL176" s="101"/>
      <c r="FM176" s="101"/>
      <c r="FN176" s="101"/>
      <c r="FO176" s="101"/>
      <c r="FP176" s="101"/>
      <c r="FQ176" s="101"/>
      <c r="FR176" s="101"/>
      <c r="FS176" s="101"/>
      <c r="FT176" s="101"/>
      <c r="FU176" s="101"/>
      <c r="FV176" s="101"/>
      <c r="FW176" s="101"/>
      <c r="FX176" s="101"/>
      <c r="FY176" s="101"/>
      <c r="FZ176" s="101"/>
      <c r="GA176" s="101"/>
      <c r="GB176" s="101"/>
      <c r="GC176" s="101"/>
      <c r="GD176" s="101"/>
      <c r="GE176" s="101"/>
      <c r="GF176" s="101"/>
      <c r="GG176" s="101"/>
      <c r="GH176" s="101"/>
      <c r="GI176" s="101"/>
      <c r="GJ176" s="101"/>
      <c r="GK176" s="101"/>
      <c r="GL176" s="101"/>
      <c r="GM176" s="101"/>
      <c r="GN176" s="101"/>
      <c r="GO176" s="101"/>
      <c r="GP176" s="101"/>
      <c r="GQ176" s="101"/>
      <c r="GR176" s="101"/>
      <c r="GS176" s="101"/>
      <c r="GT176" s="101"/>
      <c r="GU176" s="101"/>
      <c r="GV176" s="101"/>
      <c r="GW176" s="101"/>
      <c r="GX176" s="101"/>
      <c r="GY176" s="101"/>
      <c r="GZ176" s="101"/>
      <c r="HA176" s="101"/>
      <c r="HB176" s="101"/>
      <c r="HC176" s="101"/>
      <c r="HD176" s="101"/>
      <c r="HE176" s="101"/>
      <c r="HF176" s="101"/>
      <c r="HG176" s="101"/>
      <c r="HH176" s="101"/>
      <c r="HI176" s="101"/>
      <c r="HJ176" s="101"/>
      <c r="HK176" s="101"/>
      <c r="HL176" s="101"/>
      <c r="HM176" s="101"/>
      <c r="HN176" s="101"/>
      <c r="HO176" s="101"/>
      <c r="HP176" s="101"/>
      <c r="HQ176" s="101"/>
      <c r="HR176" s="101"/>
      <c r="HS176" s="101"/>
      <c r="HT176" s="101"/>
      <c r="HU176" s="101"/>
      <c r="HV176" s="101"/>
      <c r="HW176" s="101"/>
      <c r="HX176" s="101"/>
      <c r="HY176" s="101"/>
      <c r="HZ176" s="101"/>
      <c r="IA176" s="101"/>
      <c r="IB176" s="101"/>
      <c r="IC176" s="101"/>
      <c r="ID176" s="101"/>
      <c r="IE176" s="101"/>
      <c r="IF176" s="101"/>
      <c r="IG176" s="101"/>
      <c r="IH176" s="101"/>
      <c r="II176" s="101"/>
      <c r="IJ176" s="101"/>
      <c r="IK176" s="101"/>
    </row>
    <row r="177" spans="1:245" s="19" customFormat="1" ht="16.5" customHeight="1">
      <c r="A177" s="243"/>
      <c r="B177" s="102" t="s">
        <v>157</v>
      </c>
      <c r="C177" s="34"/>
      <c r="D177" s="34"/>
      <c r="E177" s="101"/>
      <c r="F177" s="101"/>
      <c r="G177" s="101"/>
      <c r="H177" s="101"/>
      <c r="I177" s="101"/>
      <c r="J177" s="34"/>
      <c r="K177" s="34"/>
      <c r="L177" s="101"/>
      <c r="M177" s="101"/>
      <c r="N177" s="101"/>
      <c r="O177" s="101"/>
      <c r="P177" s="101"/>
      <c r="Q177" s="101"/>
      <c r="R177" s="243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1"/>
      <c r="CM177" s="101"/>
      <c r="CN177" s="101"/>
      <c r="CO177" s="101"/>
      <c r="CP177" s="101"/>
      <c r="CQ177" s="101"/>
      <c r="CR177" s="101"/>
      <c r="CS177" s="101"/>
      <c r="CT177" s="101"/>
      <c r="CU177" s="101"/>
      <c r="CV177" s="101"/>
      <c r="CW177" s="101"/>
      <c r="CX177" s="101"/>
      <c r="CY177" s="101"/>
      <c r="CZ177" s="101"/>
      <c r="DA177" s="101"/>
      <c r="DB177" s="101"/>
      <c r="DC177" s="101"/>
      <c r="DD177" s="101"/>
      <c r="DE177" s="101"/>
      <c r="DF177" s="101"/>
      <c r="DG177" s="101"/>
      <c r="DH177" s="101"/>
      <c r="DI177" s="101"/>
      <c r="DJ177" s="101"/>
      <c r="DK177" s="101"/>
      <c r="DL177" s="101"/>
      <c r="DM177" s="101"/>
      <c r="DN177" s="101"/>
      <c r="DO177" s="101"/>
      <c r="DP177" s="101"/>
      <c r="DQ177" s="101"/>
      <c r="DR177" s="101"/>
      <c r="DS177" s="101"/>
      <c r="DT177" s="101"/>
      <c r="DU177" s="101"/>
      <c r="DV177" s="101"/>
      <c r="DW177" s="101"/>
      <c r="DX177" s="101"/>
      <c r="DY177" s="101"/>
      <c r="DZ177" s="101"/>
      <c r="EA177" s="101"/>
      <c r="EB177" s="101"/>
      <c r="EC177" s="101"/>
      <c r="ED177" s="101"/>
      <c r="EE177" s="101"/>
      <c r="EF177" s="101"/>
      <c r="EG177" s="101"/>
      <c r="EH177" s="101"/>
      <c r="EI177" s="101"/>
      <c r="EJ177" s="101"/>
      <c r="EK177" s="101"/>
      <c r="EL177" s="101"/>
      <c r="EM177" s="101"/>
      <c r="EN177" s="101"/>
      <c r="EO177" s="101"/>
      <c r="EP177" s="101"/>
      <c r="EQ177" s="101"/>
      <c r="ER177" s="101"/>
      <c r="ES177" s="101"/>
      <c r="ET177" s="101"/>
      <c r="EU177" s="101"/>
      <c r="EV177" s="101"/>
      <c r="EW177" s="101"/>
      <c r="EX177" s="101"/>
      <c r="EY177" s="101"/>
      <c r="EZ177" s="101"/>
      <c r="FA177" s="101"/>
      <c r="FB177" s="101"/>
      <c r="FC177" s="101"/>
      <c r="FD177" s="101"/>
      <c r="FE177" s="101"/>
      <c r="FF177" s="101"/>
      <c r="FG177" s="101"/>
      <c r="FH177" s="101"/>
      <c r="FI177" s="101"/>
      <c r="FJ177" s="101"/>
      <c r="FK177" s="101"/>
      <c r="FL177" s="101"/>
      <c r="FM177" s="101"/>
      <c r="FN177" s="101"/>
      <c r="FO177" s="101"/>
      <c r="FP177" s="101"/>
      <c r="FQ177" s="101"/>
      <c r="FR177" s="101"/>
      <c r="FS177" s="101"/>
      <c r="FT177" s="101"/>
      <c r="FU177" s="101"/>
      <c r="FV177" s="101"/>
      <c r="FW177" s="101"/>
      <c r="FX177" s="101"/>
      <c r="FY177" s="101"/>
      <c r="FZ177" s="101"/>
      <c r="GA177" s="101"/>
      <c r="GB177" s="101"/>
      <c r="GC177" s="101"/>
      <c r="GD177" s="101"/>
      <c r="GE177" s="101"/>
      <c r="GF177" s="101"/>
      <c r="GG177" s="101"/>
      <c r="GH177" s="101"/>
      <c r="GI177" s="101"/>
      <c r="GJ177" s="101"/>
      <c r="GK177" s="101"/>
      <c r="GL177" s="101"/>
      <c r="GM177" s="101"/>
      <c r="GN177" s="101"/>
      <c r="GO177" s="101"/>
      <c r="GP177" s="101"/>
      <c r="GQ177" s="101"/>
      <c r="GR177" s="101"/>
      <c r="GS177" s="101"/>
      <c r="GT177" s="101"/>
      <c r="GU177" s="101"/>
      <c r="GV177" s="101"/>
      <c r="GW177" s="101"/>
      <c r="GX177" s="101"/>
      <c r="GY177" s="101"/>
      <c r="GZ177" s="101"/>
      <c r="HA177" s="101"/>
      <c r="HB177" s="101"/>
      <c r="HC177" s="101"/>
      <c r="HD177" s="101"/>
      <c r="HE177" s="101"/>
      <c r="HF177" s="101"/>
      <c r="HG177" s="101"/>
      <c r="HH177" s="101"/>
      <c r="HI177" s="101"/>
      <c r="HJ177" s="101"/>
      <c r="HK177" s="101"/>
      <c r="HL177" s="101"/>
      <c r="HM177" s="101"/>
      <c r="HN177" s="101"/>
      <c r="HO177" s="101"/>
      <c r="HP177" s="101"/>
      <c r="HQ177" s="101"/>
      <c r="HR177" s="101"/>
      <c r="HS177" s="101"/>
      <c r="HT177" s="101"/>
      <c r="HU177" s="101"/>
      <c r="HV177" s="101"/>
      <c r="HW177" s="101"/>
      <c r="HX177" s="101"/>
      <c r="HY177" s="101"/>
      <c r="HZ177" s="101"/>
      <c r="IA177" s="101"/>
      <c r="IB177" s="101"/>
      <c r="IC177" s="101"/>
      <c r="ID177" s="101"/>
      <c r="IE177" s="101"/>
      <c r="IF177" s="101"/>
      <c r="IG177" s="101"/>
      <c r="IH177" s="101"/>
      <c r="II177" s="101"/>
      <c r="IJ177" s="101"/>
      <c r="IK177" s="101"/>
    </row>
    <row r="178" spans="1:245" s="19" customFormat="1" ht="16.5" customHeight="1">
      <c r="A178" s="243"/>
      <c r="B178" s="77" t="s">
        <v>158</v>
      </c>
      <c r="C178" s="34"/>
      <c r="D178" s="34"/>
      <c r="E178" s="101"/>
      <c r="F178" s="101"/>
      <c r="G178" s="101"/>
      <c r="H178" s="101"/>
      <c r="I178" s="101"/>
      <c r="J178" s="34"/>
      <c r="K178" s="34"/>
      <c r="L178" s="101"/>
      <c r="M178" s="101"/>
      <c r="N178" s="101"/>
      <c r="O178" s="101"/>
      <c r="P178" s="101"/>
      <c r="Q178" s="101"/>
      <c r="R178" s="243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1"/>
      <c r="CM178" s="101"/>
      <c r="CN178" s="101"/>
      <c r="CO178" s="101"/>
      <c r="CP178" s="101"/>
      <c r="CQ178" s="101"/>
      <c r="CR178" s="101"/>
      <c r="CS178" s="101"/>
      <c r="CT178" s="101"/>
      <c r="CU178" s="101"/>
      <c r="CV178" s="101"/>
      <c r="CW178" s="101"/>
      <c r="CX178" s="101"/>
      <c r="CY178" s="101"/>
      <c r="CZ178" s="101"/>
      <c r="DA178" s="101"/>
      <c r="DB178" s="101"/>
      <c r="DC178" s="101"/>
      <c r="DD178" s="101"/>
      <c r="DE178" s="101"/>
      <c r="DF178" s="101"/>
      <c r="DG178" s="101"/>
      <c r="DH178" s="101"/>
      <c r="DI178" s="101"/>
      <c r="DJ178" s="101"/>
      <c r="DK178" s="101"/>
      <c r="DL178" s="101"/>
      <c r="DM178" s="101"/>
      <c r="DN178" s="101"/>
      <c r="DO178" s="101"/>
      <c r="DP178" s="101"/>
      <c r="DQ178" s="101"/>
      <c r="DR178" s="101"/>
      <c r="DS178" s="101"/>
      <c r="DT178" s="101"/>
      <c r="DU178" s="101"/>
      <c r="DV178" s="101"/>
      <c r="DW178" s="101"/>
      <c r="DX178" s="101"/>
      <c r="DY178" s="101"/>
      <c r="DZ178" s="101"/>
      <c r="EA178" s="101"/>
      <c r="EB178" s="101"/>
      <c r="EC178" s="101"/>
      <c r="ED178" s="101"/>
      <c r="EE178" s="101"/>
      <c r="EF178" s="101"/>
      <c r="EG178" s="101"/>
      <c r="EH178" s="101"/>
      <c r="EI178" s="101"/>
      <c r="EJ178" s="101"/>
      <c r="EK178" s="101"/>
      <c r="EL178" s="101"/>
      <c r="EM178" s="101"/>
      <c r="EN178" s="101"/>
      <c r="EO178" s="101"/>
      <c r="EP178" s="101"/>
      <c r="EQ178" s="101"/>
      <c r="ER178" s="101"/>
      <c r="ES178" s="101"/>
      <c r="ET178" s="101"/>
      <c r="EU178" s="101"/>
      <c r="EV178" s="101"/>
      <c r="EW178" s="101"/>
      <c r="EX178" s="101"/>
      <c r="EY178" s="101"/>
      <c r="EZ178" s="101"/>
      <c r="FA178" s="101"/>
      <c r="FB178" s="101"/>
      <c r="FC178" s="101"/>
      <c r="FD178" s="101"/>
      <c r="FE178" s="101"/>
      <c r="FF178" s="101"/>
      <c r="FG178" s="101"/>
      <c r="FH178" s="101"/>
      <c r="FI178" s="101"/>
      <c r="FJ178" s="101"/>
      <c r="FK178" s="101"/>
      <c r="FL178" s="101"/>
      <c r="FM178" s="101"/>
      <c r="FN178" s="101"/>
      <c r="FO178" s="101"/>
      <c r="FP178" s="101"/>
      <c r="FQ178" s="101"/>
      <c r="FR178" s="101"/>
      <c r="FS178" s="101"/>
      <c r="FT178" s="101"/>
      <c r="FU178" s="101"/>
      <c r="FV178" s="101"/>
      <c r="FW178" s="101"/>
      <c r="FX178" s="101"/>
      <c r="FY178" s="101"/>
      <c r="FZ178" s="101"/>
      <c r="GA178" s="101"/>
      <c r="GB178" s="101"/>
      <c r="GC178" s="101"/>
      <c r="GD178" s="101"/>
      <c r="GE178" s="101"/>
      <c r="GF178" s="101"/>
      <c r="GG178" s="101"/>
      <c r="GH178" s="101"/>
      <c r="GI178" s="101"/>
      <c r="GJ178" s="101"/>
      <c r="GK178" s="101"/>
      <c r="GL178" s="101"/>
      <c r="GM178" s="101"/>
      <c r="GN178" s="101"/>
      <c r="GO178" s="101"/>
      <c r="GP178" s="101"/>
      <c r="GQ178" s="101"/>
      <c r="GR178" s="101"/>
      <c r="GS178" s="101"/>
      <c r="GT178" s="101"/>
      <c r="GU178" s="101"/>
      <c r="GV178" s="101"/>
      <c r="GW178" s="101"/>
      <c r="GX178" s="101"/>
      <c r="GY178" s="101"/>
      <c r="GZ178" s="101"/>
      <c r="HA178" s="101"/>
      <c r="HB178" s="101"/>
      <c r="HC178" s="101"/>
      <c r="HD178" s="101"/>
      <c r="HE178" s="101"/>
      <c r="HF178" s="101"/>
      <c r="HG178" s="101"/>
      <c r="HH178" s="101"/>
      <c r="HI178" s="101"/>
      <c r="HJ178" s="101"/>
      <c r="HK178" s="101"/>
      <c r="HL178" s="101"/>
      <c r="HM178" s="101"/>
      <c r="HN178" s="101"/>
      <c r="HO178" s="101"/>
      <c r="HP178" s="101"/>
      <c r="HQ178" s="101"/>
      <c r="HR178" s="101"/>
      <c r="HS178" s="101"/>
      <c r="HT178" s="101"/>
      <c r="HU178" s="101"/>
      <c r="HV178" s="101"/>
      <c r="HW178" s="101"/>
      <c r="HX178" s="101"/>
      <c r="HY178" s="101"/>
      <c r="HZ178" s="101"/>
      <c r="IA178" s="101"/>
      <c r="IB178" s="101"/>
      <c r="IC178" s="101"/>
      <c r="ID178" s="101"/>
      <c r="IE178" s="101"/>
      <c r="IF178" s="101"/>
      <c r="IG178" s="101"/>
      <c r="IH178" s="101"/>
      <c r="II178" s="101"/>
      <c r="IJ178" s="101"/>
      <c r="IK178" s="101"/>
    </row>
    <row r="179" spans="1:245" s="19" customFormat="1" ht="16.5" customHeight="1">
      <c r="A179" s="243"/>
      <c r="B179" s="77" t="s">
        <v>159</v>
      </c>
      <c r="C179" s="34"/>
      <c r="D179" s="34"/>
      <c r="E179" s="101"/>
      <c r="F179" s="101"/>
      <c r="G179" s="101"/>
      <c r="H179" s="101"/>
      <c r="I179" s="101"/>
      <c r="J179" s="34"/>
      <c r="K179" s="34"/>
      <c r="L179" s="101"/>
      <c r="M179" s="101"/>
      <c r="N179" s="101"/>
      <c r="O179" s="101"/>
      <c r="P179" s="101"/>
      <c r="Q179" s="101"/>
      <c r="R179" s="243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1"/>
      <c r="CM179" s="101"/>
      <c r="CN179" s="101"/>
      <c r="CO179" s="101"/>
      <c r="CP179" s="101"/>
      <c r="CQ179" s="101"/>
      <c r="CR179" s="101"/>
      <c r="CS179" s="101"/>
      <c r="CT179" s="101"/>
      <c r="CU179" s="101"/>
      <c r="CV179" s="101"/>
      <c r="CW179" s="101"/>
      <c r="CX179" s="101"/>
      <c r="CY179" s="101"/>
      <c r="CZ179" s="101"/>
      <c r="DA179" s="101"/>
      <c r="DB179" s="101"/>
      <c r="DC179" s="101"/>
      <c r="DD179" s="101"/>
      <c r="DE179" s="101"/>
      <c r="DF179" s="101"/>
      <c r="DG179" s="101"/>
      <c r="DH179" s="101"/>
      <c r="DI179" s="101"/>
      <c r="DJ179" s="101"/>
      <c r="DK179" s="101"/>
      <c r="DL179" s="101"/>
      <c r="DM179" s="101"/>
      <c r="DN179" s="101"/>
      <c r="DO179" s="101"/>
      <c r="DP179" s="101"/>
      <c r="DQ179" s="101"/>
      <c r="DR179" s="101"/>
      <c r="DS179" s="101"/>
      <c r="DT179" s="101"/>
      <c r="DU179" s="101"/>
      <c r="DV179" s="101"/>
      <c r="DW179" s="101"/>
      <c r="DX179" s="101"/>
      <c r="DY179" s="101"/>
      <c r="DZ179" s="101"/>
      <c r="EA179" s="101"/>
      <c r="EB179" s="101"/>
      <c r="EC179" s="101"/>
      <c r="ED179" s="101"/>
      <c r="EE179" s="101"/>
      <c r="EF179" s="101"/>
      <c r="EG179" s="101"/>
      <c r="EH179" s="101"/>
      <c r="EI179" s="101"/>
      <c r="EJ179" s="101"/>
      <c r="EK179" s="101"/>
      <c r="EL179" s="101"/>
      <c r="EM179" s="101"/>
      <c r="EN179" s="101"/>
      <c r="EO179" s="101"/>
      <c r="EP179" s="101"/>
      <c r="EQ179" s="101"/>
      <c r="ER179" s="101"/>
      <c r="ES179" s="101"/>
      <c r="ET179" s="101"/>
      <c r="EU179" s="101"/>
      <c r="EV179" s="101"/>
      <c r="EW179" s="101"/>
      <c r="EX179" s="101"/>
      <c r="EY179" s="101"/>
      <c r="EZ179" s="101"/>
      <c r="FA179" s="101"/>
      <c r="FB179" s="101"/>
      <c r="FC179" s="101"/>
      <c r="FD179" s="101"/>
      <c r="FE179" s="101"/>
      <c r="FF179" s="101"/>
      <c r="FG179" s="101"/>
      <c r="FH179" s="101"/>
      <c r="FI179" s="101"/>
      <c r="FJ179" s="101"/>
      <c r="FK179" s="101"/>
      <c r="FL179" s="101"/>
      <c r="FM179" s="101"/>
      <c r="FN179" s="101"/>
      <c r="FO179" s="101"/>
      <c r="FP179" s="101"/>
      <c r="FQ179" s="101"/>
      <c r="FR179" s="101"/>
      <c r="FS179" s="101"/>
      <c r="FT179" s="101"/>
      <c r="FU179" s="101"/>
      <c r="FV179" s="101"/>
      <c r="FW179" s="101"/>
      <c r="FX179" s="101"/>
      <c r="FY179" s="101"/>
      <c r="FZ179" s="101"/>
      <c r="GA179" s="101"/>
      <c r="GB179" s="101"/>
      <c r="GC179" s="101"/>
      <c r="GD179" s="101"/>
      <c r="GE179" s="101"/>
      <c r="GF179" s="101"/>
      <c r="GG179" s="101"/>
      <c r="GH179" s="101"/>
      <c r="GI179" s="101"/>
      <c r="GJ179" s="101"/>
      <c r="GK179" s="101"/>
      <c r="GL179" s="101"/>
      <c r="GM179" s="101"/>
      <c r="GN179" s="101"/>
      <c r="GO179" s="101"/>
      <c r="GP179" s="101"/>
      <c r="GQ179" s="101"/>
      <c r="GR179" s="101"/>
      <c r="GS179" s="101"/>
      <c r="GT179" s="101"/>
      <c r="GU179" s="101"/>
      <c r="GV179" s="101"/>
      <c r="GW179" s="101"/>
      <c r="GX179" s="101"/>
      <c r="GY179" s="101"/>
      <c r="GZ179" s="101"/>
      <c r="HA179" s="101"/>
      <c r="HB179" s="101"/>
      <c r="HC179" s="101"/>
      <c r="HD179" s="101"/>
      <c r="HE179" s="101"/>
      <c r="HF179" s="101"/>
      <c r="HG179" s="101"/>
      <c r="HH179" s="101"/>
      <c r="HI179" s="101"/>
      <c r="HJ179" s="101"/>
      <c r="HK179" s="101"/>
      <c r="HL179" s="101"/>
      <c r="HM179" s="101"/>
      <c r="HN179" s="101"/>
      <c r="HO179" s="101"/>
      <c r="HP179" s="101"/>
      <c r="HQ179" s="101"/>
      <c r="HR179" s="101"/>
      <c r="HS179" s="101"/>
      <c r="HT179" s="101"/>
      <c r="HU179" s="101"/>
      <c r="HV179" s="101"/>
      <c r="HW179" s="101"/>
      <c r="HX179" s="101"/>
      <c r="HY179" s="101"/>
      <c r="HZ179" s="101"/>
      <c r="IA179" s="101"/>
      <c r="IB179" s="101"/>
      <c r="IC179" s="101"/>
      <c r="ID179" s="101"/>
      <c r="IE179" s="101"/>
      <c r="IF179" s="101"/>
      <c r="IG179" s="101"/>
      <c r="IH179" s="101"/>
      <c r="II179" s="101"/>
      <c r="IJ179" s="101"/>
      <c r="IK179" s="101"/>
    </row>
    <row r="180" spans="1:245" s="19" customFormat="1" ht="24" customHeight="1">
      <c r="A180" s="243"/>
      <c r="B180" s="99" t="s">
        <v>160</v>
      </c>
      <c r="C180" s="34"/>
      <c r="D180" s="34"/>
      <c r="E180" s="101"/>
      <c r="F180" s="101"/>
      <c r="G180" s="101"/>
      <c r="H180" s="101"/>
      <c r="I180" s="101"/>
      <c r="J180" s="34"/>
      <c r="K180" s="34"/>
      <c r="L180" s="101"/>
      <c r="M180" s="101"/>
      <c r="N180" s="101"/>
      <c r="O180" s="101"/>
      <c r="P180" s="101"/>
      <c r="Q180" s="101"/>
      <c r="R180" s="243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1"/>
      <c r="CM180" s="101"/>
      <c r="CN180" s="101"/>
      <c r="CO180" s="101"/>
      <c r="CP180" s="101"/>
      <c r="CQ180" s="101"/>
      <c r="CR180" s="101"/>
      <c r="CS180" s="101"/>
      <c r="CT180" s="101"/>
      <c r="CU180" s="101"/>
      <c r="CV180" s="101"/>
      <c r="CW180" s="101"/>
      <c r="CX180" s="101"/>
      <c r="CY180" s="101"/>
      <c r="CZ180" s="101"/>
      <c r="DA180" s="101"/>
      <c r="DB180" s="101"/>
      <c r="DC180" s="101"/>
      <c r="DD180" s="101"/>
      <c r="DE180" s="101"/>
      <c r="DF180" s="101"/>
      <c r="DG180" s="101"/>
      <c r="DH180" s="101"/>
      <c r="DI180" s="101"/>
      <c r="DJ180" s="101"/>
      <c r="DK180" s="101"/>
      <c r="DL180" s="101"/>
      <c r="DM180" s="101"/>
      <c r="DN180" s="101"/>
      <c r="DO180" s="101"/>
      <c r="DP180" s="101"/>
      <c r="DQ180" s="101"/>
      <c r="DR180" s="101"/>
      <c r="DS180" s="101"/>
      <c r="DT180" s="101"/>
      <c r="DU180" s="101"/>
      <c r="DV180" s="101"/>
      <c r="DW180" s="101"/>
      <c r="DX180" s="101"/>
      <c r="DY180" s="101"/>
      <c r="DZ180" s="101"/>
      <c r="EA180" s="101"/>
      <c r="EB180" s="101"/>
      <c r="EC180" s="101"/>
      <c r="ED180" s="101"/>
      <c r="EE180" s="101"/>
      <c r="EF180" s="101"/>
      <c r="EG180" s="101"/>
      <c r="EH180" s="101"/>
      <c r="EI180" s="101"/>
      <c r="EJ180" s="101"/>
      <c r="EK180" s="101"/>
      <c r="EL180" s="101"/>
      <c r="EM180" s="101"/>
      <c r="EN180" s="101"/>
      <c r="EO180" s="101"/>
      <c r="EP180" s="101"/>
      <c r="EQ180" s="101"/>
      <c r="ER180" s="101"/>
      <c r="ES180" s="101"/>
      <c r="ET180" s="101"/>
      <c r="EU180" s="101"/>
      <c r="EV180" s="101"/>
      <c r="EW180" s="101"/>
      <c r="EX180" s="101"/>
      <c r="EY180" s="101"/>
      <c r="EZ180" s="101"/>
      <c r="FA180" s="101"/>
      <c r="FB180" s="101"/>
      <c r="FC180" s="101"/>
      <c r="FD180" s="101"/>
      <c r="FE180" s="101"/>
      <c r="FF180" s="101"/>
      <c r="FG180" s="101"/>
      <c r="FH180" s="101"/>
      <c r="FI180" s="101"/>
      <c r="FJ180" s="101"/>
      <c r="FK180" s="101"/>
      <c r="FL180" s="101"/>
      <c r="FM180" s="101"/>
      <c r="FN180" s="101"/>
      <c r="FO180" s="101"/>
      <c r="FP180" s="101"/>
      <c r="FQ180" s="101"/>
      <c r="FR180" s="101"/>
      <c r="FS180" s="101"/>
      <c r="FT180" s="101"/>
      <c r="FU180" s="101"/>
      <c r="FV180" s="101"/>
      <c r="FW180" s="101"/>
      <c r="FX180" s="101"/>
      <c r="FY180" s="101"/>
      <c r="FZ180" s="101"/>
      <c r="GA180" s="101"/>
      <c r="GB180" s="101"/>
      <c r="GC180" s="101"/>
      <c r="GD180" s="101"/>
      <c r="GE180" s="101"/>
      <c r="GF180" s="101"/>
      <c r="GG180" s="101"/>
      <c r="GH180" s="101"/>
      <c r="GI180" s="101"/>
      <c r="GJ180" s="101"/>
      <c r="GK180" s="101"/>
      <c r="GL180" s="101"/>
      <c r="GM180" s="101"/>
      <c r="GN180" s="101"/>
      <c r="GO180" s="101"/>
      <c r="GP180" s="101"/>
      <c r="GQ180" s="101"/>
      <c r="GR180" s="101"/>
      <c r="GS180" s="101"/>
      <c r="GT180" s="101"/>
      <c r="GU180" s="101"/>
      <c r="GV180" s="101"/>
      <c r="GW180" s="101"/>
      <c r="GX180" s="101"/>
      <c r="GY180" s="101"/>
      <c r="GZ180" s="101"/>
      <c r="HA180" s="101"/>
      <c r="HB180" s="101"/>
      <c r="HC180" s="101"/>
      <c r="HD180" s="101"/>
      <c r="HE180" s="101"/>
      <c r="HF180" s="101"/>
      <c r="HG180" s="101"/>
      <c r="HH180" s="101"/>
      <c r="HI180" s="101"/>
      <c r="HJ180" s="101"/>
      <c r="HK180" s="101"/>
      <c r="HL180" s="101"/>
      <c r="HM180" s="101"/>
      <c r="HN180" s="101"/>
      <c r="HO180" s="101"/>
      <c r="HP180" s="101"/>
      <c r="HQ180" s="101"/>
      <c r="HR180" s="101"/>
      <c r="HS180" s="101"/>
      <c r="HT180" s="101"/>
      <c r="HU180" s="101"/>
      <c r="HV180" s="101"/>
      <c r="HW180" s="101"/>
      <c r="HX180" s="101"/>
      <c r="HY180" s="101"/>
      <c r="HZ180" s="101"/>
      <c r="IA180" s="101"/>
      <c r="IB180" s="101"/>
      <c r="IC180" s="101"/>
      <c r="ID180" s="101"/>
      <c r="IE180" s="101"/>
      <c r="IF180" s="101"/>
      <c r="IG180" s="101"/>
      <c r="IH180" s="101"/>
      <c r="II180" s="101"/>
      <c r="IJ180" s="101"/>
      <c r="IK180" s="101"/>
    </row>
    <row r="181" spans="1:245" s="31" customFormat="1" ht="6" customHeight="1">
      <c r="A181" s="228"/>
      <c r="B181" s="11"/>
      <c r="C181" s="13"/>
      <c r="D181" s="13"/>
      <c r="E181" s="13"/>
      <c r="F181" s="1"/>
      <c r="G181" s="1"/>
      <c r="H181" s="1"/>
      <c r="I181" s="1"/>
      <c r="J181" s="1"/>
      <c r="K181" s="1"/>
      <c r="L181" s="1"/>
      <c r="M181" s="13"/>
      <c r="N181" s="13"/>
      <c r="O181" s="1"/>
      <c r="P181" s="1"/>
      <c r="Q181" s="1"/>
      <c r="R181" s="210"/>
      <c r="S181" s="30"/>
      <c r="T181" s="30"/>
      <c r="U181" s="30"/>
      <c r="V181" s="30"/>
      <c r="W181" s="30"/>
      <c r="X181" s="30"/>
      <c r="Y181" s="30"/>
    </row>
    <row r="182" spans="1:245" s="31" customFormat="1" ht="6" customHeight="1">
      <c r="A182" s="228"/>
      <c r="B182" s="11"/>
      <c r="C182" s="13"/>
      <c r="D182" s="13"/>
      <c r="E182" s="13"/>
      <c r="F182" s="1"/>
      <c r="G182" s="1"/>
      <c r="H182" s="1"/>
      <c r="I182" s="1"/>
      <c r="J182" s="1"/>
      <c r="K182" s="1"/>
      <c r="L182" s="1"/>
      <c r="M182" s="13"/>
      <c r="N182" s="13"/>
      <c r="O182" s="1"/>
      <c r="P182" s="1"/>
      <c r="Q182" s="1"/>
      <c r="R182" s="210"/>
      <c r="S182" s="30"/>
      <c r="T182" s="30"/>
      <c r="U182" s="30"/>
      <c r="V182" s="30"/>
      <c r="W182" s="30"/>
      <c r="X182" s="30"/>
      <c r="Y182" s="30"/>
    </row>
    <row r="183" spans="1:245" s="202" customFormat="1" ht="15.75" customHeight="1">
      <c r="A183" s="227"/>
      <c r="B183" s="446" t="s">
        <v>170</v>
      </c>
      <c r="C183" s="447"/>
      <c r="D183" s="193" t="s">
        <v>175</v>
      </c>
      <c r="E183" s="450" t="s">
        <v>176</v>
      </c>
      <c r="F183" s="451"/>
      <c r="G183" s="451"/>
      <c r="H183" s="451"/>
      <c r="I183" s="451"/>
      <c r="J183" s="451"/>
      <c r="K183" s="451"/>
      <c r="L183" s="451"/>
      <c r="M183" s="451"/>
      <c r="N183" s="452"/>
      <c r="O183" s="194" t="s">
        <v>172</v>
      </c>
      <c r="P183" s="193" t="s">
        <v>173</v>
      </c>
      <c r="Q183" s="193" t="s">
        <v>171</v>
      </c>
      <c r="R183" s="216"/>
    </row>
    <row r="184" spans="1:245" ht="17.25" customHeight="1">
      <c r="A184" s="215"/>
      <c r="B184" s="453">
        <v>1</v>
      </c>
      <c r="C184" s="453"/>
      <c r="D184" s="114">
        <v>1</v>
      </c>
      <c r="E184" s="454" t="s">
        <v>161</v>
      </c>
      <c r="F184" s="454"/>
      <c r="G184" s="454"/>
      <c r="H184" s="454"/>
      <c r="I184" s="454"/>
      <c r="J184" s="454"/>
      <c r="K184" s="454"/>
      <c r="L184" s="454"/>
      <c r="M184" s="454"/>
      <c r="N184" s="454"/>
      <c r="O184" s="131">
        <v>500</v>
      </c>
      <c r="P184" s="200">
        <f>(O184*D184)</f>
        <v>500</v>
      </c>
      <c r="Q184" s="42"/>
      <c r="R184" s="207"/>
      <c r="S184" s="28"/>
      <c r="T184" s="28"/>
      <c r="U184" s="28"/>
      <c r="V184" s="28"/>
      <c r="W184" s="28"/>
      <c r="X184" s="28"/>
      <c r="IH184" s="35" t="e">
        <f>#REF!</f>
        <v>#REF!</v>
      </c>
      <c r="II184" s="36" t="e">
        <f>IF(IH184&lt;&gt;0,IH184,"")</f>
        <v>#REF!</v>
      </c>
    </row>
    <row r="185" spans="1:245" ht="17.25" customHeight="1">
      <c r="A185" s="215"/>
      <c r="B185" s="453">
        <v>2</v>
      </c>
      <c r="C185" s="453"/>
      <c r="D185" s="114">
        <v>2</v>
      </c>
      <c r="E185" s="454" t="s">
        <v>162</v>
      </c>
      <c r="F185" s="454"/>
      <c r="G185" s="454"/>
      <c r="H185" s="454"/>
      <c r="I185" s="454"/>
      <c r="J185" s="454"/>
      <c r="K185" s="454"/>
      <c r="L185" s="454"/>
      <c r="M185" s="454"/>
      <c r="N185" s="454"/>
      <c r="O185" s="131">
        <v>200</v>
      </c>
      <c r="P185" s="200">
        <f>(O185*D185)</f>
        <v>400</v>
      </c>
      <c r="Q185" s="42"/>
      <c r="R185" s="207"/>
      <c r="S185" s="28"/>
      <c r="T185" s="28"/>
      <c r="U185" s="28"/>
      <c r="V185" s="28"/>
      <c r="W185" s="28"/>
      <c r="X185" s="28"/>
      <c r="IH185" s="35" t="e">
        <f>#REF!</f>
        <v>#REF!</v>
      </c>
      <c r="II185" s="36" t="e">
        <f>IF(IH185&lt;&gt;0,IH185,"")</f>
        <v>#REF!</v>
      </c>
    </row>
    <row r="186" spans="1:245" ht="17.25" customHeight="1">
      <c r="A186" s="215"/>
      <c r="B186" s="453">
        <v>3</v>
      </c>
      <c r="C186" s="453"/>
      <c r="D186" s="114">
        <v>1</v>
      </c>
      <c r="E186" s="454" t="s">
        <v>163</v>
      </c>
      <c r="F186" s="454"/>
      <c r="G186" s="454"/>
      <c r="H186" s="454"/>
      <c r="I186" s="454"/>
      <c r="J186" s="454"/>
      <c r="K186" s="454"/>
      <c r="L186" s="454"/>
      <c r="M186" s="454"/>
      <c r="N186" s="454"/>
      <c r="O186" s="131">
        <v>2000</v>
      </c>
      <c r="P186" s="200">
        <f>(O186*D186)</f>
        <v>2000</v>
      </c>
      <c r="Q186" s="42"/>
      <c r="R186" s="207"/>
      <c r="S186" s="28"/>
      <c r="T186" s="28"/>
      <c r="U186" s="28"/>
      <c r="V186" s="28"/>
      <c r="W186" s="28"/>
      <c r="X186" s="28"/>
      <c r="IH186" s="36" t="e">
        <f>#REF!</f>
        <v>#REF!</v>
      </c>
      <c r="II186" s="36" t="e">
        <f>IF(IH186&lt;&gt;0,IH186,"")</f>
        <v>#REF!</v>
      </c>
    </row>
    <row r="187" spans="1:245" ht="17.25" customHeight="1">
      <c r="A187" s="215"/>
      <c r="B187" s="453">
        <v>4</v>
      </c>
      <c r="C187" s="453"/>
      <c r="D187" s="114">
        <v>1</v>
      </c>
      <c r="E187" s="454" t="s">
        <v>164</v>
      </c>
      <c r="F187" s="454"/>
      <c r="G187" s="454"/>
      <c r="H187" s="454"/>
      <c r="I187" s="454"/>
      <c r="J187" s="454"/>
      <c r="K187" s="454"/>
      <c r="L187" s="454"/>
      <c r="M187" s="454"/>
      <c r="N187" s="454"/>
      <c r="O187" s="131">
        <v>2000</v>
      </c>
      <c r="P187" s="200">
        <f>(O187*D187)</f>
        <v>2000</v>
      </c>
      <c r="Q187" s="42"/>
      <c r="R187" s="207"/>
      <c r="S187" s="28"/>
      <c r="T187" s="28"/>
      <c r="U187" s="28"/>
      <c r="V187" s="28"/>
      <c r="W187" s="28"/>
      <c r="X187" s="28"/>
      <c r="IH187" s="36" t="e">
        <f>#REF!</f>
        <v>#REF!</v>
      </c>
      <c r="II187" s="36" t="e">
        <f>IF(IH187&lt;&gt;0,IH187,"")</f>
        <v>#REF!</v>
      </c>
    </row>
    <row r="188" spans="1:245" ht="17.25" customHeight="1">
      <c r="A188" s="215"/>
      <c r="B188" s="387"/>
      <c r="C188" s="388"/>
      <c r="D188" s="114"/>
      <c r="E188" s="136"/>
      <c r="F188" s="137"/>
      <c r="G188" s="137"/>
      <c r="H188" s="137"/>
      <c r="I188" s="137"/>
      <c r="J188" s="137"/>
      <c r="K188" s="137"/>
      <c r="L188" s="137"/>
      <c r="M188" s="137"/>
      <c r="N188" s="137"/>
      <c r="O188" s="138" t="s">
        <v>174</v>
      </c>
      <c r="P188" s="147">
        <f>SUM(P184:Q187)</f>
        <v>4900</v>
      </c>
      <c r="Q188" s="42"/>
      <c r="R188" s="207"/>
      <c r="S188" s="28"/>
      <c r="T188" s="28"/>
      <c r="U188" s="28"/>
      <c r="V188" s="28"/>
      <c r="W188" s="28"/>
      <c r="X188" s="28"/>
      <c r="IH188" s="34" t="str">
        <f>IF(IG188&lt;&gt;0,IG188,"")</f>
        <v/>
      </c>
    </row>
    <row r="189" spans="1:245" s="85" customFormat="1" ht="6" customHeight="1">
      <c r="A189" s="215"/>
      <c r="B189" s="139"/>
      <c r="C189" s="130"/>
      <c r="D189" s="130"/>
      <c r="E189" s="130"/>
      <c r="F189" s="125"/>
      <c r="G189" s="125"/>
      <c r="H189" s="125"/>
      <c r="I189" s="125"/>
      <c r="J189" s="125"/>
      <c r="K189" s="125"/>
      <c r="L189" s="125"/>
      <c r="M189" s="130"/>
      <c r="N189" s="130"/>
      <c r="O189" s="130"/>
      <c r="P189" s="140"/>
      <c r="Q189" s="170"/>
      <c r="R189" s="222"/>
      <c r="S189" s="57"/>
      <c r="T189" s="57"/>
      <c r="U189" s="57"/>
      <c r="V189" s="57"/>
      <c r="W189" s="57"/>
      <c r="X189" s="57"/>
    </row>
    <row r="190" spans="1:245" s="72" customFormat="1" ht="21.75" customHeight="1">
      <c r="A190" s="219"/>
      <c r="B190" s="141" t="s">
        <v>152</v>
      </c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248"/>
      <c r="R190" s="242"/>
      <c r="S190" s="92"/>
      <c r="T190" s="92"/>
      <c r="U190" s="92"/>
      <c r="V190" s="93"/>
      <c r="W190" s="32"/>
      <c r="X190" s="78"/>
    </row>
    <row r="191" spans="1:245">
      <c r="B191" s="99" t="str">
        <f>B106</f>
        <v>FAPESP, ABRIL DE 2017</v>
      </c>
    </row>
    <row r="192" spans="1:245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NXTkd3eaTM3iptBnQszmIHGVG7PGWmA6pOQGXJIky89/kTKVkJeVasQj30gCkmGZhrcTMwgPrIp8JeECFZ1oVQ==" saltValue="sYzntXFmXnjRsvC27wB4xQ==" spinCount="100000" sheet="1" objects="1" scenarios="1"/>
  <mergeCells count="189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B106:E106"/>
    <mergeCell ref="B163:Q163"/>
    <mergeCell ref="B165:Q165"/>
    <mergeCell ref="B162:Q162"/>
    <mergeCell ref="B65:C65"/>
    <mergeCell ref="E65:N65"/>
    <mergeCell ref="B66:C66"/>
    <mergeCell ref="E75:N75"/>
    <mergeCell ref="B70:C70"/>
    <mergeCell ref="E70:N70"/>
    <mergeCell ref="E72:N72"/>
    <mergeCell ref="B67:C67"/>
    <mergeCell ref="B71:C71"/>
    <mergeCell ref="E71:N71"/>
    <mergeCell ref="B72:C72"/>
    <mergeCell ref="B74:C74"/>
    <mergeCell ref="E74:N74"/>
    <mergeCell ref="B75:C75"/>
    <mergeCell ref="B80:C80"/>
    <mergeCell ref="E80:N80"/>
    <mergeCell ref="E67:N67"/>
    <mergeCell ref="B68:C68"/>
    <mergeCell ref="B186:C186"/>
    <mergeCell ref="B187:C187"/>
    <mergeCell ref="B188:C188"/>
    <mergeCell ref="E184:N184"/>
    <mergeCell ref="E185:N185"/>
    <mergeCell ref="E186:N186"/>
    <mergeCell ref="E187:N187"/>
    <mergeCell ref="B183:C183"/>
    <mergeCell ref="B184:C184"/>
    <mergeCell ref="B185:C185"/>
    <mergeCell ref="E183:N183"/>
    <mergeCell ref="B90:C90"/>
    <mergeCell ref="E90:N90"/>
    <mergeCell ref="B91:C91"/>
    <mergeCell ref="E91:N91"/>
    <mergeCell ref="B53:C53"/>
    <mergeCell ref="B54:C54"/>
    <mergeCell ref="E54:N54"/>
    <mergeCell ref="B58:E58"/>
    <mergeCell ref="E55:N55"/>
    <mergeCell ref="B55:C55"/>
    <mergeCell ref="E53:N53"/>
    <mergeCell ref="B63:C63"/>
    <mergeCell ref="B64:C64"/>
    <mergeCell ref="E64:N64"/>
    <mergeCell ref="B62:C62"/>
    <mergeCell ref="E62:N62"/>
    <mergeCell ref="E61:N61"/>
    <mergeCell ref="B85:C85"/>
    <mergeCell ref="E85:N85"/>
    <mergeCell ref="B86:C86"/>
    <mergeCell ref="E86:N86"/>
    <mergeCell ref="B87:C87"/>
    <mergeCell ref="E87:N87"/>
    <mergeCell ref="B88:C88"/>
    <mergeCell ref="E88:N88"/>
    <mergeCell ref="B89:C89"/>
    <mergeCell ref="E89:N89"/>
    <mergeCell ref="B46:C46"/>
    <mergeCell ref="E46:N46"/>
    <mergeCell ref="B47:C47"/>
    <mergeCell ref="E47:N47"/>
    <mergeCell ref="B81:C81"/>
    <mergeCell ref="B73:C73"/>
    <mergeCell ref="E73:N73"/>
    <mergeCell ref="B78:C78"/>
    <mergeCell ref="E78:N78"/>
    <mergeCell ref="B77:C77"/>
    <mergeCell ref="E77:N77"/>
    <mergeCell ref="B76:C76"/>
    <mergeCell ref="E63:N63"/>
    <mergeCell ref="B61:C61"/>
    <mergeCell ref="E68:N68"/>
    <mergeCell ref="B69:C69"/>
    <mergeCell ref="E69:N69"/>
    <mergeCell ref="E66:N66"/>
    <mergeCell ref="B57:Q57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2:C82"/>
    <mergeCell ref="E82:N82"/>
    <mergeCell ref="B83:C83"/>
    <mergeCell ref="E83:N83"/>
    <mergeCell ref="B84:C84"/>
    <mergeCell ref="E84:N84"/>
    <mergeCell ref="E81:N81"/>
    <mergeCell ref="E76:N76"/>
    <mergeCell ref="E79:N79"/>
    <mergeCell ref="B79:C79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2:C102"/>
    <mergeCell ref="E102:N102"/>
    <mergeCell ref="B103:C103"/>
    <mergeCell ref="E103:N103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</mergeCells>
  <phoneticPr fontId="58" type="noConversion"/>
  <conditionalFormatting sqref="P56">
    <cfRule type="cellIs" dxfId="19" priority="51" stopIfTrue="1" operator="equal">
      <formula>"INDIQUE A MOEDA"</formula>
    </cfRule>
  </conditionalFormatting>
  <conditionalFormatting sqref="O16:O55 O62:O103">
    <cfRule type="cellIs" dxfId="18" priority="49" stopIfTrue="1" operator="equal">
      <formula>0</formula>
    </cfRule>
  </conditionalFormatting>
  <conditionalFormatting sqref="P188">
    <cfRule type="cellIs" dxfId="17" priority="48" stopIfTrue="1" operator="equal">
      <formula>0</formula>
    </cfRule>
  </conditionalFormatting>
  <conditionalFormatting sqref="P184:P187">
    <cfRule type="cellIs" dxfId="16" priority="46" stopIfTrue="1" operator="equal">
      <formula>0</formula>
    </cfRule>
  </conditionalFormatting>
  <conditionalFormatting sqref="D13 F13 P16:P55 P62:P103">
    <cfRule type="cellIs" dxfId="15" priority="43" stopIfTrue="1" operator="equal">
      <formula>""</formula>
    </cfRule>
  </conditionalFormatting>
  <conditionalFormatting sqref="D16:D55 D62:D103">
    <cfRule type="cellIs" dxfId="14" priority="42" stopIfTrue="1" operator="equal">
      <formula>0</formula>
    </cfRule>
  </conditionalFormatting>
  <conditionalFormatting sqref="E16:N55 B16:C55 E62:N103 B62:C103">
    <cfRule type="cellIs" dxfId="13" priority="39" stopIfTrue="1" operator="equal">
      <formula>0</formula>
    </cfRule>
  </conditionalFormatting>
  <conditionalFormatting sqref="F8:O8">
    <cfRule type="cellIs" dxfId="12" priority="5" stopIfTrue="1" operator="equal">
      <formula>""</formula>
    </cfRule>
  </conditionalFormatting>
  <conditionalFormatting sqref="E10:G10">
    <cfRule type="cellIs" dxfId="11" priority="4" stopIfTrue="1" operator="equal">
      <formula>""</formula>
    </cfRule>
  </conditionalFormatting>
  <conditionalFormatting sqref="E10 F8:Q8 S8">
    <cfRule type="cellIs" dxfId="10" priority="3" stopIfTrue="1" operator="equal">
      <formula>""</formula>
    </cfRule>
  </conditionalFormatting>
  <dataValidations xWindow="883" yWindow="190" count="7">
    <dataValidation allowBlank="1" showErrorMessage="1" sqref="A184:A189 A16:A56 A62:A104"/>
    <dataValidation type="whole" allowBlank="1" showInputMessage="1" showErrorMessage="1" errorTitle="ATENÇÃO" error="ESTE CAMPO SÓ ACEITA NÚMEROS INTEIROS" sqref="D184:D188 D16:D55 D62:D103">
      <formula1>1</formula1>
      <formula2>1000000000</formula2>
    </dataValidation>
    <dataValidation type="decimal" allowBlank="1" showInputMessage="1" showErrorMessage="1" errorTitle="ATENÇÃO!" error="Esse campo só aceita NÚMEROS." sqref="O16:O55 O62:O103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68" fitToHeight="2" orientation="portrait" r:id="rId1"/>
  <headerFooter alignWithMargins="0"/>
  <rowBreaks count="1" manualBreakCount="1">
    <brk id="58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9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4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61" customWidth="1"/>
    <col min="14" max="14" width="15.140625" style="19" customWidth="1"/>
    <col min="15" max="15" width="13.42578125" style="19" customWidth="1"/>
    <col min="16" max="16" width="13.85546875" style="161" customWidth="1"/>
    <col min="17" max="17" width="11" style="19" customWidth="1"/>
    <col min="18" max="18" width="2" style="154" customWidth="1"/>
    <col min="19" max="16384" width="9.140625" style="19" hidden="1"/>
  </cols>
  <sheetData>
    <row r="1" spans="1:243" s="28" customFormat="1" ht="31.5" customHeight="1">
      <c r="A1" s="212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59"/>
      <c r="Q1" s="2"/>
      <c r="R1" s="207"/>
    </row>
    <row r="2" spans="1:243" s="28" customFormat="1" ht="12.75" customHeight="1">
      <c r="A2" s="217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72"/>
      <c r="P2" s="472"/>
      <c r="Q2" s="472"/>
      <c r="R2" s="207"/>
    </row>
    <row r="3" spans="1:243" s="28" customFormat="1" ht="12.75" customHeight="1">
      <c r="A3" s="217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7"/>
    </row>
    <row r="4" spans="1:243" s="28" customFormat="1" ht="12.75" customHeight="1">
      <c r="A4" s="217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7"/>
    </row>
    <row r="5" spans="1:243" s="28" customFormat="1" ht="12.75" customHeight="1">
      <c r="A5" s="217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59"/>
      <c r="Q5" s="2"/>
      <c r="R5" s="207"/>
    </row>
    <row r="6" spans="1:243" s="4" customFormat="1" ht="19.5" customHeight="1">
      <c r="A6" s="218"/>
      <c r="B6" s="192" t="s">
        <v>51</v>
      </c>
      <c r="C6" s="150"/>
      <c r="D6" s="150"/>
      <c r="E6" s="150"/>
      <c r="F6" s="150"/>
      <c r="G6" s="150"/>
      <c r="H6" s="150"/>
      <c r="I6" s="150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7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7"/>
    </row>
    <row r="8" spans="1:243" s="28" customFormat="1" ht="21" customHeight="1">
      <c r="A8" s="217"/>
      <c r="B8" s="467" t="s">
        <v>126</v>
      </c>
      <c r="C8" s="467"/>
      <c r="D8" s="467"/>
      <c r="E8" s="468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229"/>
    </row>
    <row r="9" spans="1:243" s="28" customFormat="1" ht="6.75" customHeight="1">
      <c r="A9" s="217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7"/>
    </row>
    <row r="10" spans="1:243" s="28" customFormat="1" ht="18.75" customHeight="1">
      <c r="A10" s="217"/>
      <c r="B10" s="470" t="s">
        <v>169</v>
      </c>
      <c r="C10" s="470"/>
      <c r="D10" s="403"/>
      <c r="E10" s="403"/>
      <c r="F10" s="403"/>
      <c r="G10" s="178"/>
      <c r="H10" s="178"/>
      <c r="I10" s="178"/>
      <c r="J10" s="178"/>
      <c r="K10" s="3"/>
      <c r="L10" s="3"/>
      <c r="M10" s="3"/>
      <c r="N10" s="3"/>
      <c r="O10" s="178"/>
      <c r="P10" s="178"/>
      <c r="Q10" s="178"/>
      <c r="R10" s="207"/>
    </row>
    <row r="11" spans="1:243" s="28" customFormat="1" ht="6.75" customHeight="1">
      <c r="A11" s="217"/>
      <c r="B11" s="3"/>
      <c r="C11" s="3"/>
      <c r="D11" s="3"/>
      <c r="E11" s="178"/>
      <c r="F11" s="178"/>
      <c r="G11" s="178"/>
      <c r="H11" s="178"/>
      <c r="I11" s="178"/>
      <c r="J11" s="178"/>
      <c r="K11" s="3"/>
      <c r="L11" s="3"/>
      <c r="M11" s="3"/>
      <c r="N11" s="3"/>
      <c r="O11" s="178"/>
      <c r="P11" s="178"/>
      <c r="Q11" s="178"/>
      <c r="R11" s="207"/>
    </row>
    <row r="12" spans="1:243" s="28" customFormat="1" ht="19.5" customHeight="1">
      <c r="A12" s="217"/>
      <c r="B12" s="471" t="s">
        <v>144</v>
      </c>
      <c r="C12" s="471"/>
      <c r="D12" s="374" t="str">
        <f>IF(SUM(O15:O57,O63:O106)=0,"",SUM(O15:O57,O63:O106))</f>
        <v/>
      </c>
      <c r="E12" s="374"/>
      <c r="F12" s="374"/>
      <c r="G12" s="84"/>
      <c r="H12" s="471" t="s">
        <v>132</v>
      </c>
      <c r="I12" s="471"/>
      <c r="J12" s="471"/>
      <c r="K12" s="404" t="str">
        <f>IF(SUM(P15:P57,P63:P106)=0,"",SUM(P15:P57,P63:P106))</f>
        <v/>
      </c>
      <c r="L12" s="404"/>
      <c r="M12" s="404"/>
      <c r="N12" s="84"/>
      <c r="O12" s="84"/>
      <c r="P12" s="84"/>
      <c r="Q12" s="84"/>
      <c r="R12" s="207"/>
    </row>
    <row r="13" spans="1:243" s="31" customFormat="1" ht="6.75" customHeight="1">
      <c r="A13" s="228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0"/>
      <c r="S13" s="30"/>
      <c r="T13" s="30"/>
      <c r="U13" s="30"/>
      <c r="V13" s="30"/>
      <c r="W13" s="30"/>
      <c r="X13" s="30"/>
    </row>
    <row r="14" spans="1:243" s="33" customFormat="1" ht="32.25" customHeight="1">
      <c r="A14" s="219"/>
      <c r="B14" s="176" t="s">
        <v>170</v>
      </c>
      <c r="C14" s="176" t="s">
        <v>175</v>
      </c>
      <c r="D14" s="450" t="s">
        <v>176</v>
      </c>
      <c r="E14" s="451"/>
      <c r="F14" s="451"/>
      <c r="G14" s="451"/>
      <c r="H14" s="451"/>
      <c r="I14" s="451"/>
      <c r="J14" s="451"/>
      <c r="K14" s="451"/>
      <c r="L14" s="452"/>
      <c r="M14" s="188" t="s">
        <v>143</v>
      </c>
      <c r="N14" s="177" t="s">
        <v>172</v>
      </c>
      <c r="O14" s="252" t="s">
        <v>131</v>
      </c>
      <c r="P14" s="252" t="s">
        <v>133</v>
      </c>
      <c r="Q14" s="176" t="s">
        <v>171</v>
      </c>
      <c r="R14" s="231"/>
      <c r="T14" s="32"/>
      <c r="U14" s="32"/>
      <c r="V14" s="32"/>
      <c r="W14" s="32"/>
      <c r="X14" s="32"/>
    </row>
    <row r="15" spans="1:243" s="34" customFormat="1" ht="23.85" customHeight="1">
      <c r="A15" s="156"/>
      <c r="B15" s="124"/>
      <c r="C15" s="124"/>
      <c r="D15" s="445"/>
      <c r="E15" s="445"/>
      <c r="F15" s="445"/>
      <c r="G15" s="445"/>
      <c r="H15" s="445"/>
      <c r="I15" s="445"/>
      <c r="J15" s="445"/>
      <c r="K15" s="445"/>
      <c r="L15" s="445"/>
      <c r="M15" s="163"/>
      <c r="N15" s="186"/>
      <c r="O15" s="185" t="str">
        <f t="shared" ref="O15:O57" si="0">IF(M15="DIP",C15*N15,"")</f>
        <v/>
      </c>
      <c r="P15" s="187" t="str">
        <f t="shared" ref="P15:P57" si="1">IF(M15="DIE",C15*N15,"")</f>
        <v/>
      </c>
      <c r="Q15" s="42"/>
      <c r="R15" s="207"/>
      <c r="S15" s="293" t="s">
        <v>134</v>
      </c>
      <c r="T15" s="28"/>
      <c r="U15" s="28"/>
      <c r="V15" s="28"/>
      <c r="W15" s="28"/>
      <c r="X15" s="28"/>
      <c r="IH15" s="35"/>
      <c r="II15" s="36"/>
    </row>
    <row r="16" spans="1:243" s="34" customFormat="1" ht="23.85" customHeight="1">
      <c r="A16" s="156"/>
      <c r="B16" s="124"/>
      <c r="C16" s="124"/>
      <c r="D16" s="445"/>
      <c r="E16" s="445"/>
      <c r="F16" s="445"/>
      <c r="G16" s="445"/>
      <c r="H16" s="445"/>
      <c r="I16" s="445"/>
      <c r="J16" s="445"/>
      <c r="K16" s="445"/>
      <c r="L16" s="445"/>
      <c r="M16" s="269"/>
      <c r="N16" s="186"/>
      <c r="O16" s="185" t="str">
        <f t="shared" si="0"/>
        <v/>
      </c>
      <c r="P16" s="187" t="str">
        <f t="shared" si="1"/>
        <v/>
      </c>
      <c r="Q16" s="42"/>
      <c r="R16" s="207"/>
      <c r="S16" s="294" t="s">
        <v>135</v>
      </c>
      <c r="T16" s="28"/>
      <c r="U16" s="28"/>
      <c r="V16" s="28"/>
      <c r="W16" s="28"/>
      <c r="X16" s="28"/>
      <c r="IH16" s="36"/>
      <c r="II16" s="36"/>
    </row>
    <row r="17" spans="1:243" s="34" customFormat="1" ht="23.85" customHeight="1">
      <c r="A17" s="156"/>
      <c r="B17" s="124"/>
      <c r="C17" s="124"/>
      <c r="D17" s="445"/>
      <c r="E17" s="445"/>
      <c r="F17" s="445"/>
      <c r="G17" s="445"/>
      <c r="H17" s="445"/>
      <c r="I17" s="445"/>
      <c r="J17" s="445"/>
      <c r="K17" s="445"/>
      <c r="L17" s="445"/>
      <c r="M17" s="269"/>
      <c r="N17" s="186"/>
      <c r="O17" s="185" t="str">
        <f t="shared" si="0"/>
        <v/>
      </c>
      <c r="P17" s="187" t="str">
        <f t="shared" si="1"/>
        <v/>
      </c>
      <c r="Q17" s="42"/>
      <c r="R17" s="207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85" customHeight="1">
      <c r="A18" s="156"/>
      <c r="B18" s="124"/>
      <c r="C18" s="124"/>
      <c r="D18" s="445"/>
      <c r="E18" s="445"/>
      <c r="F18" s="445"/>
      <c r="G18" s="445"/>
      <c r="H18" s="445"/>
      <c r="I18" s="445"/>
      <c r="J18" s="445"/>
      <c r="K18" s="445"/>
      <c r="L18" s="445"/>
      <c r="M18" s="269"/>
      <c r="N18" s="186"/>
      <c r="O18" s="185" t="str">
        <f t="shared" si="0"/>
        <v/>
      </c>
      <c r="P18" s="187" t="str">
        <f t="shared" si="1"/>
        <v/>
      </c>
      <c r="Q18" s="42"/>
      <c r="R18" s="207"/>
      <c r="S18" s="28"/>
      <c r="T18" s="28"/>
      <c r="U18" s="28"/>
      <c r="V18" s="28"/>
      <c r="W18" s="28"/>
      <c r="X18" s="28"/>
    </row>
    <row r="19" spans="1:243" s="34" customFormat="1" ht="23.85" customHeight="1">
      <c r="A19" s="156"/>
      <c r="B19" s="124"/>
      <c r="C19" s="124"/>
      <c r="D19" s="445"/>
      <c r="E19" s="445"/>
      <c r="F19" s="445"/>
      <c r="G19" s="445"/>
      <c r="H19" s="445"/>
      <c r="I19" s="445"/>
      <c r="J19" s="445"/>
      <c r="K19" s="445"/>
      <c r="L19" s="445"/>
      <c r="M19" s="269"/>
      <c r="N19" s="186"/>
      <c r="O19" s="185" t="str">
        <f t="shared" si="0"/>
        <v/>
      </c>
      <c r="P19" s="187" t="str">
        <f t="shared" si="1"/>
        <v/>
      </c>
      <c r="Q19" s="42"/>
      <c r="R19" s="207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85" customHeight="1">
      <c r="A20" s="156"/>
      <c r="B20" s="124"/>
      <c r="C20" s="124"/>
      <c r="D20" s="445"/>
      <c r="E20" s="445"/>
      <c r="F20" s="445"/>
      <c r="G20" s="445"/>
      <c r="H20" s="445"/>
      <c r="I20" s="445"/>
      <c r="J20" s="445"/>
      <c r="K20" s="445"/>
      <c r="L20" s="445"/>
      <c r="M20" s="269"/>
      <c r="N20" s="186"/>
      <c r="O20" s="185" t="str">
        <f t="shared" si="0"/>
        <v/>
      </c>
      <c r="P20" s="187" t="str">
        <f t="shared" si="1"/>
        <v/>
      </c>
      <c r="Q20" s="42"/>
      <c r="R20" s="207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85" customHeight="1">
      <c r="A21" s="156"/>
      <c r="B21" s="124"/>
      <c r="C21" s="124"/>
      <c r="D21" s="445"/>
      <c r="E21" s="445"/>
      <c r="F21" s="445"/>
      <c r="G21" s="445"/>
      <c r="H21" s="445"/>
      <c r="I21" s="445"/>
      <c r="J21" s="445"/>
      <c r="K21" s="445"/>
      <c r="L21" s="445"/>
      <c r="M21" s="269"/>
      <c r="N21" s="186"/>
      <c r="O21" s="185" t="str">
        <f t="shared" si="0"/>
        <v/>
      </c>
      <c r="P21" s="187" t="str">
        <f t="shared" si="1"/>
        <v/>
      </c>
      <c r="Q21" s="42"/>
      <c r="R21" s="207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85" customHeight="1">
      <c r="A22" s="156"/>
      <c r="B22" s="124"/>
      <c r="C22" s="124"/>
      <c r="D22" s="445"/>
      <c r="E22" s="445"/>
      <c r="F22" s="445"/>
      <c r="G22" s="445"/>
      <c r="H22" s="445"/>
      <c r="I22" s="445"/>
      <c r="J22" s="445"/>
      <c r="K22" s="445"/>
      <c r="L22" s="445"/>
      <c r="M22" s="269"/>
      <c r="N22" s="186"/>
      <c r="O22" s="185" t="str">
        <f t="shared" si="0"/>
        <v/>
      </c>
      <c r="P22" s="187" t="str">
        <f t="shared" si="1"/>
        <v/>
      </c>
      <c r="Q22" s="42"/>
      <c r="R22" s="207"/>
      <c r="S22" s="28"/>
      <c r="T22" s="28"/>
      <c r="U22" s="28"/>
      <c r="V22" s="28"/>
      <c r="W22" s="28"/>
      <c r="X22" s="28"/>
    </row>
    <row r="23" spans="1:243" s="34" customFormat="1" ht="23.85" customHeight="1">
      <c r="A23" s="156"/>
      <c r="B23" s="124"/>
      <c r="C23" s="124"/>
      <c r="D23" s="445"/>
      <c r="E23" s="445"/>
      <c r="F23" s="445"/>
      <c r="G23" s="445"/>
      <c r="H23" s="445"/>
      <c r="I23" s="445"/>
      <c r="J23" s="445"/>
      <c r="K23" s="445"/>
      <c r="L23" s="445"/>
      <c r="M23" s="269"/>
      <c r="N23" s="186"/>
      <c r="O23" s="185" t="str">
        <f t="shared" si="0"/>
        <v/>
      </c>
      <c r="P23" s="187" t="str">
        <f t="shared" si="1"/>
        <v/>
      </c>
      <c r="Q23" s="42"/>
      <c r="R23" s="207"/>
      <c r="S23" s="28"/>
      <c r="T23" s="28"/>
      <c r="U23" s="28"/>
      <c r="V23" s="28"/>
      <c r="W23" s="28"/>
      <c r="X23" s="28"/>
    </row>
    <row r="24" spans="1:243" s="34" customFormat="1" ht="23.85" customHeight="1">
      <c r="A24" s="156"/>
      <c r="B24" s="124"/>
      <c r="C24" s="124"/>
      <c r="D24" s="445"/>
      <c r="E24" s="445"/>
      <c r="F24" s="445"/>
      <c r="G24" s="445"/>
      <c r="H24" s="445"/>
      <c r="I24" s="445"/>
      <c r="J24" s="445"/>
      <c r="K24" s="445"/>
      <c r="L24" s="445"/>
      <c r="M24" s="269"/>
      <c r="N24" s="186"/>
      <c r="O24" s="185" t="str">
        <f t="shared" si="0"/>
        <v/>
      </c>
      <c r="P24" s="187" t="str">
        <f t="shared" si="1"/>
        <v/>
      </c>
      <c r="Q24" s="42"/>
      <c r="R24" s="207"/>
      <c r="S24" s="28"/>
      <c r="T24" s="28"/>
      <c r="U24" s="28"/>
      <c r="V24" s="28"/>
      <c r="W24" s="28"/>
      <c r="X24" s="28"/>
    </row>
    <row r="25" spans="1:243" s="34" customFormat="1" ht="23.85" customHeight="1">
      <c r="A25" s="156"/>
      <c r="B25" s="124"/>
      <c r="C25" s="124"/>
      <c r="D25" s="445"/>
      <c r="E25" s="445"/>
      <c r="F25" s="445"/>
      <c r="G25" s="445"/>
      <c r="H25" s="445"/>
      <c r="I25" s="445"/>
      <c r="J25" s="445"/>
      <c r="K25" s="445"/>
      <c r="L25" s="445"/>
      <c r="M25" s="269"/>
      <c r="N25" s="186"/>
      <c r="O25" s="185" t="str">
        <f t="shared" si="0"/>
        <v/>
      </c>
      <c r="P25" s="187" t="str">
        <f t="shared" si="1"/>
        <v/>
      </c>
      <c r="Q25" s="42"/>
      <c r="R25" s="207"/>
      <c r="S25" s="28"/>
      <c r="T25" s="28"/>
      <c r="U25" s="28"/>
      <c r="V25" s="28"/>
      <c r="W25" s="28"/>
      <c r="X25" s="28"/>
    </row>
    <row r="26" spans="1:243" s="34" customFormat="1" ht="23.85" customHeight="1">
      <c r="A26" s="156"/>
      <c r="B26" s="124"/>
      <c r="C26" s="124"/>
      <c r="D26" s="445"/>
      <c r="E26" s="445"/>
      <c r="F26" s="445"/>
      <c r="G26" s="445"/>
      <c r="H26" s="445"/>
      <c r="I26" s="445"/>
      <c r="J26" s="445"/>
      <c r="K26" s="445"/>
      <c r="L26" s="445"/>
      <c r="M26" s="269"/>
      <c r="N26" s="186"/>
      <c r="O26" s="185" t="str">
        <f t="shared" si="0"/>
        <v/>
      </c>
      <c r="P26" s="187" t="str">
        <f t="shared" si="1"/>
        <v/>
      </c>
      <c r="Q26" s="42"/>
      <c r="R26" s="207"/>
      <c r="S26" s="28"/>
      <c r="T26" s="28"/>
      <c r="U26" s="28"/>
      <c r="V26" s="28"/>
      <c r="W26" s="28"/>
      <c r="X26" s="28"/>
    </row>
    <row r="27" spans="1:243" s="34" customFormat="1" ht="23.85" customHeight="1">
      <c r="A27" s="156"/>
      <c r="B27" s="124"/>
      <c r="C27" s="124"/>
      <c r="D27" s="445"/>
      <c r="E27" s="445"/>
      <c r="F27" s="445"/>
      <c r="G27" s="445"/>
      <c r="H27" s="445"/>
      <c r="I27" s="445"/>
      <c r="J27" s="445"/>
      <c r="K27" s="445"/>
      <c r="L27" s="445"/>
      <c r="M27" s="269"/>
      <c r="N27" s="186"/>
      <c r="O27" s="185" t="str">
        <f t="shared" si="0"/>
        <v/>
      </c>
      <c r="P27" s="187" t="str">
        <f t="shared" si="1"/>
        <v/>
      </c>
      <c r="Q27" s="42"/>
      <c r="R27" s="207"/>
      <c r="S27" s="28"/>
      <c r="T27" s="28"/>
      <c r="U27" s="28"/>
      <c r="V27" s="28"/>
      <c r="W27" s="28"/>
      <c r="X27" s="28"/>
    </row>
    <row r="28" spans="1:243" s="34" customFormat="1" ht="23.85" customHeight="1">
      <c r="A28" s="156"/>
      <c r="B28" s="124"/>
      <c r="C28" s="124"/>
      <c r="D28" s="445"/>
      <c r="E28" s="445"/>
      <c r="F28" s="445"/>
      <c r="G28" s="445"/>
      <c r="H28" s="445"/>
      <c r="I28" s="445"/>
      <c r="J28" s="445"/>
      <c r="K28" s="445"/>
      <c r="L28" s="445"/>
      <c r="M28" s="269"/>
      <c r="N28" s="186"/>
      <c r="O28" s="185" t="str">
        <f t="shared" si="0"/>
        <v/>
      </c>
      <c r="P28" s="187" t="str">
        <f t="shared" si="1"/>
        <v/>
      </c>
      <c r="Q28" s="42"/>
      <c r="R28" s="207"/>
      <c r="S28" s="28"/>
      <c r="T28" s="28"/>
      <c r="U28" s="28"/>
      <c r="V28" s="28"/>
      <c r="W28" s="28"/>
      <c r="X28" s="28"/>
    </row>
    <row r="29" spans="1:243" s="34" customFormat="1" ht="23.85" customHeight="1">
      <c r="A29" s="156"/>
      <c r="B29" s="124"/>
      <c r="C29" s="124"/>
      <c r="D29" s="445"/>
      <c r="E29" s="445"/>
      <c r="F29" s="445"/>
      <c r="G29" s="445"/>
      <c r="H29" s="445"/>
      <c r="I29" s="445"/>
      <c r="J29" s="445"/>
      <c r="K29" s="445"/>
      <c r="L29" s="445"/>
      <c r="M29" s="269"/>
      <c r="N29" s="186"/>
      <c r="O29" s="185" t="str">
        <f t="shared" si="0"/>
        <v/>
      </c>
      <c r="P29" s="187" t="str">
        <f t="shared" si="1"/>
        <v/>
      </c>
      <c r="Q29" s="42"/>
      <c r="R29" s="207"/>
      <c r="S29" s="28"/>
      <c r="T29" s="28"/>
      <c r="U29" s="28"/>
      <c r="V29" s="28"/>
      <c r="W29" s="28"/>
      <c r="X29" s="28"/>
    </row>
    <row r="30" spans="1:243" s="34" customFormat="1" ht="23.85" customHeight="1">
      <c r="A30" s="156"/>
      <c r="B30" s="124"/>
      <c r="C30" s="124"/>
      <c r="D30" s="445"/>
      <c r="E30" s="445"/>
      <c r="F30" s="445"/>
      <c r="G30" s="445"/>
      <c r="H30" s="445"/>
      <c r="I30" s="445"/>
      <c r="J30" s="445"/>
      <c r="K30" s="445"/>
      <c r="L30" s="445"/>
      <c r="M30" s="269"/>
      <c r="N30" s="186"/>
      <c r="O30" s="185" t="str">
        <f t="shared" si="0"/>
        <v/>
      </c>
      <c r="P30" s="187" t="str">
        <f t="shared" si="1"/>
        <v/>
      </c>
      <c r="Q30" s="42"/>
      <c r="R30" s="207"/>
      <c r="S30" s="28"/>
      <c r="T30" s="28"/>
      <c r="U30" s="28"/>
      <c r="V30" s="28"/>
      <c r="W30" s="28"/>
      <c r="X30" s="28"/>
    </row>
    <row r="31" spans="1:243" s="34" customFormat="1" ht="23.85" customHeight="1">
      <c r="A31" s="156"/>
      <c r="B31" s="124"/>
      <c r="C31" s="124"/>
      <c r="D31" s="445"/>
      <c r="E31" s="445"/>
      <c r="F31" s="445"/>
      <c r="G31" s="445"/>
      <c r="H31" s="445"/>
      <c r="I31" s="445"/>
      <c r="J31" s="445"/>
      <c r="K31" s="445"/>
      <c r="L31" s="445"/>
      <c r="M31" s="269"/>
      <c r="N31" s="186"/>
      <c r="O31" s="185" t="str">
        <f t="shared" si="0"/>
        <v/>
      </c>
      <c r="P31" s="187" t="str">
        <f t="shared" si="1"/>
        <v/>
      </c>
      <c r="Q31" s="42"/>
      <c r="R31" s="207"/>
      <c r="S31" s="28"/>
      <c r="T31" s="28"/>
      <c r="U31" s="28"/>
      <c r="V31" s="28"/>
      <c r="W31" s="28"/>
      <c r="X31" s="28"/>
    </row>
    <row r="32" spans="1:243" s="34" customFormat="1" ht="23.85" customHeight="1">
      <c r="A32" s="156"/>
      <c r="B32" s="124"/>
      <c r="C32" s="124"/>
      <c r="D32" s="445"/>
      <c r="E32" s="445"/>
      <c r="F32" s="445"/>
      <c r="G32" s="445"/>
      <c r="H32" s="445"/>
      <c r="I32" s="445"/>
      <c r="J32" s="445"/>
      <c r="K32" s="445"/>
      <c r="L32" s="445"/>
      <c r="M32" s="269"/>
      <c r="N32" s="186"/>
      <c r="O32" s="185" t="str">
        <f t="shared" si="0"/>
        <v/>
      </c>
      <c r="P32" s="187" t="str">
        <f t="shared" si="1"/>
        <v/>
      </c>
      <c r="Q32" s="42"/>
      <c r="R32" s="207"/>
      <c r="S32" s="28"/>
      <c r="T32" s="28"/>
      <c r="U32" s="28"/>
      <c r="V32" s="28"/>
      <c r="W32" s="28"/>
      <c r="X32" s="28"/>
    </row>
    <row r="33" spans="1:243" s="34" customFormat="1" ht="23.85" customHeight="1">
      <c r="A33" s="156"/>
      <c r="B33" s="124"/>
      <c r="C33" s="124"/>
      <c r="D33" s="445"/>
      <c r="E33" s="445"/>
      <c r="F33" s="445"/>
      <c r="G33" s="445"/>
      <c r="H33" s="445"/>
      <c r="I33" s="445"/>
      <c r="J33" s="445"/>
      <c r="K33" s="445"/>
      <c r="L33" s="445"/>
      <c r="M33" s="269"/>
      <c r="N33" s="186"/>
      <c r="O33" s="185" t="str">
        <f t="shared" ref="O33:O54" si="2">IF(M33="DIP",C33*N33,"")</f>
        <v/>
      </c>
      <c r="P33" s="187" t="str">
        <f t="shared" ref="P33:P55" si="3">IF(M33="DIE",C33*N33,"")</f>
        <v/>
      </c>
      <c r="Q33" s="42"/>
      <c r="R33" s="207"/>
      <c r="S33" s="100"/>
      <c r="T33" s="28"/>
      <c r="U33" s="28"/>
      <c r="V33" s="28"/>
      <c r="W33" s="28"/>
      <c r="X33" s="28"/>
      <c r="IH33" s="35"/>
      <c r="II33" s="36"/>
    </row>
    <row r="34" spans="1:243" s="34" customFormat="1" ht="23.85" customHeight="1">
      <c r="A34" s="156"/>
      <c r="B34" s="124"/>
      <c r="C34" s="124"/>
      <c r="D34" s="445"/>
      <c r="E34" s="445"/>
      <c r="F34" s="445"/>
      <c r="G34" s="445"/>
      <c r="H34" s="445"/>
      <c r="I34" s="445"/>
      <c r="J34" s="445"/>
      <c r="K34" s="445"/>
      <c r="L34" s="445"/>
      <c r="M34" s="269"/>
      <c r="N34" s="186"/>
      <c r="O34" s="185" t="str">
        <f t="shared" si="2"/>
        <v/>
      </c>
      <c r="P34" s="187" t="str">
        <f t="shared" si="3"/>
        <v/>
      </c>
      <c r="Q34" s="42"/>
      <c r="R34" s="207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85" customHeight="1">
      <c r="A35" s="156"/>
      <c r="B35" s="124"/>
      <c r="C35" s="124"/>
      <c r="D35" s="445"/>
      <c r="E35" s="445"/>
      <c r="F35" s="445"/>
      <c r="G35" s="445"/>
      <c r="H35" s="445"/>
      <c r="I35" s="445"/>
      <c r="J35" s="445"/>
      <c r="K35" s="445"/>
      <c r="L35" s="445"/>
      <c r="M35" s="269"/>
      <c r="N35" s="186"/>
      <c r="O35" s="185" t="str">
        <f t="shared" si="2"/>
        <v/>
      </c>
      <c r="P35" s="187" t="str">
        <f t="shared" si="3"/>
        <v/>
      </c>
      <c r="Q35" s="42"/>
      <c r="R35" s="207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85" customHeight="1">
      <c r="A36" s="156"/>
      <c r="B36" s="124"/>
      <c r="C36" s="124"/>
      <c r="D36" s="445"/>
      <c r="E36" s="445"/>
      <c r="F36" s="445"/>
      <c r="G36" s="445"/>
      <c r="H36" s="445"/>
      <c r="I36" s="445"/>
      <c r="J36" s="445"/>
      <c r="K36" s="445"/>
      <c r="L36" s="445"/>
      <c r="M36" s="269"/>
      <c r="N36" s="186"/>
      <c r="O36" s="185" t="str">
        <f t="shared" si="2"/>
        <v/>
      </c>
      <c r="P36" s="187" t="str">
        <f t="shared" si="3"/>
        <v/>
      </c>
      <c r="Q36" s="42"/>
      <c r="R36" s="207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85" customHeight="1">
      <c r="A37" s="156"/>
      <c r="B37" s="124"/>
      <c r="C37" s="124"/>
      <c r="D37" s="445"/>
      <c r="E37" s="445"/>
      <c r="F37" s="445"/>
      <c r="G37" s="445"/>
      <c r="H37" s="445"/>
      <c r="I37" s="445"/>
      <c r="J37" s="445"/>
      <c r="K37" s="445"/>
      <c r="L37" s="445"/>
      <c r="M37" s="269"/>
      <c r="N37" s="186"/>
      <c r="O37" s="185" t="str">
        <f t="shared" si="2"/>
        <v/>
      </c>
      <c r="P37" s="187" t="str">
        <f t="shared" si="3"/>
        <v/>
      </c>
      <c r="Q37" s="42"/>
      <c r="R37" s="207"/>
      <c r="S37" s="28"/>
      <c r="T37" s="28"/>
      <c r="U37" s="28"/>
      <c r="V37" s="28"/>
      <c r="W37" s="28"/>
      <c r="X37" s="28"/>
    </row>
    <row r="38" spans="1:243" s="34" customFormat="1" ht="23.85" customHeight="1">
      <c r="A38" s="156"/>
      <c r="B38" s="124"/>
      <c r="C38" s="124"/>
      <c r="D38" s="445"/>
      <c r="E38" s="445"/>
      <c r="F38" s="445"/>
      <c r="G38" s="445"/>
      <c r="H38" s="445"/>
      <c r="I38" s="445"/>
      <c r="J38" s="445"/>
      <c r="K38" s="445"/>
      <c r="L38" s="445"/>
      <c r="M38" s="269"/>
      <c r="N38" s="186"/>
      <c r="O38" s="185" t="str">
        <f t="shared" si="2"/>
        <v/>
      </c>
      <c r="P38" s="187" t="str">
        <f t="shared" si="3"/>
        <v/>
      </c>
      <c r="Q38" s="42"/>
      <c r="R38" s="207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85" customHeight="1">
      <c r="A39" s="156"/>
      <c r="B39" s="124"/>
      <c r="C39" s="124"/>
      <c r="D39" s="445"/>
      <c r="E39" s="445"/>
      <c r="F39" s="445"/>
      <c r="G39" s="445"/>
      <c r="H39" s="445"/>
      <c r="I39" s="445"/>
      <c r="J39" s="445"/>
      <c r="K39" s="445"/>
      <c r="L39" s="445"/>
      <c r="M39" s="269"/>
      <c r="N39" s="186"/>
      <c r="O39" s="185" t="str">
        <f t="shared" si="2"/>
        <v/>
      </c>
      <c r="P39" s="187" t="str">
        <f t="shared" si="3"/>
        <v/>
      </c>
      <c r="Q39" s="42"/>
      <c r="R39" s="207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85" customHeight="1">
      <c r="A40" s="156"/>
      <c r="B40" s="124"/>
      <c r="C40" s="124"/>
      <c r="D40" s="445"/>
      <c r="E40" s="445"/>
      <c r="F40" s="445"/>
      <c r="G40" s="445"/>
      <c r="H40" s="445"/>
      <c r="I40" s="445"/>
      <c r="J40" s="445"/>
      <c r="K40" s="445"/>
      <c r="L40" s="445"/>
      <c r="M40" s="269"/>
      <c r="N40" s="186"/>
      <c r="O40" s="185" t="str">
        <f t="shared" si="2"/>
        <v/>
      </c>
      <c r="P40" s="187" t="str">
        <f t="shared" si="3"/>
        <v/>
      </c>
      <c r="Q40" s="42"/>
      <c r="R40" s="207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85" customHeight="1">
      <c r="A41" s="156"/>
      <c r="B41" s="124"/>
      <c r="C41" s="124"/>
      <c r="D41" s="445"/>
      <c r="E41" s="445"/>
      <c r="F41" s="445"/>
      <c r="G41" s="445"/>
      <c r="H41" s="445"/>
      <c r="I41" s="445"/>
      <c r="J41" s="445"/>
      <c r="K41" s="445"/>
      <c r="L41" s="445"/>
      <c r="M41" s="269"/>
      <c r="N41" s="186"/>
      <c r="O41" s="185" t="str">
        <f t="shared" si="2"/>
        <v/>
      </c>
      <c r="P41" s="187" t="str">
        <f t="shared" si="3"/>
        <v/>
      </c>
      <c r="Q41" s="42"/>
      <c r="R41" s="207"/>
      <c r="S41" s="28"/>
      <c r="T41" s="28"/>
      <c r="U41" s="28"/>
      <c r="V41" s="28"/>
      <c r="W41" s="28"/>
      <c r="X41" s="28"/>
    </row>
    <row r="42" spans="1:243" s="34" customFormat="1" ht="23.85" customHeight="1">
      <c r="A42" s="156"/>
      <c r="B42" s="124"/>
      <c r="C42" s="124"/>
      <c r="D42" s="445"/>
      <c r="E42" s="445"/>
      <c r="F42" s="445"/>
      <c r="G42" s="445"/>
      <c r="H42" s="445"/>
      <c r="I42" s="445"/>
      <c r="J42" s="445"/>
      <c r="K42" s="445"/>
      <c r="L42" s="445"/>
      <c r="M42" s="269"/>
      <c r="N42" s="186"/>
      <c r="O42" s="185" t="str">
        <f t="shared" si="2"/>
        <v/>
      </c>
      <c r="P42" s="187" t="str">
        <f t="shared" si="3"/>
        <v/>
      </c>
      <c r="Q42" s="42"/>
      <c r="R42" s="207"/>
      <c r="S42" s="28"/>
      <c r="T42" s="28"/>
      <c r="U42" s="28"/>
      <c r="V42" s="28"/>
      <c r="W42" s="28"/>
      <c r="X42" s="28"/>
    </row>
    <row r="43" spans="1:243" s="34" customFormat="1" ht="23.85" customHeight="1">
      <c r="A43" s="156"/>
      <c r="B43" s="124"/>
      <c r="C43" s="124"/>
      <c r="D43" s="445"/>
      <c r="E43" s="445"/>
      <c r="F43" s="445"/>
      <c r="G43" s="445"/>
      <c r="H43" s="445"/>
      <c r="I43" s="445"/>
      <c r="J43" s="445"/>
      <c r="K43" s="445"/>
      <c r="L43" s="445"/>
      <c r="M43" s="269"/>
      <c r="N43" s="186"/>
      <c r="O43" s="185" t="str">
        <f t="shared" si="2"/>
        <v/>
      </c>
      <c r="P43" s="187" t="str">
        <f t="shared" si="3"/>
        <v/>
      </c>
      <c r="Q43" s="42"/>
      <c r="R43" s="207"/>
      <c r="S43" s="28"/>
      <c r="T43" s="28"/>
      <c r="U43" s="28"/>
      <c r="V43" s="28"/>
      <c r="W43" s="28"/>
      <c r="X43" s="28"/>
    </row>
    <row r="44" spans="1:243" s="34" customFormat="1" ht="23.85" customHeight="1">
      <c r="A44" s="156"/>
      <c r="B44" s="124"/>
      <c r="C44" s="124"/>
      <c r="D44" s="445"/>
      <c r="E44" s="445"/>
      <c r="F44" s="445"/>
      <c r="G44" s="445"/>
      <c r="H44" s="445"/>
      <c r="I44" s="445"/>
      <c r="J44" s="445"/>
      <c r="K44" s="445"/>
      <c r="L44" s="445"/>
      <c r="M44" s="269"/>
      <c r="N44" s="186"/>
      <c r="O44" s="185" t="str">
        <f t="shared" si="2"/>
        <v/>
      </c>
      <c r="P44" s="187" t="str">
        <f t="shared" si="3"/>
        <v/>
      </c>
      <c r="Q44" s="42"/>
      <c r="R44" s="207"/>
      <c r="S44" s="28"/>
      <c r="T44" s="28"/>
      <c r="U44" s="28"/>
      <c r="V44" s="28"/>
      <c r="W44" s="28"/>
      <c r="X44" s="28"/>
    </row>
    <row r="45" spans="1:243" s="34" customFormat="1" ht="23.85" customHeight="1">
      <c r="A45" s="156"/>
      <c r="B45" s="124"/>
      <c r="C45" s="124"/>
      <c r="D45" s="445"/>
      <c r="E45" s="445"/>
      <c r="F45" s="445"/>
      <c r="G45" s="445"/>
      <c r="H45" s="445"/>
      <c r="I45" s="445"/>
      <c r="J45" s="445"/>
      <c r="K45" s="445"/>
      <c r="L45" s="445"/>
      <c r="M45" s="269"/>
      <c r="N45" s="186"/>
      <c r="O45" s="185" t="str">
        <f t="shared" si="2"/>
        <v/>
      </c>
      <c r="P45" s="187" t="str">
        <f t="shared" si="3"/>
        <v/>
      </c>
      <c r="Q45" s="42"/>
      <c r="R45" s="207"/>
      <c r="S45" s="28"/>
      <c r="T45" s="28"/>
      <c r="U45" s="28"/>
      <c r="V45" s="28"/>
      <c r="W45" s="28"/>
      <c r="X45" s="28"/>
    </row>
    <row r="46" spans="1:243" s="34" customFormat="1" ht="23.85" customHeight="1">
      <c r="A46" s="156"/>
      <c r="B46" s="124"/>
      <c r="C46" s="124"/>
      <c r="D46" s="445"/>
      <c r="E46" s="445"/>
      <c r="F46" s="445"/>
      <c r="G46" s="445"/>
      <c r="H46" s="445"/>
      <c r="I46" s="445"/>
      <c r="J46" s="445"/>
      <c r="K46" s="445"/>
      <c r="L46" s="445"/>
      <c r="M46" s="269"/>
      <c r="N46" s="186"/>
      <c r="O46" s="185" t="str">
        <f t="shared" si="2"/>
        <v/>
      </c>
      <c r="P46" s="187" t="str">
        <f t="shared" si="3"/>
        <v/>
      </c>
      <c r="Q46" s="42"/>
      <c r="R46" s="207"/>
      <c r="S46" s="28"/>
      <c r="T46" s="28"/>
      <c r="U46" s="28"/>
      <c r="V46" s="28"/>
      <c r="W46" s="28"/>
      <c r="X46" s="28"/>
    </row>
    <row r="47" spans="1:243" s="34" customFormat="1" ht="23.85" customHeight="1">
      <c r="A47" s="156"/>
      <c r="B47" s="124"/>
      <c r="C47" s="124"/>
      <c r="D47" s="445"/>
      <c r="E47" s="445"/>
      <c r="F47" s="445"/>
      <c r="G47" s="445"/>
      <c r="H47" s="445"/>
      <c r="I47" s="445"/>
      <c r="J47" s="445"/>
      <c r="K47" s="445"/>
      <c r="L47" s="445"/>
      <c r="M47" s="269"/>
      <c r="N47" s="186"/>
      <c r="O47" s="185" t="str">
        <f t="shared" si="2"/>
        <v/>
      </c>
      <c r="P47" s="187" t="str">
        <f t="shared" si="3"/>
        <v/>
      </c>
      <c r="Q47" s="42"/>
      <c r="R47" s="207"/>
      <c r="S47" s="28"/>
      <c r="T47" s="28"/>
      <c r="U47" s="28"/>
      <c r="V47" s="28"/>
      <c r="W47" s="28"/>
      <c r="X47" s="28"/>
    </row>
    <row r="48" spans="1:243" s="34" customFormat="1" ht="23.85" customHeight="1">
      <c r="A48" s="156"/>
      <c r="B48" s="124"/>
      <c r="C48" s="124"/>
      <c r="D48" s="445"/>
      <c r="E48" s="445"/>
      <c r="F48" s="445"/>
      <c r="G48" s="445"/>
      <c r="H48" s="445"/>
      <c r="I48" s="445"/>
      <c r="J48" s="445"/>
      <c r="K48" s="445"/>
      <c r="L48" s="445"/>
      <c r="M48" s="269"/>
      <c r="N48" s="186"/>
      <c r="O48" s="185" t="str">
        <f t="shared" si="2"/>
        <v/>
      </c>
      <c r="P48" s="187" t="str">
        <f t="shared" si="3"/>
        <v/>
      </c>
      <c r="Q48" s="42"/>
      <c r="R48" s="207"/>
      <c r="S48" s="28"/>
      <c r="T48" s="28"/>
      <c r="U48" s="28"/>
      <c r="V48" s="28"/>
      <c r="W48" s="28"/>
      <c r="X48" s="28"/>
    </row>
    <row r="49" spans="1:243" s="34" customFormat="1" ht="23.85" customHeight="1">
      <c r="A49" s="156"/>
      <c r="B49" s="124"/>
      <c r="C49" s="124"/>
      <c r="D49" s="445"/>
      <c r="E49" s="445"/>
      <c r="F49" s="445"/>
      <c r="G49" s="445"/>
      <c r="H49" s="445"/>
      <c r="I49" s="445"/>
      <c r="J49" s="445"/>
      <c r="K49" s="445"/>
      <c r="L49" s="445"/>
      <c r="M49" s="269"/>
      <c r="N49" s="186"/>
      <c r="O49" s="185" t="str">
        <f t="shared" si="2"/>
        <v/>
      </c>
      <c r="P49" s="187" t="str">
        <f t="shared" si="3"/>
        <v/>
      </c>
      <c r="Q49" s="42"/>
      <c r="R49" s="207"/>
      <c r="S49" s="28"/>
      <c r="T49" s="28"/>
      <c r="U49" s="28"/>
      <c r="V49" s="28"/>
      <c r="W49" s="28"/>
      <c r="X49" s="28"/>
    </row>
    <row r="50" spans="1:243" s="34" customFormat="1" ht="23.85" customHeight="1">
      <c r="A50" s="156"/>
      <c r="B50" s="124"/>
      <c r="C50" s="124"/>
      <c r="D50" s="445"/>
      <c r="E50" s="445"/>
      <c r="F50" s="445"/>
      <c r="G50" s="445"/>
      <c r="H50" s="445"/>
      <c r="I50" s="445"/>
      <c r="J50" s="445"/>
      <c r="K50" s="445"/>
      <c r="L50" s="445"/>
      <c r="M50" s="269"/>
      <c r="N50" s="186"/>
      <c r="O50" s="185" t="str">
        <f t="shared" si="2"/>
        <v/>
      </c>
      <c r="P50" s="187" t="str">
        <f t="shared" si="3"/>
        <v/>
      </c>
      <c r="Q50" s="42"/>
      <c r="R50" s="207"/>
      <c r="S50" s="28"/>
      <c r="T50" s="28"/>
      <c r="U50" s="28"/>
      <c r="V50" s="28"/>
      <c r="W50" s="28"/>
      <c r="X50" s="28"/>
    </row>
    <row r="51" spans="1:243" s="34" customFormat="1" ht="23.85" customHeight="1">
      <c r="A51" s="156"/>
      <c r="B51" s="124"/>
      <c r="C51" s="124"/>
      <c r="D51" s="445"/>
      <c r="E51" s="445"/>
      <c r="F51" s="445"/>
      <c r="G51" s="445"/>
      <c r="H51" s="445"/>
      <c r="I51" s="445"/>
      <c r="J51" s="445"/>
      <c r="K51" s="445"/>
      <c r="L51" s="445"/>
      <c r="M51" s="269"/>
      <c r="N51" s="186"/>
      <c r="O51" s="185" t="str">
        <f t="shared" si="2"/>
        <v/>
      </c>
      <c r="P51" s="187" t="str">
        <f t="shared" si="3"/>
        <v/>
      </c>
      <c r="Q51" s="42"/>
      <c r="R51" s="207"/>
      <c r="S51" s="28"/>
      <c r="T51" s="28"/>
      <c r="U51" s="28"/>
      <c r="V51" s="28"/>
      <c r="W51" s="28"/>
      <c r="X51" s="28"/>
    </row>
    <row r="52" spans="1:243" s="34" customFormat="1" ht="23.85" customHeight="1">
      <c r="A52" s="156"/>
      <c r="B52" s="124"/>
      <c r="C52" s="124"/>
      <c r="D52" s="445"/>
      <c r="E52" s="445"/>
      <c r="F52" s="445"/>
      <c r="G52" s="445"/>
      <c r="H52" s="445"/>
      <c r="I52" s="445"/>
      <c r="J52" s="445"/>
      <c r="K52" s="445"/>
      <c r="L52" s="445"/>
      <c r="M52" s="269"/>
      <c r="N52" s="186"/>
      <c r="O52" s="185" t="str">
        <f t="shared" si="2"/>
        <v/>
      </c>
      <c r="P52" s="187" t="str">
        <f t="shared" si="3"/>
        <v/>
      </c>
      <c r="Q52" s="42"/>
      <c r="R52" s="207"/>
      <c r="S52" s="28"/>
      <c r="T52" s="28"/>
      <c r="U52" s="28"/>
      <c r="V52" s="28"/>
      <c r="W52" s="28"/>
      <c r="X52" s="28"/>
    </row>
    <row r="53" spans="1:243" s="34" customFormat="1" ht="23.85" customHeight="1">
      <c r="A53" s="156"/>
      <c r="B53" s="124"/>
      <c r="C53" s="124"/>
      <c r="D53" s="445"/>
      <c r="E53" s="445"/>
      <c r="F53" s="445"/>
      <c r="G53" s="445"/>
      <c r="H53" s="445"/>
      <c r="I53" s="445"/>
      <c r="J53" s="445"/>
      <c r="K53" s="445"/>
      <c r="L53" s="445"/>
      <c r="M53" s="269"/>
      <c r="N53" s="186"/>
      <c r="O53" s="185" t="str">
        <f t="shared" si="2"/>
        <v/>
      </c>
      <c r="P53" s="187" t="str">
        <f t="shared" si="3"/>
        <v/>
      </c>
      <c r="Q53" s="42"/>
      <c r="R53" s="207"/>
      <c r="S53" s="28"/>
      <c r="T53" s="28"/>
      <c r="U53" s="28"/>
      <c r="V53" s="28"/>
      <c r="W53" s="28"/>
      <c r="X53" s="28"/>
    </row>
    <row r="54" spans="1:243" s="34" customFormat="1" ht="23.85" customHeight="1">
      <c r="A54" s="156"/>
      <c r="B54" s="124"/>
      <c r="C54" s="124"/>
      <c r="D54" s="445"/>
      <c r="E54" s="445"/>
      <c r="F54" s="445"/>
      <c r="G54" s="445"/>
      <c r="H54" s="445"/>
      <c r="I54" s="445"/>
      <c r="J54" s="445"/>
      <c r="K54" s="445"/>
      <c r="L54" s="445"/>
      <c r="M54" s="269"/>
      <c r="N54" s="186"/>
      <c r="O54" s="185" t="str">
        <f t="shared" si="2"/>
        <v/>
      </c>
      <c r="P54" s="187" t="str">
        <f t="shared" si="3"/>
        <v/>
      </c>
      <c r="Q54" s="42"/>
      <c r="R54" s="207"/>
      <c r="S54" s="28"/>
      <c r="T54" s="28"/>
      <c r="U54" s="28"/>
      <c r="V54" s="28"/>
      <c r="W54" s="28"/>
      <c r="X54" s="28"/>
    </row>
    <row r="55" spans="1:243" s="34" customFormat="1" ht="23.85" customHeight="1">
      <c r="A55" s="156"/>
      <c r="B55" s="124"/>
      <c r="C55" s="124"/>
      <c r="D55" s="445"/>
      <c r="E55" s="445"/>
      <c r="F55" s="445"/>
      <c r="G55" s="445"/>
      <c r="H55" s="445"/>
      <c r="I55" s="445"/>
      <c r="J55" s="445"/>
      <c r="K55" s="445"/>
      <c r="L55" s="445"/>
      <c r="M55" s="269"/>
      <c r="N55" s="186"/>
      <c r="O55" s="185" t="str">
        <f t="shared" si="0"/>
        <v/>
      </c>
      <c r="P55" s="187" t="str">
        <f t="shared" si="3"/>
        <v/>
      </c>
      <c r="Q55" s="42"/>
      <c r="R55" s="207"/>
      <c r="S55" s="28"/>
      <c r="T55" s="28"/>
      <c r="U55" s="28"/>
      <c r="V55" s="28"/>
      <c r="W55" s="28"/>
      <c r="X55" s="28"/>
    </row>
    <row r="56" spans="1:243" s="34" customFormat="1" ht="23.85" customHeight="1">
      <c r="A56" s="156"/>
      <c r="B56" s="124"/>
      <c r="C56" s="124"/>
      <c r="D56" s="445"/>
      <c r="E56" s="445"/>
      <c r="F56" s="445"/>
      <c r="G56" s="445"/>
      <c r="H56" s="445"/>
      <c r="I56" s="445"/>
      <c r="J56" s="445"/>
      <c r="K56" s="445"/>
      <c r="L56" s="445"/>
      <c r="M56" s="269"/>
      <c r="N56" s="186"/>
      <c r="O56" s="185" t="str">
        <f t="shared" si="0"/>
        <v/>
      </c>
      <c r="P56" s="187" t="str">
        <f t="shared" si="1"/>
        <v/>
      </c>
      <c r="Q56" s="42"/>
      <c r="R56" s="207"/>
      <c r="S56" s="28"/>
      <c r="T56" s="28"/>
      <c r="U56" s="28"/>
      <c r="V56" s="28"/>
      <c r="W56" s="28"/>
      <c r="X56" s="28"/>
    </row>
    <row r="57" spans="1:243" s="34" customFormat="1" ht="23.85" customHeight="1">
      <c r="A57" s="156"/>
      <c r="B57" s="124"/>
      <c r="C57" s="124"/>
      <c r="D57" s="445"/>
      <c r="E57" s="445"/>
      <c r="F57" s="445"/>
      <c r="G57" s="445"/>
      <c r="H57" s="445"/>
      <c r="I57" s="445"/>
      <c r="J57" s="445"/>
      <c r="K57" s="445"/>
      <c r="L57" s="445"/>
      <c r="M57" s="269"/>
      <c r="N57" s="186"/>
      <c r="O57" s="185" t="str">
        <f t="shared" si="0"/>
        <v/>
      </c>
      <c r="P57" s="187" t="str">
        <f t="shared" si="1"/>
        <v/>
      </c>
      <c r="Q57" s="42"/>
      <c r="R57" s="207"/>
      <c r="S57" s="28"/>
      <c r="T57" s="28"/>
      <c r="U57" s="28"/>
      <c r="V57" s="28"/>
      <c r="W57" s="28"/>
      <c r="X57" s="28"/>
    </row>
    <row r="58" spans="1:243" s="37" customFormat="1" ht="6" customHeight="1">
      <c r="A58" s="215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2"/>
      <c r="Q58" s="1"/>
      <c r="R58" s="222"/>
      <c r="S58" s="29"/>
      <c r="T58" s="29"/>
      <c r="U58" s="29"/>
      <c r="V58" s="29"/>
      <c r="W58" s="29"/>
      <c r="X58" s="29"/>
    </row>
    <row r="59" spans="1:243" s="33" customFormat="1" ht="21" customHeight="1">
      <c r="A59" s="219"/>
      <c r="B59" s="433" t="s">
        <v>152</v>
      </c>
      <c r="C59" s="434"/>
      <c r="D59" s="434"/>
      <c r="E59" s="434"/>
      <c r="F59" s="434"/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5"/>
      <c r="R59" s="231"/>
      <c r="S59" s="32"/>
      <c r="T59" s="32"/>
      <c r="U59" s="32"/>
      <c r="V59" s="32"/>
      <c r="W59" s="32"/>
      <c r="X59" s="32"/>
    </row>
    <row r="60" spans="1:243" s="34" customFormat="1" ht="12.75" customHeight="1">
      <c r="A60" s="215"/>
      <c r="B60" s="25" t="str">
        <f>'7-TRAN'!B58:E58</f>
        <v>FAPESP, ABRIL DE 2017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1"/>
      <c r="P60" s="91"/>
      <c r="Q60" s="91">
        <v>1</v>
      </c>
      <c r="R60" s="221"/>
      <c r="S60" s="28"/>
      <c r="T60" s="28"/>
      <c r="U60" s="28"/>
      <c r="V60" s="28"/>
      <c r="W60" s="28"/>
      <c r="X60" s="28"/>
    </row>
    <row r="61" spans="1:243" s="45" customFormat="1" ht="18">
      <c r="A61" s="154"/>
      <c r="B61" s="192" t="str">
        <f>B6</f>
        <v>8- DESPESAS COM DIÁRIAS NO PAÍS E NO EXTERIOR</v>
      </c>
      <c r="C61" s="54"/>
      <c r="D61" s="54"/>
      <c r="J61" s="54"/>
      <c r="R61" s="154"/>
    </row>
    <row r="62" spans="1:243" s="33" customFormat="1" ht="31.5" customHeight="1">
      <c r="A62" s="219"/>
      <c r="B62" s="176" t="s">
        <v>170</v>
      </c>
      <c r="C62" s="176" t="s">
        <v>175</v>
      </c>
      <c r="D62" s="469" t="s">
        <v>176</v>
      </c>
      <c r="E62" s="469"/>
      <c r="F62" s="469"/>
      <c r="G62" s="469"/>
      <c r="H62" s="469"/>
      <c r="I62" s="469"/>
      <c r="J62" s="469"/>
      <c r="K62" s="469"/>
      <c r="L62" s="469"/>
      <c r="M62" s="188" t="s">
        <v>143</v>
      </c>
      <c r="N62" s="177" t="s">
        <v>172</v>
      </c>
      <c r="O62" s="252" t="s">
        <v>131</v>
      </c>
      <c r="P62" s="252" t="s">
        <v>133</v>
      </c>
      <c r="Q62" s="176" t="s">
        <v>171</v>
      </c>
      <c r="R62" s="231"/>
      <c r="S62" s="32"/>
      <c r="T62" s="32"/>
      <c r="U62" s="32"/>
      <c r="V62" s="32"/>
      <c r="W62" s="32"/>
      <c r="X62" s="32"/>
    </row>
    <row r="63" spans="1:243" s="34" customFormat="1" ht="23.85" customHeight="1">
      <c r="A63" s="156"/>
      <c r="B63" s="124"/>
      <c r="C63" s="124"/>
      <c r="D63" s="445"/>
      <c r="E63" s="445"/>
      <c r="F63" s="445"/>
      <c r="G63" s="445"/>
      <c r="H63" s="445"/>
      <c r="I63" s="445"/>
      <c r="J63" s="445"/>
      <c r="K63" s="445"/>
      <c r="L63" s="445"/>
      <c r="M63" s="163"/>
      <c r="N63" s="186"/>
      <c r="O63" s="185" t="str">
        <f t="shared" ref="O63:O106" si="4">IF(M63="DIP",C63*N63,"")</f>
        <v/>
      </c>
      <c r="P63" s="187" t="str">
        <f t="shared" ref="P63:P106" si="5">IF(M63="DIE",C63*N63,"")</f>
        <v/>
      </c>
      <c r="Q63" s="42"/>
      <c r="R63" s="207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85" customHeight="1">
      <c r="A64" s="156"/>
      <c r="B64" s="124"/>
      <c r="C64" s="124"/>
      <c r="D64" s="445"/>
      <c r="E64" s="445"/>
      <c r="F64" s="445"/>
      <c r="G64" s="445"/>
      <c r="H64" s="445"/>
      <c r="I64" s="445"/>
      <c r="J64" s="445"/>
      <c r="K64" s="445"/>
      <c r="L64" s="445"/>
      <c r="M64" s="163"/>
      <c r="N64" s="186"/>
      <c r="O64" s="185" t="str">
        <f t="shared" si="4"/>
        <v/>
      </c>
      <c r="P64" s="187" t="str">
        <f t="shared" si="5"/>
        <v/>
      </c>
      <c r="Q64" s="42"/>
      <c r="R64" s="207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85" customHeight="1">
      <c r="A65" s="156"/>
      <c r="B65" s="124"/>
      <c r="C65" s="124"/>
      <c r="D65" s="445"/>
      <c r="E65" s="445"/>
      <c r="F65" s="445"/>
      <c r="G65" s="445"/>
      <c r="H65" s="445"/>
      <c r="I65" s="445"/>
      <c r="J65" s="445"/>
      <c r="K65" s="445"/>
      <c r="L65" s="445"/>
      <c r="M65" s="163"/>
      <c r="N65" s="186"/>
      <c r="O65" s="185" t="str">
        <f t="shared" si="4"/>
        <v/>
      </c>
      <c r="P65" s="187" t="str">
        <f t="shared" si="5"/>
        <v/>
      </c>
      <c r="Q65" s="42"/>
      <c r="R65" s="207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85" customHeight="1">
      <c r="A66" s="156"/>
      <c r="B66" s="124"/>
      <c r="C66" s="124"/>
      <c r="D66" s="445"/>
      <c r="E66" s="445"/>
      <c r="F66" s="445"/>
      <c r="G66" s="445"/>
      <c r="H66" s="445"/>
      <c r="I66" s="445"/>
      <c r="J66" s="445"/>
      <c r="K66" s="445"/>
      <c r="L66" s="445"/>
      <c r="M66" s="163"/>
      <c r="N66" s="186"/>
      <c r="O66" s="185" t="str">
        <f t="shared" si="4"/>
        <v/>
      </c>
      <c r="P66" s="187" t="str">
        <f t="shared" si="5"/>
        <v/>
      </c>
      <c r="Q66" s="42"/>
      <c r="R66" s="207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85" customHeight="1">
      <c r="A67" s="156"/>
      <c r="B67" s="124"/>
      <c r="C67" s="124"/>
      <c r="D67" s="445"/>
      <c r="E67" s="445"/>
      <c r="F67" s="445"/>
      <c r="G67" s="445"/>
      <c r="H67" s="445"/>
      <c r="I67" s="445"/>
      <c r="J67" s="445"/>
      <c r="K67" s="445"/>
      <c r="L67" s="445"/>
      <c r="M67" s="163"/>
      <c r="N67" s="186"/>
      <c r="O67" s="185" t="str">
        <f t="shared" si="4"/>
        <v/>
      </c>
      <c r="P67" s="187" t="str">
        <f t="shared" si="5"/>
        <v/>
      </c>
      <c r="Q67" s="42"/>
      <c r="R67" s="207"/>
      <c r="S67" s="28"/>
      <c r="T67" s="28"/>
      <c r="U67" s="28"/>
      <c r="V67" s="28"/>
      <c r="W67" s="28"/>
      <c r="X67" s="28"/>
    </row>
    <row r="68" spans="1:243" s="34" customFormat="1" ht="23.85" customHeight="1">
      <c r="A68" s="156"/>
      <c r="B68" s="124"/>
      <c r="C68" s="124"/>
      <c r="D68" s="445"/>
      <c r="E68" s="445"/>
      <c r="F68" s="445"/>
      <c r="G68" s="445"/>
      <c r="H68" s="445"/>
      <c r="I68" s="445"/>
      <c r="J68" s="445"/>
      <c r="K68" s="445"/>
      <c r="L68" s="445"/>
      <c r="M68" s="163"/>
      <c r="N68" s="186"/>
      <c r="O68" s="185" t="str">
        <f t="shared" si="4"/>
        <v/>
      </c>
      <c r="P68" s="187" t="str">
        <f t="shared" si="5"/>
        <v/>
      </c>
      <c r="Q68" s="42"/>
      <c r="R68" s="207"/>
      <c r="S68" s="28"/>
      <c r="T68" s="28"/>
      <c r="U68" s="28"/>
      <c r="V68" s="28"/>
      <c r="W68" s="28"/>
      <c r="X68" s="28"/>
    </row>
    <row r="69" spans="1:243" s="34" customFormat="1" ht="23.85" customHeight="1">
      <c r="A69" s="156"/>
      <c r="B69" s="124"/>
      <c r="C69" s="124"/>
      <c r="D69" s="445"/>
      <c r="E69" s="445"/>
      <c r="F69" s="445"/>
      <c r="G69" s="445"/>
      <c r="H69" s="445"/>
      <c r="I69" s="445"/>
      <c r="J69" s="445"/>
      <c r="K69" s="445"/>
      <c r="L69" s="445"/>
      <c r="M69" s="163"/>
      <c r="N69" s="186"/>
      <c r="O69" s="185" t="str">
        <f t="shared" si="4"/>
        <v/>
      </c>
      <c r="P69" s="187" t="str">
        <f t="shared" si="5"/>
        <v/>
      </c>
      <c r="Q69" s="42"/>
      <c r="R69" s="207"/>
      <c r="S69" s="28"/>
      <c r="T69" s="28"/>
      <c r="U69" s="28"/>
      <c r="V69" s="28"/>
      <c r="W69" s="28"/>
      <c r="X69" s="28"/>
    </row>
    <row r="70" spans="1:243" s="34" customFormat="1" ht="23.85" customHeight="1">
      <c r="A70" s="156"/>
      <c r="B70" s="124"/>
      <c r="C70" s="124"/>
      <c r="D70" s="445"/>
      <c r="E70" s="445"/>
      <c r="F70" s="445"/>
      <c r="G70" s="445"/>
      <c r="H70" s="445"/>
      <c r="I70" s="445"/>
      <c r="J70" s="445"/>
      <c r="K70" s="445"/>
      <c r="L70" s="445"/>
      <c r="M70" s="163"/>
      <c r="N70" s="186"/>
      <c r="O70" s="185" t="str">
        <f t="shared" si="4"/>
        <v/>
      </c>
      <c r="P70" s="187" t="str">
        <f t="shared" si="5"/>
        <v/>
      </c>
      <c r="Q70" s="42"/>
      <c r="R70" s="207"/>
      <c r="S70" s="28"/>
      <c r="T70" s="28"/>
      <c r="U70" s="28"/>
      <c r="V70" s="28"/>
      <c r="W70" s="28"/>
      <c r="X70" s="28"/>
    </row>
    <row r="71" spans="1:243" s="34" customFormat="1" ht="23.85" customHeight="1">
      <c r="A71" s="156"/>
      <c r="B71" s="124"/>
      <c r="C71" s="124"/>
      <c r="D71" s="445"/>
      <c r="E71" s="445"/>
      <c r="F71" s="445"/>
      <c r="G71" s="445"/>
      <c r="H71" s="445"/>
      <c r="I71" s="445"/>
      <c r="J71" s="445"/>
      <c r="K71" s="445"/>
      <c r="L71" s="445"/>
      <c r="M71" s="163"/>
      <c r="N71" s="186"/>
      <c r="O71" s="185" t="str">
        <f t="shared" si="4"/>
        <v/>
      </c>
      <c r="P71" s="187" t="str">
        <f t="shared" si="5"/>
        <v/>
      </c>
      <c r="Q71" s="42"/>
      <c r="R71" s="207"/>
      <c r="S71" s="28"/>
      <c r="T71" s="28"/>
      <c r="U71" s="28"/>
      <c r="V71" s="28"/>
      <c r="W71" s="28"/>
      <c r="X71" s="28"/>
    </row>
    <row r="72" spans="1:243" s="34" customFormat="1" ht="23.85" customHeight="1">
      <c r="A72" s="156"/>
      <c r="B72" s="124"/>
      <c r="C72" s="124"/>
      <c r="D72" s="445"/>
      <c r="E72" s="445"/>
      <c r="F72" s="445"/>
      <c r="G72" s="445"/>
      <c r="H72" s="445"/>
      <c r="I72" s="445"/>
      <c r="J72" s="445"/>
      <c r="K72" s="445"/>
      <c r="L72" s="445"/>
      <c r="M72" s="163"/>
      <c r="N72" s="186"/>
      <c r="O72" s="185" t="str">
        <f t="shared" si="4"/>
        <v/>
      </c>
      <c r="P72" s="187" t="str">
        <f t="shared" si="5"/>
        <v/>
      </c>
      <c r="Q72" s="42"/>
      <c r="R72" s="207"/>
      <c r="S72" s="28"/>
      <c r="T72" s="28"/>
      <c r="U72" s="28"/>
      <c r="V72" s="28"/>
      <c r="W72" s="28"/>
      <c r="X72" s="28"/>
    </row>
    <row r="73" spans="1:243" s="34" customFormat="1" ht="23.85" customHeight="1">
      <c r="A73" s="156"/>
      <c r="B73" s="124"/>
      <c r="C73" s="124"/>
      <c r="D73" s="445"/>
      <c r="E73" s="445"/>
      <c r="F73" s="445"/>
      <c r="G73" s="445"/>
      <c r="H73" s="445"/>
      <c r="I73" s="445"/>
      <c r="J73" s="445"/>
      <c r="K73" s="445"/>
      <c r="L73" s="445"/>
      <c r="M73" s="205"/>
      <c r="N73" s="186"/>
      <c r="O73" s="185" t="str">
        <f t="shared" ref="O73:O87" si="6">IF(M73="DIP",C73*N73,"")</f>
        <v/>
      </c>
      <c r="P73" s="187" t="str">
        <f t="shared" ref="P73:P87" si="7">IF(M73="DIE",C73*N73,"")</f>
        <v/>
      </c>
      <c r="Q73" s="42"/>
      <c r="R73" s="207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85" customHeight="1">
      <c r="A74" s="156"/>
      <c r="B74" s="124"/>
      <c r="C74" s="124"/>
      <c r="D74" s="445"/>
      <c r="E74" s="445"/>
      <c r="F74" s="445"/>
      <c r="G74" s="445"/>
      <c r="H74" s="445"/>
      <c r="I74" s="445"/>
      <c r="J74" s="445"/>
      <c r="K74" s="445"/>
      <c r="L74" s="445"/>
      <c r="M74" s="205"/>
      <c r="N74" s="186"/>
      <c r="O74" s="185" t="str">
        <f t="shared" si="6"/>
        <v/>
      </c>
      <c r="P74" s="187" t="str">
        <f t="shared" si="7"/>
        <v/>
      </c>
      <c r="Q74" s="42"/>
      <c r="R74" s="207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85" customHeight="1">
      <c r="A75" s="156"/>
      <c r="B75" s="124"/>
      <c r="C75" s="124"/>
      <c r="D75" s="445"/>
      <c r="E75" s="445"/>
      <c r="F75" s="445"/>
      <c r="G75" s="445"/>
      <c r="H75" s="445"/>
      <c r="I75" s="445"/>
      <c r="J75" s="445"/>
      <c r="K75" s="445"/>
      <c r="L75" s="445"/>
      <c r="M75" s="205"/>
      <c r="N75" s="186"/>
      <c r="O75" s="185" t="str">
        <f t="shared" si="6"/>
        <v/>
      </c>
      <c r="P75" s="187" t="str">
        <f t="shared" si="7"/>
        <v/>
      </c>
      <c r="Q75" s="42"/>
      <c r="R75" s="207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85" customHeight="1">
      <c r="A76" s="156"/>
      <c r="B76" s="124"/>
      <c r="C76" s="124"/>
      <c r="D76" s="445"/>
      <c r="E76" s="445"/>
      <c r="F76" s="445"/>
      <c r="G76" s="445"/>
      <c r="H76" s="445"/>
      <c r="I76" s="445"/>
      <c r="J76" s="445"/>
      <c r="K76" s="445"/>
      <c r="L76" s="445"/>
      <c r="M76" s="364"/>
      <c r="N76" s="186"/>
      <c r="O76" s="185" t="str">
        <f t="shared" ref="O76:O78" si="8">IF(M76="DIP",C76*N76,"")</f>
        <v/>
      </c>
      <c r="P76" s="187" t="str">
        <f t="shared" ref="P76:P78" si="9">IF(M76="DIE",C76*N76,"")</f>
        <v/>
      </c>
      <c r="Q76" s="42"/>
      <c r="R76" s="207"/>
      <c r="S76" s="28"/>
      <c r="T76" s="28"/>
      <c r="U76" s="28"/>
      <c r="V76" s="28"/>
      <c r="W76" s="28"/>
      <c r="X76" s="28"/>
      <c r="IH76" s="35"/>
      <c r="II76" s="36"/>
    </row>
    <row r="77" spans="1:243" s="34" customFormat="1" ht="23.85" customHeight="1">
      <c r="A77" s="156"/>
      <c r="B77" s="124"/>
      <c r="C77" s="124"/>
      <c r="D77" s="445"/>
      <c r="E77" s="445"/>
      <c r="F77" s="445"/>
      <c r="G77" s="445"/>
      <c r="H77" s="445"/>
      <c r="I77" s="445"/>
      <c r="J77" s="445"/>
      <c r="K77" s="445"/>
      <c r="L77" s="445"/>
      <c r="M77" s="364"/>
      <c r="N77" s="186"/>
      <c r="O77" s="185" t="str">
        <f t="shared" si="8"/>
        <v/>
      </c>
      <c r="P77" s="187" t="str">
        <f t="shared" si="9"/>
        <v/>
      </c>
      <c r="Q77" s="42"/>
      <c r="R77" s="207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85" customHeight="1">
      <c r="A78" s="156"/>
      <c r="B78" s="124"/>
      <c r="C78" s="124"/>
      <c r="D78" s="445"/>
      <c r="E78" s="445"/>
      <c r="F78" s="445"/>
      <c r="G78" s="445"/>
      <c r="H78" s="445"/>
      <c r="I78" s="445"/>
      <c r="J78" s="445"/>
      <c r="K78" s="445"/>
      <c r="L78" s="445"/>
      <c r="M78" s="364"/>
      <c r="N78" s="186"/>
      <c r="O78" s="185" t="str">
        <f t="shared" si="8"/>
        <v/>
      </c>
      <c r="P78" s="187" t="str">
        <f t="shared" si="9"/>
        <v/>
      </c>
      <c r="Q78" s="42"/>
      <c r="R78" s="207"/>
      <c r="S78" s="28"/>
      <c r="T78" s="28"/>
      <c r="U78" s="28"/>
      <c r="V78" s="28"/>
      <c r="W78" s="28"/>
      <c r="X78" s="28"/>
      <c r="IH78" s="36"/>
      <c r="II78" s="36"/>
    </row>
    <row r="79" spans="1:243" s="34" customFormat="1" ht="23.85" customHeight="1">
      <c r="A79" s="156"/>
      <c r="B79" s="124"/>
      <c r="C79" s="124"/>
      <c r="D79" s="445"/>
      <c r="E79" s="445"/>
      <c r="F79" s="445"/>
      <c r="G79" s="445"/>
      <c r="H79" s="445"/>
      <c r="I79" s="445"/>
      <c r="J79" s="445"/>
      <c r="K79" s="445"/>
      <c r="L79" s="445"/>
      <c r="M79" s="205"/>
      <c r="N79" s="186"/>
      <c r="O79" s="185" t="str">
        <f t="shared" si="6"/>
        <v/>
      </c>
      <c r="P79" s="187" t="str">
        <f t="shared" si="7"/>
        <v/>
      </c>
      <c r="Q79" s="42"/>
      <c r="R79" s="207"/>
      <c r="S79" s="28"/>
      <c r="T79" s="28"/>
      <c r="U79" s="28"/>
      <c r="V79" s="28"/>
      <c r="W79" s="28"/>
      <c r="X79" s="28"/>
    </row>
    <row r="80" spans="1:243" s="34" customFormat="1" ht="23.85" customHeight="1">
      <c r="A80" s="156"/>
      <c r="B80" s="124"/>
      <c r="C80" s="124"/>
      <c r="D80" s="445"/>
      <c r="E80" s="445"/>
      <c r="F80" s="445"/>
      <c r="G80" s="445"/>
      <c r="H80" s="445"/>
      <c r="I80" s="445"/>
      <c r="J80" s="445"/>
      <c r="K80" s="445"/>
      <c r="L80" s="445"/>
      <c r="M80" s="205"/>
      <c r="N80" s="186"/>
      <c r="O80" s="185" t="str">
        <f t="shared" si="6"/>
        <v/>
      </c>
      <c r="P80" s="187" t="str">
        <f t="shared" si="7"/>
        <v/>
      </c>
      <c r="Q80" s="42"/>
      <c r="R80" s="207"/>
      <c r="S80" s="28"/>
      <c r="T80" s="28"/>
      <c r="U80" s="28"/>
      <c r="V80" s="28"/>
      <c r="W80" s="28"/>
      <c r="X80" s="28"/>
      <c r="IH80" s="36"/>
      <c r="II80" s="36"/>
    </row>
    <row r="81" spans="1:24" s="34" customFormat="1" ht="23.85" customHeight="1">
      <c r="A81" s="156"/>
      <c r="B81" s="124"/>
      <c r="C81" s="124"/>
      <c r="D81" s="445"/>
      <c r="E81" s="445"/>
      <c r="F81" s="445"/>
      <c r="G81" s="445"/>
      <c r="H81" s="445"/>
      <c r="I81" s="445"/>
      <c r="J81" s="445"/>
      <c r="K81" s="445"/>
      <c r="L81" s="445"/>
      <c r="M81" s="205"/>
      <c r="N81" s="186"/>
      <c r="O81" s="185" t="str">
        <f t="shared" si="6"/>
        <v/>
      </c>
      <c r="P81" s="187" t="str">
        <f t="shared" si="7"/>
        <v/>
      </c>
      <c r="Q81" s="42"/>
      <c r="R81" s="207"/>
      <c r="S81" s="28"/>
      <c r="T81" s="28"/>
      <c r="U81" s="28"/>
      <c r="V81" s="28"/>
      <c r="W81" s="28"/>
      <c r="X81" s="28"/>
    </row>
    <row r="82" spans="1:24" s="34" customFormat="1" ht="23.85" customHeight="1">
      <c r="A82" s="156"/>
      <c r="B82" s="124"/>
      <c r="C82" s="124"/>
      <c r="D82" s="445"/>
      <c r="E82" s="445"/>
      <c r="F82" s="445"/>
      <c r="G82" s="445"/>
      <c r="H82" s="445"/>
      <c r="I82" s="445"/>
      <c r="J82" s="445"/>
      <c r="K82" s="445"/>
      <c r="L82" s="445"/>
      <c r="M82" s="205"/>
      <c r="N82" s="186"/>
      <c r="O82" s="185" t="str">
        <f t="shared" si="6"/>
        <v/>
      </c>
      <c r="P82" s="187" t="str">
        <f t="shared" si="7"/>
        <v/>
      </c>
      <c r="Q82" s="42"/>
      <c r="R82" s="207"/>
      <c r="S82" s="28"/>
      <c r="T82" s="28"/>
      <c r="U82" s="28"/>
      <c r="V82" s="28"/>
      <c r="W82" s="28"/>
      <c r="X82" s="28"/>
    </row>
    <row r="83" spans="1:24" s="34" customFormat="1" ht="23.85" customHeight="1">
      <c r="A83" s="156"/>
      <c r="B83" s="124"/>
      <c r="C83" s="124"/>
      <c r="D83" s="445"/>
      <c r="E83" s="445"/>
      <c r="F83" s="445"/>
      <c r="G83" s="445"/>
      <c r="H83" s="445"/>
      <c r="I83" s="445"/>
      <c r="J83" s="445"/>
      <c r="K83" s="445"/>
      <c r="L83" s="445"/>
      <c r="M83" s="205"/>
      <c r="N83" s="186"/>
      <c r="O83" s="185" t="str">
        <f t="shared" si="6"/>
        <v/>
      </c>
      <c r="P83" s="187" t="str">
        <f t="shared" si="7"/>
        <v/>
      </c>
      <c r="Q83" s="42"/>
      <c r="R83" s="207"/>
      <c r="S83" s="28"/>
      <c r="T83" s="28"/>
      <c r="U83" s="28"/>
      <c r="V83" s="28"/>
      <c r="W83" s="28"/>
      <c r="X83" s="28"/>
    </row>
    <row r="84" spans="1:24" s="34" customFormat="1" ht="23.85" customHeight="1">
      <c r="A84" s="156"/>
      <c r="B84" s="124"/>
      <c r="C84" s="124"/>
      <c r="D84" s="445"/>
      <c r="E84" s="445"/>
      <c r="F84" s="445"/>
      <c r="G84" s="445"/>
      <c r="H84" s="445"/>
      <c r="I84" s="445"/>
      <c r="J84" s="445"/>
      <c r="K84" s="445"/>
      <c r="L84" s="445"/>
      <c r="M84" s="205"/>
      <c r="N84" s="186"/>
      <c r="O84" s="185" t="str">
        <f t="shared" si="6"/>
        <v/>
      </c>
      <c r="P84" s="187" t="str">
        <f t="shared" si="7"/>
        <v/>
      </c>
      <c r="Q84" s="42"/>
      <c r="R84" s="207"/>
      <c r="S84" s="28"/>
      <c r="T84" s="28"/>
      <c r="U84" s="28"/>
      <c r="V84" s="28"/>
      <c r="W84" s="28"/>
      <c r="X84" s="28"/>
    </row>
    <row r="85" spans="1:24" s="34" customFormat="1" ht="23.85" customHeight="1">
      <c r="A85" s="156"/>
      <c r="B85" s="124"/>
      <c r="C85" s="124"/>
      <c r="D85" s="445"/>
      <c r="E85" s="445"/>
      <c r="F85" s="445"/>
      <c r="G85" s="445"/>
      <c r="H85" s="445"/>
      <c r="I85" s="445"/>
      <c r="J85" s="445"/>
      <c r="K85" s="445"/>
      <c r="L85" s="445"/>
      <c r="M85" s="205"/>
      <c r="N85" s="186"/>
      <c r="O85" s="185" t="str">
        <f t="shared" si="6"/>
        <v/>
      </c>
      <c r="P85" s="187" t="str">
        <f t="shared" si="7"/>
        <v/>
      </c>
      <c r="Q85" s="42"/>
      <c r="R85" s="207"/>
      <c r="S85" s="28"/>
      <c r="T85" s="28"/>
      <c r="U85" s="28"/>
      <c r="V85" s="28"/>
      <c r="W85" s="28"/>
      <c r="X85" s="28"/>
    </row>
    <row r="86" spans="1:24" s="34" customFormat="1" ht="23.85" customHeight="1">
      <c r="A86" s="156"/>
      <c r="B86" s="124"/>
      <c r="C86" s="124"/>
      <c r="D86" s="445"/>
      <c r="E86" s="445"/>
      <c r="F86" s="445"/>
      <c r="G86" s="445"/>
      <c r="H86" s="445"/>
      <c r="I86" s="445"/>
      <c r="J86" s="445"/>
      <c r="K86" s="445"/>
      <c r="L86" s="445"/>
      <c r="M86" s="205"/>
      <c r="N86" s="186"/>
      <c r="O86" s="185" t="str">
        <f t="shared" si="6"/>
        <v/>
      </c>
      <c r="P86" s="187" t="str">
        <f t="shared" si="7"/>
        <v/>
      </c>
      <c r="Q86" s="42"/>
      <c r="R86" s="207"/>
      <c r="S86" s="28"/>
      <c r="T86" s="28"/>
      <c r="U86" s="28"/>
      <c r="V86" s="28"/>
      <c r="W86" s="28"/>
      <c r="X86" s="28"/>
    </row>
    <row r="87" spans="1:24" s="34" customFormat="1" ht="23.85" customHeight="1">
      <c r="A87" s="156"/>
      <c r="B87" s="124"/>
      <c r="C87" s="124"/>
      <c r="D87" s="445"/>
      <c r="E87" s="445"/>
      <c r="F87" s="445"/>
      <c r="G87" s="445"/>
      <c r="H87" s="445"/>
      <c r="I87" s="445"/>
      <c r="J87" s="445"/>
      <c r="K87" s="445"/>
      <c r="L87" s="445"/>
      <c r="M87" s="205"/>
      <c r="N87" s="186"/>
      <c r="O87" s="185" t="str">
        <f t="shared" si="6"/>
        <v/>
      </c>
      <c r="P87" s="187" t="str">
        <f t="shared" si="7"/>
        <v/>
      </c>
      <c r="Q87" s="42"/>
      <c r="R87" s="207"/>
      <c r="S87" s="28"/>
      <c r="T87" s="28"/>
      <c r="U87" s="28"/>
      <c r="V87" s="28"/>
      <c r="W87" s="28"/>
      <c r="X87" s="28"/>
    </row>
    <row r="88" spans="1:24" s="34" customFormat="1" ht="23.85" customHeight="1">
      <c r="A88" s="156"/>
      <c r="B88" s="124"/>
      <c r="C88" s="124"/>
      <c r="D88" s="445"/>
      <c r="E88" s="445"/>
      <c r="F88" s="445"/>
      <c r="G88" s="445"/>
      <c r="H88" s="445"/>
      <c r="I88" s="445"/>
      <c r="J88" s="445"/>
      <c r="K88" s="445"/>
      <c r="L88" s="445"/>
      <c r="M88" s="163"/>
      <c r="N88" s="186"/>
      <c r="O88" s="185" t="str">
        <f t="shared" si="4"/>
        <v/>
      </c>
      <c r="P88" s="187" t="str">
        <f t="shared" si="5"/>
        <v/>
      </c>
      <c r="Q88" s="42"/>
      <c r="R88" s="207"/>
      <c r="S88" s="28"/>
      <c r="T88" s="28"/>
      <c r="U88" s="28"/>
      <c r="V88" s="28"/>
      <c r="W88" s="28"/>
      <c r="X88" s="28"/>
    </row>
    <row r="89" spans="1:24" s="34" customFormat="1" ht="23.85" customHeight="1">
      <c r="A89" s="156"/>
      <c r="B89" s="124"/>
      <c r="C89" s="124"/>
      <c r="D89" s="445"/>
      <c r="E89" s="445"/>
      <c r="F89" s="445"/>
      <c r="G89" s="445"/>
      <c r="H89" s="445"/>
      <c r="I89" s="445"/>
      <c r="J89" s="445"/>
      <c r="K89" s="445"/>
      <c r="L89" s="445"/>
      <c r="M89" s="163"/>
      <c r="N89" s="186"/>
      <c r="O89" s="185" t="str">
        <f t="shared" si="4"/>
        <v/>
      </c>
      <c r="P89" s="187" t="str">
        <f t="shared" si="5"/>
        <v/>
      </c>
      <c r="Q89" s="42"/>
      <c r="R89" s="207"/>
      <c r="S89" s="28"/>
      <c r="T89" s="28"/>
      <c r="U89" s="28"/>
      <c r="V89" s="28"/>
      <c r="W89" s="28"/>
      <c r="X89" s="28"/>
    </row>
    <row r="90" spans="1:24" s="34" customFormat="1" ht="23.85" customHeight="1">
      <c r="A90" s="156"/>
      <c r="B90" s="124"/>
      <c r="C90" s="124"/>
      <c r="D90" s="445"/>
      <c r="E90" s="445"/>
      <c r="F90" s="445"/>
      <c r="G90" s="445"/>
      <c r="H90" s="445"/>
      <c r="I90" s="445"/>
      <c r="J90" s="445"/>
      <c r="K90" s="445"/>
      <c r="L90" s="445"/>
      <c r="M90" s="163"/>
      <c r="N90" s="186"/>
      <c r="O90" s="185" t="str">
        <f t="shared" si="4"/>
        <v/>
      </c>
      <c r="P90" s="187" t="str">
        <f t="shared" si="5"/>
        <v/>
      </c>
      <c r="Q90" s="42"/>
      <c r="R90" s="207"/>
      <c r="S90" s="28"/>
      <c r="T90" s="28"/>
      <c r="U90" s="28"/>
      <c r="V90" s="28"/>
      <c r="W90" s="28"/>
      <c r="X90" s="28"/>
    </row>
    <row r="91" spans="1:24" s="34" customFormat="1" ht="23.85" customHeight="1">
      <c r="A91" s="156"/>
      <c r="B91" s="124"/>
      <c r="C91" s="124"/>
      <c r="D91" s="445"/>
      <c r="E91" s="445"/>
      <c r="F91" s="445"/>
      <c r="G91" s="445"/>
      <c r="H91" s="445"/>
      <c r="I91" s="445"/>
      <c r="J91" s="445"/>
      <c r="K91" s="445"/>
      <c r="L91" s="445"/>
      <c r="M91" s="163"/>
      <c r="N91" s="186"/>
      <c r="O91" s="185" t="str">
        <f t="shared" si="4"/>
        <v/>
      </c>
      <c r="P91" s="187" t="str">
        <f t="shared" si="5"/>
        <v/>
      </c>
      <c r="Q91" s="42"/>
      <c r="R91" s="207"/>
      <c r="S91" s="28"/>
      <c r="T91" s="28"/>
      <c r="U91" s="28"/>
      <c r="V91" s="28"/>
      <c r="W91" s="28"/>
      <c r="X91" s="28"/>
    </row>
    <row r="92" spans="1:24" s="34" customFormat="1" ht="23.85" customHeight="1">
      <c r="A92" s="156"/>
      <c r="B92" s="124"/>
      <c r="C92" s="124"/>
      <c r="D92" s="445"/>
      <c r="E92" s="445"/>
      <c r="F92" s="445"/>
      <c r="G92" s="445"/>
      <c r="H92" s="445"/>
      <c r="I92" s="445"/>
      <c r="J92" s="445"/>
      <c r="K92" s="445"/>
      <c r="L92" s="445"/>
      <c r="M92" s="163"/>
      <c r="N92" s="186"/>
      <c r="O92" s="185" t="str">
        <f t="shared" si="4"/>
        <v/>
      </c>
      <c r="P92" s="187" t="str">
        <f t="shared" si="5"/>
        <v/>
      </c>
      <c r="Q92" s="42"/>
      <c r="R92" s="207"/>
      <c r="S92" s="28"/>
      <c r="T92" s="28"/>
      <c r="U92" s="28"/>
      <c r="V92" s="28"/>
      <c r="W92" s="28"/>
      <c r="X92" s="28"/>
    </row>
    <row r="93" spans="1:24" s="34" customFormat="1" ht="23.85" customHeight="1">
      <c r="A93" s="156"/>
      <c r="B93" s="124"/>
      <c r="C93" s="124"/>
      <c r="D93" s="445"/>
      <c r="E93" s="445"/>
      <c r="F93" s="445"/>
      <c r="G93" s="445"/>
      <c r="H93" s="445"/>
      <c r="I93" s="445"/>
      <c r="J93" s="445"/>
      <c r="K93" s="445"/>
      <c r="L93" s="445"/>
      <c r="M93" s="163"/>
      <c r="N93" s="186"/>
      <c r="O93" s="185" t="str">
        <f t="shared" si="4"/>
        <v/>
      </c>
      <c r="P93" s="187" t="str">
        <f t="shared" si="5"/>
        <v/>
      </c>
      <c r="Q93" s="42"/>
      <c r="R93" s="207"/>
      <c r="S93" s="28"/>
      <c r="T93" s="28"/>
      <c r="U93" s="28"/>
      <c r="V93" s="28"/>
      <c r="W93" s="28"/>
      <c r="X93" s="28"/>
    </row>
    <row r="94" spans="1:24" s="34" customFormat="1" ht="23.85" customHeight="1">
      <c r="A94" s="156"/>
      <c r="B94" s="124"/>
      <c r="C94" s="124"/>
      <c r="D94" s="445"/>
      <c r="E94" s="445"/>
      <c r="F94" s="445"/>
      <c r="G94" s="445"/>
      <c r="H94" s="445"/>
      <c r="I94" s="445"/>
      <c r="J94" s="445"/>
      <c r="K94" s="445"/>
      <c r="L94" s="445"/>
      <c r="M94" s="163"/>
      <c r="N94" s="186"/>
      <c r="O94" s="185" t="str">
        <f t="shared" si="4"/>
        <v/>
      </c>
      <c r="P94" s="187" t="str">
        <f t="shared" si="5"/>
        <v/>
      </c>
      <c r="Q94" s="42"/>
      <c r="R94" s="207"/>
      <c r="S94" s="28"/>
      <c r="T94" s="28"/>
      <c r="U94" s="28"/>
      <c r="V94" s="28"/>
      <c r="W94" s="28"/>
      <c r="X94" s="28"/>
    </row>
    <row r="95" spans="1:24" s="34" customFormat="1" ht="23.85" customHeight="1">
      <c r="A95" s="156"/>
      <c r="B95" s="124"/>
      <c r="C95" s="124"/>
      <c r="D95" s="445"/>
      <c r="E95" s="445"/>
      <c r="F95" s="445"/>
      <c r="G95" s="445"/>
      <c r="H95" s="445"/>
      <c r="I95" s="445"/>
      <c r="J95" s="445"/>
      <c r="K95" s="445"/>
      <c r="L95" s="445"/>
      <c r="M95" s="163"/>
      <c r="N95" s="186"/>
      <c r="O95" s="185" t="str">
        <f t="shared" si="4"/>
        <v/>
      </c>
      <c r="P95" s="187" t="str">
        <f t="shared" si="5"/>
        <v/>
      </c>
      <c r="Q95" s="42"/>
      <c r="R95" s="207"/>
      <c r="S95" s="28"/>
      <c r="T95" s="28"/>
      <c r="U95" s="28"/>
      <c r="V95" s="28"/>
      <c r="W95" s="28"/>
      <c r="X95" s="28"/>
    </row>
    <row r="96" spans="1:24" s="34" customFormat="1" ht="23.85" customHeight="1">
      <c r="A96" s="156"/>
      <c r="B96" s="124"/>
      <c r="C96" s="124"/>
      <c r="D96" s="445"/>
      <c r="E96" s="445"/>
      <c r="F96" s="445"/>
      <c r="G96" s="445"/>
      <c r="H96" s="445"/>
      <c r="I96" s="445"/>
      <c r="J96" s="445"/>
      <c r="K96" s="445"/>
      <c r="L96" s="445"/>
      <c r="M96" s="163"/>
      <c r="N96" s="186"/>
      <c r="O96" s="185" t="str">
        <f t="shared" si="4"/>
        <v/>
      </c>
      <c r="P96" s="187" t="str">
        <f t="shared" si="5"/>
        <v/>
      </c>
      <c r="Q96" s="42"/>
      <c r="R96" s="207"/>
      <c r="S96" s="28"/>
      <c r="T96" s="28"/>
      <c r="U96" s="28"/>
      <c r="V96" s="28"/>
      <c r="W96" s="28"/>
      <c r="X96" s="28"/>
    </row>
    <row r="97" spans="1:24" s="34" customFormat="1" ht="23.85" customHeight="1">
      <c r="A97" s="156"/>
      <c r="B97" s="124"/>
      <c r="C97" s="124"/>
      <c r="D97" s="445"/>
      <c r="E97" s="445"/>
      <c r="F97" s="445"/>
      <c r="G97" s="445"/>
      <c r="H97" s="445"/>
      <c r="I97" s="445"/>
      <c r="J97" s="445"/>
      <c r="K97" s="445"/>
      <c r="L97" s="445"/>
      <c r="M97" s="163"/>
      <c r="N97" s="186"/>
      <c r="O97" s="185" t="str">
        <f t="shared" si="4"/>
        <v/>
      </c>
      <c r="P97" s="187" t="str">
        <f t="shared" si="5"/>
        <v/>
      </c>
      <c r="Q97" s="42"/>
      <c r="R97" s="207"/>
      <c r="S97" s="28"/>
      <c r="T97" s="28"/>
      <c r="U97" s="28"/>
      <c r="V97" s="28"/>
      <c r="W97" s="28"/>
      <c r="X97" s="28"/>
    </row>
    <row r="98" spans="1:24" s="34" customFormat="1" ht="23.85" customHeight="1">
      <c r="A98" s="156"/>
      <c r="B98" s="124"/>
      <c r="C98" s="124"/>
      <c r="D98" s="445"/>
      <c r="E98" s="445"/>
      <c r="F98" s="445"/>
      <c r="G98" s="445"/>
      <c r="H98" s="445"/>
      <c r="I98" s="445"/>
      <c r="J98" s="445"/>
      <c r="K98" s="445"/>
      <c r="L98" s="445"/>
      <c r="M98" s="163"/>
      <c r="N98" s="186"/>
      <c r="O98" s="185" t="str">
        <f t="shared" si="4"/>
        <v/>
      </c>
      <c r="P98" s="187" t="str">
        <f t="shared" si="5"/>
        <v/>
      </c>
      <c r="Q98" s="42"/>
      <c r="R98" s="207"/>
      <c r="S98" s="28"/>
      <c r="T98" s="28"/>
      <c r="U98" s="28"/>
      <c r="V98" s="28"/>
      <c r="W98" s="28"/>
      <c r="X98" s="28"/>
    </row>
    <row r="99" spans="1:24" s="34" customFormat="1" ht="23.85" customHeight="1">
      <c r="A99" s="156"/>
      <c r="B99" s="124"/>
      <c r="C99" s="124"/>
      <c r="D99" s="445"/>
      <c r="E99" s="445"/>
      <c r="F99" s="445"/>
      <c r="G99" s="445"/>
      <c r="H99" s="445"/>
      <c r="I99" s="445"/>
      <c r="J99" s="445"/>
      <c r="K99" s="445"/>
      <c r="L99" s="445"/>
      <c r="M99" s="163"/>
      <c r="N99" s="186"/>
      <c r="O99" s="185" t="str">
        <f t="shared" si="4"/>
        <v/>
      </c>
      <c r="P99" s="187" t="str">
        <f t="shared" si="5"/>
        <v/>
      </c>
      <c r="Q99" s="42"/>
      <c r="R99" s="207"/>
      <c r="S99" s="28"/>
      <c r="T99" s="28"/>
      <c r="U99" s="28"/>
      <c r="V99" s="28"/>
      <c r="W99" s="28"/>
      <c r="X99" s="28"/>
    </row>
    <row r="100" spans="1:24" s="34" customFormat="1" ht="23.85" customHeight="1">
      <c r="A100" s="156"/>
      <c r="B100" s="124"/>
      <c r="C100" s="124"/>
      <c r="D100" s="445"/>
      <c r="E100" s="445"/>
      <c r="F100" s="445"/>
      <c r="G100" s="445"/>
      <c r="H100" s="445"/>
      <c r="I100" s="445"/>
      <c r="J100" s="445"/>
      <c r="K100" s="445"/>
      <c r="L100" s="445"/>
      <c r="M100" s="163"/>
      <c r="N100" s="186"/>
      <c r="O100" s="185" t="str">
        <f t="shared" si="4"/>
        <v/>
      </c>
      <c r="P100" s="187" t="str">
        <f t="shared" si="5"/>
        <v/>
      </c>
      <c r="Q100" s="42"/>
      <c r="R100" s="207"/>
      <c r="S100" s="28"/>
      <c r="T100" s="28"/>
      <c r="U100" s="28"/>
      <c r="V100" s="28"/>
      <c r="W100" s="28"/>
      <c r="X100" s="28"/>
    </row>
    <row r="101" spans="1:24" s="34" customFormat="1" ht="23.85" customHeight="1">
      <c r="A101" s="156"/>
      <c r="B101" s="124"/>
      <c r="C101" s="124"/>
      <c r="D101" s="445"/>
      <c r="E101" s="445"/>
      <c r="F101" s="445"/>
      <c r="G101" s="445"/>
      <c r="H101" s="445"/>
      <c r="I101" s="445"/>
      <c r="J101" s="445"/>
      <c r="K101" s="445"/>
      <c r="L101" s="445"/>
      <c r="M101" s="163"/>
      <c r="N101" s="186"/>
      <c r="O101" s="185" t="str">
        <f t="shared" si="4"/>
        <v/>
      </c>
      <c r="P101" s="187" t="str">
        <f t="shared" si="5"/>
        <v/>
      </c>
      <c r="Q101" s="42"/>
      <c r="R101" s="207"/>
      <c r="S101" s="28"/>
      <c r="T101" s="28"/>
      <c r="U101" s="28"/>
      <c r="V101" s="28"/>
      <c r="W101" s="28"/>
      <c r="X101" s="28"/>
    </row>
    <row r="102" spans="1:24" s="34" customFormat="1" ht="23.85" customHeight="1">
      <c r="A102" s="156"/>
      <c r="B102" s="124"/>
      <c r="C102" s="124"/>
      <c r="D102" s="445"/>
      <c r="E102" s="445"/>
      <c r="F102" s="445"/>
      <c r="G102" s="445"/>
      <c r="H102" s="445"/>
      <c r="I102" s="445"/>
      <c r="J102" s="445"/>
      <c r="K102" s="445"/>
      <c r="L102" s="445"/>
      <c r="M102" s="163"/>
      <c r="N102" s="186"/>
      <c r="O102" s="185" t="str">
        <f t="shared" si="4"/>
        <v/>
      </c>
      <c r="P102" s="187" t="str">
        <f t="shared" si="5"/>
        <v/>
      </c>
      <c r="Q102" s="42"/>
      <c r="R102" s="207"/>
      <c r="S102" s="28"/>
      <c r="T102" s="28"/>
      <c r="U102" s="28"/>
      <c r="V102" s="28"/>
      <c r="W102" s="28"/>
      <c r="X102" s="28"/>
    </row>
    <row r="103" spans="1:24" s="34" customFormat="1" ht="23.85" customHeight="1">
      <c r="A103" s="156"/>
      <c r="B103" s="124"/>
      <c r="C103" s="124"/>
      <c r="D103" s="445"/>
      <c r="E103" s="445"/>
      <c r="F103" s="445"/>
      <c r="G103" s="445"/>
      <c r="H103" s="445"/>
      <c r="I103" s="445"/>
      <c r="J103" s="445"/>
      <c r="K103" s="445"/>
      <c r="L103" s="445"/>
      <c r="M103" s="163"/>
      <c r="N103" s="186"/>
      <c r="O103" s="185" t="str">
        <f t="shared" si="4"/>
        <v/>
      </c>
      <c r="P103" s="187" t="str">
        <f t="shared" si="5"/>
        <v/>
      </c>
      <c r="Q103" s="42"/>
      <c r="R103" s="207"/>
      <c r="S103" s="28"/>
      <c r="T103" s="28"/>
      <c r="U103" s="28"/>
      <c r="V103" s="28"/>
      <c r="W103" s="28"/>
      <c r="X103" s="28"/>
    </row>
    <row r="104" spans="1:24" s="34" customFormat="1" ht="23.85" customHeight="1">
      <c r="A104" s="156"/>
      <c r="B104" s="124"/>
      <c r="C104" s="124"/>
      <c r="D104" s="445"/>
      <c r="E104" s="445"/>
      <c r="F104" s="445"/>
      <c r="G104" s="445"/>
      <c r="H104" s="445"/>
      <c r="I104" s="445"/>
      <c r="J104" s="445"/>
      <c r="K104" s="445"/>
      <c r="L104" s="445"/>
      <c r="M104" s="163"/>
      <c r="N104" s="186"/>
      <c r="O104" s="185" t="str">
        <f t="shared" si="4"/>
        <v/>
      </c>
      <c r="P104" s="187" t="str">
        <f t="shared" si="5"/>
        <v/>
      </c>
      <c r="Q104" s="42"/>
      <c r="R104" s="207"/>
      <c r="S104" s="28"/>
      <c r="T104" s="28"/>
      <c r="U104" s="28"/>
      <c r="V104" s="28"/>
      <c r="W104" s="28"/>
      <c r="X104" s="28"/>
    </row>
    <row r="105" spans="1:24" s="34" customFormat="1" ht="23.85" customHeight="1">
      <c r="A105" s="156"/>
      <c r="B105" s="124"/>
      <c r="C105" s="124"/>
      <c r="D105" s="445"/>
      <c r="E105" s="445"/>
      <c r="F105" s="445"/>
      <c r="G105" s="445"/>
      <c r="H105" s="445"/>
      <c r="I105" s="445"/>
      <c r="J105" s="445"/>
      <c r="K105" s="445"/>
      <c r="L105" s="445"/>
      <c r="M105" s="163"/>
      <c r="N105" s="186"/>
      <c r="O105" s="185" t="str">
        <f t="shared" si="4"/>
        <v/>
      </c>
      <c r="P105" s="187" t="str">
        <f t="shared" si="5"/>
        <v/>
      </c>
      <c r="Q105" s="42"/>
      <c r="R105" s="207"/>
      <c r="S105" s="28"/>
      <c r="T105" s="28"/>
      <c r="U105" s="28"/>
      <c r="V105" s="28"/>
      <c r="W105" s="28"/>
      <c r="X105" s="28"/>
    </row>
    <row r="106" spans="1:24" s="34" customFormat="1" ht="23.85" customHeight="1">
      <c r="A106" s="156"/>
      <c r="B106" s="124"/>
      <c r="C106" s="124"/>
      <c r="D106" s="445"/>
      <c r="E106" s="445"/>
      <c r="F106" s="445"/>
      <c r="G106" s="445"/>
      <c r="H106" s="445"/>
      <c r="I106" s="445"/>
      <c r="J106" s="445"/>
      <c r="K106" s="445"/>
      <c r="L106" s="445"/>
      <c r="M106" s="163"/>
      <c r="N106" s="186"/>
      <c r="O106" s="185" t="str">
        <f t="shared" si="4"/>
        <v/>
      </c>
      <c r="P106" s="187" t="str">
        <f t="shared" si="5"/>
        <v/>
      </c>
      <c r="Q106" s="42"/>
      <c r="R106" s="207"/>
      <c r="S106" s="28"/>
      <c r="T106" s="28"/>
      <c r="U106" s="28"/>
      <c r="V106" s="28"/>
      <c r="W106" s="28"/>
      <c r="X106" s="28"/>
    </row>
    <row r="107" spans="1:24" s="37" customFormat="1" ht="6" customHeight="1">
      <c r="A107" s="215"/>
      <c r="B107" s="13"/>
      <c r="C107" s="13"/>
      <c r="D107" s="13"/>
      <c r="E107" s="1"/>
      <c r="F107" s="1"/>
      <c r="G107" s="1"/>
      <c r="H107" s="1"/>
      <c r="I107" s="1"/>
      <c r="J107" s="1"/>
      <c r="K107" s="13"/>
      <c r="L107" s="13"/>
      <c r="M107" s="13"/>
      <c r="N107" s="13"/>
      <c r="O107"/>
      <c r="P107" s="162"/>
      <c r="Q107" s="1"/>
      <c r="R107" s="222"/>
      <c r="S107" s="29"/>
      <c r="T107" s="29"/>
      <c r="U107" s="29"/>
      <c r="V107" s="29"/>
      <c r="W107" s="29"/>
      <c r="X107" s="29"/>
    </row>
    <row r="108" spans="1:24" s="33" customFormat="1" ht="21" customHeight="1">
      <c r="A108" s="219"/>
      <c r="B108" s="448" t="s">
        <v>152</v>
      </c>
      <c r="C108" s="448"/>
      <c r="D108" s="448"/>
      <c r="E108" s="448"/>
      <c r="F108" s="448"/>
      <c r="G108" s="448"/>
      <c r="H108" s="448"/>
      <c r="I108" s="448"/>
      <c r="J108" s="448"/>
      <c r="K108" s="448"/>
      <c r="L108" s="448"/>
      <c r="M108" s="448"/>
      <c r="N108" s="448"/>
      <c r="O108" s="448"/>
      <c r="P108" s="448"/>
      <c r="Q108" s="448"/>
      <c r="R108" s="231"/>
      <c r="S108" s="32"/>
      <c r="T108" s="32"/>
      <c r="U108" s="32"/>
      <c r="V108" s="32"/>
      <c r="W108" s="32"/>
      <c r="X108" s="32"/>
    </row>
    <row r="109" spans="1:24" s="34" customFormat="1" ht="12.75" customHeight="1">
      <c r="A109" s="215"/>
      <c r="B109" s="25" t="str">
        <f>'7-TRAN'!B106:E106</f>
        <v>FAPESP, ABRIL DE 2017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>
        <v>2</v>
      </c>
      <c r="R109" s="221"/>
      <c r="S109" s="28"/>
      <c r="T109" s="28"/>
      <c r="U109" s="28"/>
      <c r="V109" s="28"/>
      <c r="W109" s="28"/>
      <c r="X109" s="28"/>
    </row>
    <row r="110" spans="1:24" s="45" customFormat="1" ht="12.75" customHeight="1">
      <c r="A110" s="154"/>
      <c r="B110" s="54"/>
      <c r="C110" s="54"/>
      <c r="D110" s="54"/>
      <c r="J110" s="54"/>
      <c r="R110" s="154"/>
    </row>
    <row r="111" spans="1:24" s="45" customFormat="1" ht="12.75" customHeight="1">
      <c r="A111" s="154"/>
      <c r="B111" s="54"/>
      <c r="C111" s="54"/>
      <c r="D111" s="54"/>
      <c r="J111" s="54"/>
      <c r="R111" s="154"/>
    </row>
    <row r="112" spans="1:24" s="45" customFormat="1" ht="12.75" customHeight="1">
      <c r="A112" s="154"/>
      <c r="B112" s="54"/>
      <c r="C112" s="54"/>
      <c r="D112" s="54"/>
      <c r="J112" s="54"/>
      <c r="R112" s="154"/>
    </row>
    <row r="113" spans="1:18" s="45" customFormat="1" ht="12.75" customHeight="1">
      <c r="A113" s="154"/>
      <c r="B113" s="54"/>
      <c r="C113" s="54"/>
      <c r="D113" s="54"/>
      <c r="J113" s="54"/>
      <c r="R113" s="154"/>
    </row>
    <row r="114" spans="1:18" s="45" customFormat="1" ht="12.75" customHeight="1">
      <c r="A114" s="154"/>
      <c r="B114" s="54"/>
      <c r="C114" s="54"/>
      <c r="D114" s="54"/>
      <c r="J114" s="54"/>
      <c r="R114" s="154"/>
    </row>
    <row r="115" spans="1:18" s="45" customFormat="1" ht="12.75" customHeight="1">
      <c r="A115" s="154"/>
      <c r="B115" s="54"/>
      <c r="C115" s="54"/>
      <c r="D115" s="54"/>
      <c r="J115" s="54"/>
      <c r="R115" s="154"/>
    </row>
    <row r="116" spans="1:18" s="45" customFormat="1" ht="12.75" customHeight="1">
      <c r="A116" s="154"/>
      <c r="B116" s="54"/>
      <c r="C116" s="54"/>
      <c r="D116" s="54"/>
      <c r="J116" s="54"/>
      <c r="R116" s="154"/>
    </row>
    <row r="117" spans="1:18" s="45" customFormat="1" ht="12.75" customHeight="1">
      <c r="A117" s="154"/>
      <c r="B117" s="54"/>
      <c r="C117" s="54"/>
      <c r="D117" s="54"/>
      <c r="J117" s="54"/>
      <c r="R117" s="154"/>
    </row>
    <row r="118" spans="1:18" s="45" customFormat="1" ht="12.75" customHeight="1">
      <c r="A118" s="154"/>
      <c r="B118" s="54"/>
      <c r="C118" s="54"/>
      <c r="D118" s="54"/>
      <c r="J118" s="54"/>
      <c r="R118" s="154"/>
    </row>
    <row r="119" spans="1:18" s="45" customFormat="1" ht="12.75" customHeight="1">
      <c r="A119" s="154"/>
      <c r="B119" s="54"/>
      <c r="C119" s="54"/>
      <c r="D119" s="54"/>
      <c r="J119" s="54"/>
      <c r="R119" s="154"/>
    </row>
    <row r="120" spans="1:18" s="45" customFormat="1" ht="12.75" customHeight="1">
      <c r="A120" s="154"/>
      <c r="B120" s="54"/>
      <c r="C120" s="54"/>
      <c r="D120" s="54"/>
      <c r="J120" s="54"/>
      <c r="R120" s="154"/>
    </row>
    <row r="121" spans="1:18" s="45" customFormat="1" ht="12.75" customHeight="1">
      <c r="A121" s="154"/>
      <c r="B121" s="54"/>
      <c r="C121" s="54"/>
      <c r="D121" s="54"/>
      <c r="J121" s="54"/>
      <c r="R121" s="154"/>
    </row>
    <row r="122" spans="1:18" s="45" customFormat="1" ht="12.75" customHeight="1">
      <c r="A122" s="154"/>
      <c r="B122" s="54"/>
      <c r="C122" s="54"/>
      <c r="D122" s="54"/>
      <c r="J122" s="54"/>
      <c r="R122" s="154"/>
    </row>
    <row r="123" spans="1:18" s="45" customFormat="1" ht="12.75" customHeight="1">
      <c r="A123" s="154"/>
      <c r="B123" s="54"/>
      <c r="C123" s="54"/>
      <c r="D123" s="54"/>
      <c r="J123" s="54"/>
      <c r="R123" s="154"/>
    </row>
    <row r="124" spans="1:18" s="45" customFormat="1" ht="12.75" customHeight="1">
      <c r="A124" s="154"/>
      <c r="B124" s="54"/>
      <c r="C124" s="54"/>
      <c r="D124" s="54"/>
      <c r="J124" s="54"/>
      <c r="R124" s="154"/>
    </row>
    <row r="125" spans="1:18" s="45" customFormat="1" ht="12.75" customHeight="1">
      <c r="A125" s="154"/>
      <c r="B125" s="54"/>
      <c r="C125" s="54"/>
      <c r="D125" s="54"/>
      <c r="J125" s="54"/>
      <c r="R125" s="154"/>
    </row>
    <row r="126" spans="1:18" s="45" customFormat="1" ht="12.75" customHeight="1">
      <c r="A126" s="154"/>
      <c r="B126" s="54"/>
      <c r="C126" s="54"/>
      <c r="D126" s="54"/>
      <c r="J126" s="54"/>
      <c r="R126" s="154"/>
    </row>
    <row r="127" spans="1:18" s="45" customFormat="1" ht="12.75" customHeight="1">
      <c r="A127" s="154"/>
      <c r="B127" s="54"/>
      <c r="C127" s="54"/>
      <c r="D127" s="54"/>
      <c r="J127" s="54"/>
      <c r="R127" s="154"/>
    </row>
    <row r="128" spans="1:18" s="45" customFormat="1" ht="12.75" customHeight="1">
      <c r="A128" s="154"/>
      <c r="B128" s="54"/>
      <c r="C128" s="54"/>
      <c r="D128" s="54"/>
      <c r="J128" s="54"/>
      <c r="R128" s="154"/>
    </row>
    <row r="129" spans="1:18" s="45" customFormat="1" ht="12.75" customHeight="1">
      <c r="A129" s="154"/>
      <c r="B129" s="54"/>
      <c r="C129" s="54"/>
      <c r="D129" s="54"/>
      <c r="J129" s="54"/>
      <c r="R129" s="154"/>
    </row>
    <row r="130" spans="1:18" s="45" customFormat="1" ht="12.75" customHeight="1">
      <c r="A130" s="154"/>
      <c r="B130" s="54"/>
      <c r="C130" s="54"/>
      <c r="D130" s="54"/>
      <c r="J130" s="54"/>
      <c r="R130" s="154"/>
    </row>
    <row r="131" spans="1:18" s="45" customFormat="1" ht="12.75" customHeight="1">
      <c r="A131" s="154"/>
      <c r="B131" s="54"/>
      <c r="C131" s="54"/>
      <c r="D131" s="54"/>
      <c r="J131" s="54"/>
      <c r="R131" s="154"/>
    </row>
    <row r="132" spans="1:18" s="45" customFormat="1" ht="12.75" customHeight="1">
      <c r="A132" s="154"/>
      <c r="B132" s="54"/>
      <c r="C132" s="54"/>
      <c r="D132" s="54"/>
      <c r="J132" s="54"/>
      <c r="R132" s="154"/>
    </row>
    <row r="133" spans="1:18" s="45" customFormat="1" ht="12.75" customHeight="1">
      <c r="A133" s="154"/>
      <c r="B133" s="54"/>
      <c r="C133" s="54"/>
      <c r="D133" s="54"/>
      <c r="J133" s="54"/>
      <c r="R133" s="154"/>
    </row>
    <row r="134" spans="1:18" s="45" customFormat="1" ht="12.75" customHeight="1">
      <c r="A134" s="154"/>
      <c r="B134" s="54"/>
      <c r="C134" s="54"/>
      <c r="D134" s="54"/>
      <c r="J134" s="54"/>
      <c r="R134" s="154"/>
    </row>
    <row r="135" spans="1:18" s="45" customFormat="1" ht="12.75" customHeight="1">
      <c r="A135" s="154"/>
      <c r="B135" s="54"/>
      <c r="C135" s="54"/>
      <c r="D135" s="54"/>
      <c r="J135" s="54"/>
      <c r="R135" s="154"/>
    </row>
    <row r="136" spans="1:18" s="45" customFormat="1" ht="12.75" customHeight="1">
      <c r="A136" s="154"/>
      <c r="B136" s="54"/>
      <c r="C136" s="54"/>
      <c r="D136" s="54"/>
      <c r="J136" s="54"/>
      <c r="R136" s="154"/>
    </row>
    <row r="137" spans="1:18" s="45" customFormat="1" ht="12.75" customHeight="1">
      <c r="A137" s="154"/>
      <c r="B137" s="54"/>
      <c r="C137" s="54"/>
      <c r="D137" s="54"/>
      <c r="J137" s="54"/>
      <c r="R137" s="154"/>
    </row>
    <row r="138" spans="1:18" s="45" customFormat="1" ht="12.75" customHeight="1">
      <c r="A138" s="154"/>
      <c r="B138" s="54"/>
      <c r="C138" s="54"/>
      <c r="D138" s="54"/>
      <c r="J138" s="54"/>
      <c r="R138" s="154"/>
    </row>
    <row r="139" spans="1:18" s="45" customFormat="1" ht="12.75" customHeight="1">
      <c r="A139" s="154"/>
      <c r="B139" s="54"/>
      <c r="C139" s="54"/>
      <c r="D139" s="54"/>
      <c r="J139" s="54"/>
      <c r="R139" s="154"/>
    </row>
    <row r="140" spans="1:18" s="45" customFormat="1" ht="12.75" customHeight="1">
      <c r="A140" s="154"/>
      <c r="B140" s="54"/>
      <c r="C140" s="54"/>
      <c r="D140" s="54"/>
      <c r="J140" s="54"/>
      <c r="R140" s="154"/>
    </row>
    <row r="141" spans="1:18" s="45" customFormat="1" ht="12.75" customHeight="1">
      <c r="A141" s="154"/>
      <c r="B141" s="54"/>
      <c r="C141" s="54"/>
      <c r="D141" s="54"/>
      <c r="J141" s="54"/>
      <c r="R141" s="154"/>
    </row>
    <row r="142" spans="1:18" s="45" customFormat="1" ht="12.75" customHeight="1">
      <c r="A142" s="154"/>
      <c r="B142" s="54"/>
      <c r="C142" s="54"/>
      <c r="D142" s="54"/>
      <c r="J142" s="54"/>
      <c r="R142" s="154"/>
    </row>
    <row r="143" spans="1:18" s="45" customFormat="1" ht="12.75" customHeight="1">
      <c r="A143" s="154"/>
      <c r="B143" s="54"/>
      <c r="C143" s="54"/>
      <c r="D143" s="54"/>
      <c r="J143" s="54"/>
      <c r="R143" s="154"/>
    </row>
    <row r="144" spans="1:18" s="45" customFormat="1" ht="12.75" customHeight="1">
      <c r="A144" s="154"/>
      <c r="B144" s="54"/>
      <c r="C144" s="54"/>
      <c r="D144" s="54"/>
      <c r="J144" s="54"/>
      <c r="R144" s="154"/>
    </row>
    <row r="145" spans="1:18" s="45" customFormat="1" ht="12.75" customHeight="1">
      <c r="A145" s="154"/>
      <c r="B145" s="54"/>
      <c r="C145" s="54"/>
      <c r="D145" s="54"/>
      <c r="J145" s="54"/>
      <c r="R145" s="154"/>
    </row>
    <row r="146" spans="1:18" s="45" customFormat="1" ht="12.75" customHeight="1">
      <c r="A146" s="154"/>
      <c r="B146" s="54"/>
      <c r="C146" s="54"/>
      <c r="D146" s="54"/>
      <c r="J146" s="54"/>
      <c r="R146" s="154"/>
    </row>
    <row r="147" spans="1:18" s="45" customFormat="1" ht="12.75" customHeight="1">
      <c r="A147" s="154"/>
      <c r="B147" s="54"/>
      <c r="C147" s="54"/>
      <c r="D147" s="54"/>
      <c r="J147" s="54"/>
      <c r="R147" s="154"/>
    </row>
    <row r="148" spans="1:18" s="45" customFormat="1" ht="12.75" customHeight="1">
      <c r="A148" s="154"/>
      <c r="B148" s="54"/>
      <c r="C148" s="54"/>
      <c r="D148" s="54"/>
      <c r="J148" s="54"/>
      <c r="R148" s="154"/>
    </row>
    <row r="149" spans="1:18" s="45" customFormat="1" ht="12.75" customHeight="1">
      <c r="A149" s="154"/>
      <c r="B149" s="54"/>
      <c r="C149" s="54"/>
      <c r="D149" s="54"/>
      <c r="J149" s="54"/>
      <c r="R149" s="154"/>
    </row>
    <row r="150" spans="1:18" s="45" customFormat="1" ht="12.75" customHeight="1">
      <c r="A150" s="154"/>
      <c r="B150" s="54"/>
      <c r="C150" s="54"/>
      <c r="D150" s="54"/>
      <c r="J150" s="54"/>
      <c r="R150" s="154"/>
    </row>
    <row r="151" spans="1:18" s="45" customFormat="1" ht="12.75" customHeight="1">
      <c r="A151" s="154"/>
      <c r="B151" s="54"/>
      <c r="C151" s="54"/>
      <c r="D151" s="54"/>
      <c r="J151" s="54"/>
      <c r="R151" s="154"/>
    </row>
    <row r="152" spans="1:18" s="45" customFormat="1" ht="12.75" customHeight="1">
      <c r="A152" s="154"/>
      <c r="B152" s="54"/>
      <c r="C152" s="54"/>
      <c r="D152" s="54"/>
      <c r="J152" s="54"/>
      <c r="R152" s="154"/>
    </row>
    <row r="153" spans="1:18" s="45" customFormat="1" ht="12.75" customHeight="1">
      <c r="A153" s="154"/>
      <c r="B153" s="54"/>
      <c r="C153" s="54"/>
      <c r="D153" s="54"/>
      <c r="J153" s="54"/>
      <c r="R153" s="154"/>
    </row>
    <row r="154" spans="1:18" s="45" customFormat="1" ht="12.75" customHeight="1">
      <c r="A154" s="154"/>
      <c r="B154" s="54"/>
      <c r="C154" s="54"/>
      <c r="D154" s="54"/>
      <c r="J154" s="54"/>
      <c r="R154" s="154"/>
    </row>
    <row r="155" spans="1:18" s="45" customFormat="1" ht="12.75" customHeight="1">
      <c r="A155" s="154"/>
      <c r="B155" s="54"/>
      <c r="C155" s="54"/>
      <c r="D155" s="54"/>
      <c r="J155" s="54"/>
      <c r="R155" s="154"/>
    </row>
    <row r="156" spans="1:18" s="45" customFormat="1" ht="12.75" customHeight="1">
      <c r="A156" s="154"/>
      <c r="B156" s="54"/>
      <c r="C156" s="54"/>
      <c r="D156" s="54"/>
      <c r="J156" s="54"/>
      <c r="R156" s="154"/>
    </row>
    <row r="157" spans="1:18" s="45" customFormat="1" ht="12.75" customHeight="1">
      <c r="A157" s="154"/>
      <c r="B157" s="54"/>
      <c r="C157" s="54"/>
      <c r="D157" s="54"/>
      <c r="J157" s="54"/>
      <c r="R157" s="154"/>
    </row>
    <row r="158" spans="1:18" s="45" customFormat="1" ht="12.75" customHeight="1">
      <c r="A158" s="154"/>
      <c r="B158" s="54"/>
      <c r="C158" s="54"/>
      <c r="D158" s="54"/>
      <c r="J158" s="54"/>
      <c r="R158" s="154"/>
    </row>
    <row r="159" spans="1:18" s="45" customFormat="1" ht="12.75" customHeight="1">
      <c r="A159" s="154"/>
      <c r="B159" s="54"/>
      <c r="C159" s="54"/>
      <c r="D159" s="54"/>
      <c r="J159" s="54"/>
      <c r="R159" s="154"/>
    </row>
    <row r="160" spans="1:18" s="45" customFormat="1" ht="12.75" customHeight="1">
      <c r="A160" s="154"/>
      <c r="B160" s="54"/>
      <c r="C160" s="54"/>
      <c r="D160" s="54"/>
      <c r="J160" s="54"/>
      <c r="R160" s="154"/>
    </row>
    <row r="161" spans="1:246" s="45" customFormat="1" ht="12.75" customHeight="1">
      <c r="A161" s="154"/>
      <c r="B161" s="54"/>
      <c r="C161" s="54"/>
      <c r="D161" s="54"/>
      <c r="J161" s="54"/>
      <c r="R161" s="154"/>
    </row>
    <row r="162" spans="1:246" s="45" customFormat="1" ht="12.75" customHeight="1">
      <c r="A162" s="154"/>
      <c r="B162" s="54"/>
      <c r="C162" s="54"/>
      <c r="D162" s="54"/>
      <c r="J162" s="54"/>
      <c r="R162" s="154"/>
    </row>
    <row r="163" spans="1:246" s="45" customFormat="1" ht="16.5" customHeight="1">
      <c r="A163" s="154"/>
      <c r="B163" s="146" t="s">
        <v>124</v>
      </c>
      <c r="C163" s="54"/>
      <c r="D163" s="54"/>
      <c r="J163" s="54"/>
      <c r="R163" s="154"/>
    </row>
    <row r="164" spans="1:246" ht="16.5" customHeight="1">
      <c r="B164" s="146" t="s">
        <v>125</v>
      </c>
    </row>
    <row r="165" spans="1:246" s="115" customFormat="1" ht="14.25" customHeight="1">
      <c r="A165" s="239"/>
      <c r="B165" s="3"/>
      <c r="C165" s="3"/>
      <c r="D165" s="3"/>
      <c r="E165" s="19"/>
      <c r="F165" s="19"/>
      <c r="G165" s="19"/>
      <c r="H165" s="19"/>
      <c r="I165" s="19"/>
      <c r="J165" s="3"/>
      <c r="K165" s="19"/>
      <c r="L165" s="19"/>
      <c r="M165" s="161"/>
      <c r="N165" s="19"/>
      <c r="O165" s="19"/>
      <c r="P165" s="161"/>
      <c r="Q165" s="19"/>
      <c r="R165" s="239"/>
    </row>
    <row r="166" spans="1:246" s="115" customFormat="1" ht="14.25" customHeight="1">
      <c r="A166" s="239"/>
      <c r="B166" s="89"/>
      <c r="C166" s="3"/>
      <c r="D166" s="3"/>
      <c r="E166" s="19"/>
      <c r="F166" s="19"/>
      <c r="G166" s="19"/>
      <c r="H166" s="19"/>
      <c r="I166" s="19"/>
      <c r="J166" s="3"/>
      <c r="K166" s="19"/>
      <c r="L166" s="19"/>
      <c r="M166" s="161"/>
      <c r="N166" s="19"/>
      <c r="O166" s="19"/>
      <c r="P166" s="161"/>
      <c r="Q166" s="19"/>
      <c r="R166" s="239"/>
    </row>
    <row r="167" spans="1:246" s="115" customFormat="1" ht="14.25" customHeight="1">
      <c r="A167" s="239"/>
      <c r="B167" s="3"/>
      <c r="C167" s="3"/>
      <c r="D167" s="3"/>
      <c r="E167" s="19"/>
      <c r="F167" s="19"/>
      <c r="G167" s="19"/>
      <c r="H167" s="19"/>
      <c r="I167" s="19"/>
      <c r="J167" s="3"/>
      <c r="K167" s="19"/>
      <c r="L167" s="19"/>
      <c r="M167" s="161"/>
      <c r="N167" s="19"/>
      <c r="O167" s="19"/>
      <c r="P167" s="161"/>
      <c r="Q167" s="19"/>
      <c r="R167" s="239"/>
    </row>
    <row r="168" spans="1:246" s="115" customFormat="1" ht="18.75" customHeight="1">
      <c r="A168" s="239"/>
      <c r="B168" s="167" t="s">
        <v>130</v>
      </c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238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IH168" s="116"/>
      <c r="II168" s="116"/>
      <c r="IJ168" s="116"/>
      <c r="IK168" s="116"/>
      <c r="IL168" s="116"/>
    </row>
    <row r="169" spans="1:246" s="115" customFormat="1" ht="18.75" customHeight="1">
      <c r="A169" s="239"/>
      <c r="B169" s="164" t="s">
        <v>137</v>
      </c>
      <c r="R169" s="238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IH169" s="116"/>
      <c r="II169" s="116"/>
      <c r="IJ169" s="116"/>
      <c r="IK169" s="116"/>
      <c r="IL169" s="116"/>
    </row>
    <row r="170" spans="1:246" s="115" customFormat="1" ht="8.25" customHeight="1">
      <c r="A170" s="2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160"/>
      <c r="N170" s="39"/>
      <c r="O170" s="39"/>
      <c r="P170" s="160"/>
      <c r="Q170" s="39"/>
      <c r="R170" s="238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IH170" s="116"/>
      <c r="II170" s="116"/>
      <c r="IJ170" s="116"/>
      <c r="IK170" s="116"/>
      <c r="IL170" s="116"/>
    </row>
    <row r="171" spans="1:246" s="115" customFormat="1" ht="18" customHeight="1">
      <c r="A171" s="239"/>
      <c r="B171" s="464" t="s">
        <v>123</v>
      </c>
      <c r="C171" s="465"/>
      <c r="D171" s="465"/>
      <c r="E171" s="465"/>
      <c r="F171" s="465"/>
      <c r="G171" s="465"/>
      <c r="H171" s="465"/>
      <c r="I171" s="465"/>
      <c r="J171" s="465"/>
      <c r="K171" s="465"/>
      <c r="L171" s="465"/>
      <c r="M171" s="465"/>
      <c r="N171" s="465"/>
      <c r="O171" s="465"/>
      <c r="P171" s="465"/>
      <c r="Q171" s="466"/>
      <c r="R171" s="238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  <c r="DK171" s="116"/>
      <c r="DL171" s="116"/>
      <c r="DM171" s="116"/>
      <c r="DN171" s="116"/>
      <c r="DO171" s="116"/>
      <c r="DP171" s="116"/>
      <c r="DQ171" s="116"/>
      <c r="DR171" s="116"/>
      <c r="DS171" s="116"/>
      <c r="DT171" s="116"/>
      <c r="DU171" s="116"/>
      <c r="DV171" s="116"/>
      <c r="DW171" s="116"/>
      <c r="DX171" s="116"/>
      <c r="DY171" s="116"/>
      <c r="DZ171" s="116"/>
      <c r="EA171" s="116"/>
      <c r="EB171" s="116"/>
      <c r="EC171" s="116"/>
      <c r="ED171" s="116"/>
      <c r="EE171" s="116"/>
      <c r="EF171" s="116"/>
      <c r="EG171" s="116"/>
      <c r="EH171" s="116"/>
      <c r="EI171" s="116"/>
      <c r="EJ171" s="116"/>
      <c r="EK171" s="116"/>
      <c r="EL171" s="116"/>
      <c r="EM171" s="116"/>
      <c r="EN171" s="116"/>
      <c r="EO171" s="116"/>
      <c r="EP171" s="116"/>
      <c r="EQ171" s="116"/>
      <c r="ER171" s="116"/>
      <c r="ES171" s="116"/>
      <c r="ET171" s="116"/>
      <c r="EU171" s="116"/>
      <c r="EV171" s="116"/>
      <c r="EW171" s="116"/>
      <c r="EX171" s="116"/>
      <c r="EY171" s="116"/>
      <c r="EZ171" s="116"/>
      <c r="FA171" s="116"/>
      <c r="FB171" s="116"/>
      <c r="FC171" s="116"/>
      <c r="FD171" s="116"/>
      <c r="FE171" s="116"/>
      <c r="FF171" s="116"/>
      <c r="FG171" s="116"/>
      <c r="FH171" s="116"/>
      <c r="FI171" s="116"/>
      <c r="FJ171" s="116"/>
      <c r="FK171" s="116"/>
      <c r="FL171" s="116"/>
      <c r="FM171" s="116"/>
      <c r="FN171" s="116"/>
      <c r="FO171" s="116"/>
      <c r="FP171" s="116"/>
      <c r="FQ171" s="116"/>
      <c r="FR171" s="116"/>
      <c r="FS171" s="116"/>
      <c r="FT171" s="116"/>
      <c r="FU171" s="116"/>
      <c r="FV171" s="116"/>
      <c r="FW171" s="116"/>
      <c r="FX171" s="116"/>
      <c r="FY171" s="116"/>
      <c r="FZ171" s="116"/>
      <c r="GA171" s="116"/>
      <c r="GB171" s="116"/>
      <c r="GC171" s="116"/>
      <c r="GD171" s="116"/>
      <c r="GE171" s="116"/>
      <c r="GF171" s="116"/>
      <c r="GG171" s="116"/>
      <c r="GH171" s="116"/>
      <c r="GI171" s="116"/>
      <c r="GJ171" s="116"/>
      <c r="GK171" s="116"/>
      <c r="GL171" s="116"/>
      <c r="GM171" s="116"/>
      <c r="GN171" s="116"/>
      <c r="GO171" s="116"/>
      <c r="GP171" s="116"/>
      <c r="GQ171" s="116"/>
      <c r="GR171" s="116"/>
      <c r="GS171" s="116"/>
      <c r="GT171" s="116"/>
      <c r="GU171" s="116"/>
      <c r="GV171" s="116"/>
      <c r="GW171" s="116"/>
      <c r="GX171" s="116"/>
      <c r="GY171" s="116"/>
      <c r="GZ171" s="116"/>
      <c r="HA171" s="116"/>
      <c r="HB171" s="116"/>
      <c r="HC171" s="116"/>
      <c r="HD171" s="116"/>
      <c r="HE171" s="116"/>
      <c r="HF171" s="116"/>
      <c r="HG171" s="116"/>
      <c r="HH171" s="116"/>
      <c r="HI171" s="116"/>
      <c r="HJ171" s="116"/>
      <c r="HK171" s="116"/>
      <c r="HL171" s="116"/>
      <c r="HM171" s="116"/>
      <c r="HN171" s="116"/>
      <c r="HO171" s="116"/>
      <c r="HP171" s="116"/>
      <c r="HQ171" s="116"/>
      <c r="HR171" s="116"/>
      <c r="HS171" s="116"/>
      <c r="HT171" s="116"/>
      <c r="HU171" s="116"/>
      <c r="HV171" s="116"/>
      <c r="HW171" s="116"/>
      <c r="HX171" s="116"/>
      <c r="HY171" s="116"/>
      <c r="HZ171" s="116"/>
      <c r="IA171" s="116"/>
      <c r="IB171" s="116"/>
      <c r="IC171" s="116"/>
      <c r="ID171" s="116"/>
      <c r="IE171" s="116"/>
      <c r="IF171" s="116"/>
      <c r="IG171" s="116"/>
      <c r="IH171" s="116"/>
      <c r="II171" s="116"/>
      <c r="IJ171" s="116"/>
      <c r="IK171" s="116"/>
      <c r="IL171" s="116"/>
    </row>
    <row r="172" spans="1:246" s="115" customFormat="1" ht="9.75" customHeight="1">
      <c r="A172" s="239"/>
      <c r="B172" s="19"/>
      <c r="C172" s="19"/>
      <c r="D172" s="19"/>
      <c r="E172" s="19"/>
      <c r="F172" s="19"/>
      <c r="G172" s="19"/>
      <c r="H172" s="19"/>
      <c r="I172" s="19"/>
      <c r="J172" s="19"/>
      <c r="K172" s="117"/>
      <c r="L172" s="117"/>
      <c r="M172" s="117"/>
      <c r="N172" s="117"/>
      <c r="O172" s="117"/>
      <c r="P172" s="117"/>
      <c r="Q172" s="117"/>
      <c r="R172" s="244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  <c r="BV172" s="118"/>
      <c r="BW172" s="118"/>
      <c r="BX172" s="118"/>
      <c r="BY172" s="118"/>
      <c r="BZ172" s="118"/>
      <c r="CA172" s="118"/>
      <c r="CB172" s="118"/>
      <c r="CC172" s="118"/>
      <c r="CD172" s="118"/>
      <c r="CE172" s="118"/>
      <c r="CF172" s="118"/>
      <c r="CG172" s="118"/>
      <c r="CH172" s="118"/>
      <c r="CI172" s="118"/>
      <c r="CJ172" s="118"/>
      <c r="CK172" s="118"/>
      <c r="CL172" s="118"/>
      <c r="CM172" s="118"/>
      <c r="CN172" s="118"/>
      <c r="CO172" s="118"/>
      <c r="CP172" s="118"/>
      <c r="CQ172" s="118"/>
      <c r="CR172" s="118"/>
      <c r="CS172" s="118"/>
      <c r="CT172" s="118"/>
      <c r="CU172" s="118"/>
      <c r="CV172" s="118"/>
      <c r="CW172" s="118"/>
      <c r="CX172" s="118"/>
      <c r="CY172" s="118"/>
      <c r="CZ172" s="118"/>
      <c r="DA172" s="118"/>
      <c r="DB172" s="118"/>
      <c r="DC172" s="118"/>
      <c r="DD172" s="118"/>
      <c r="DE172" s="118"/>
      <c r="DF172" s="118"/>
      <c r="DG172" s="118"/>
      <c r="DH172" s="118"/>
      <c r="DI172" s="118"/>
      <c r="DJ172" s="118"/>
      <c r="DK172" s="118"/>
      <c r="DL172" s="118"/>
      <c r="DM172" s="118"/>
      <c r="DN172" s="118"/>
      <c r="DO172" s="118"/>
      <c r="DP172" s="118"/>
      <c r="DQ172" s="118"/>
      <c r="DR172" s="118"/>
      <c r="DS172" s="118"/>
      <c r="DT172" s="118"/>
      <c r="DU172" s="118"/>
      <c r="DV172" s="118"/>
      <c r="DW172" s="118"/>
      <c r="DX172" s="118"/>
      <c r="DY172" s="118"/>
      <c r="DZ172" s="118"/>
      <c r="EA172" s="118"/>
      <c r="EB172" s="118"/>
      <c r="EC172" s="118"/>
      <c r="ED172" s="118"/>
      <c r="EE172" s="118"/>
      <c r="EF172" s="118"/>
      <c r="EG172" s="118"/>
      <c r="EH172" s="118"/>
      <c r="EI172" s="118"/>
      <c r="EJ172" s="118"/>
      <c r="EK172" s="118"/>
      <c r="EL172" s="118"/>
      <c r="EM172" s="118"/>
      <c r="EN172" s="118"/>
      <c r="EO172" s="118"/>
      <c r="EP172" s="118"/>
      <c r="EQ172" s="118"/>
      <c r="ER172" s="118"/>
      <c r="ES172" s="118"/>
      <c r="ET172" s="118"/>
      <c r="EU172" s="118"/>
      <c r="EV172" s="118"/>
      <c r="EW172" s="118"/>
      <c r="EX172" s="118"/>
      <c r="EY172" s="118"/>
      <c r="EZ172" s="118"/>
      <c r="FA172" s="118"/>
      <c r="FB172" s="118"/>
      <c r="FC172" s="118"/>
      <c r="FD172" s="118"/>
      <c r="FE172" s="118"/>
      <c r="FF172" s="118"/>
      <c r="FG172" s="118"/>
      <c r="FH172" s="118"/>
      <c r="FI172" s="118"/>
      <c r="FJ172" s="118"/>
      <c r="FK172" s="118"/>
      <c r="FL172" s="118"/>
      <c r="FM172" s="118"/>
      <c r="FN172" s="118"/>
      <c r="FO172" s="118"/>
      <c r="FP172" s="118"/>
      <c r="FQ172" s="118"/>
      <c r="FR172" s="118"/>
      <c r="FS172" s="118"/>
      <c r="FT172" s="118"/>
      <c r="FU172" s="118"/>
      <c r="FV172" s="118"/>
      <c r="FW172" s="118"/>
      <c r="FX172" s="118"/>
      <c r="FY172" s="118"/>
      <c r="FZ172" s="118"/>
      <c r="GA172" s="118"/>
      <c r="GB172" s="118"/>
      <c r="GC172" s="118"/>
      <c r="GD172" s="118"/>
      <c r="GE172" s="118"/>
      <c r="GF172" s="118"/>
      <c r="GG172" s="118"/>
      <c r="GH172" s="118"/>
      <c r="GI172" s="118"/>
      <c r="GJ172" s="118"/>
      <c r="GK172" s="118"/>
      <c r="GL172" s="118"/>
      <c r="GM172" s="118"/>
      <c r="GN172" s="118"/>
      <c r="GO172" s="118"/>
      <c r="GP172" s="118"/>
      <c r="GQ172" s="118"/>
      <c r="GR172" s="118"/>
      <c r="GS172" s="118"/>
      <c r="GT172" s="118"/>
      <c r="GU172" s="118"/>
      <c r="GV172" s="118"/>
      <c r="GW172" s="118"/>
      <c r="GX172" s="118"/>
      <c r="GY172" s="118"/>
      <c r="GZ172" s="118"/>
      <c r="HA172" s="118"/>
      <c r="HB172" s="118"/>
      <c r="HC172" s="118"/>
      <c r="HD172" s="118"/>
      <c r="HE172" s="118"/>
      <c r="HF172" s="118"/>
      <c r="HG172" s="118"/>
      <c r="HH172" s="118"/>
      <c r="HI172" s="118"/>
      <c r="HJ172" s="118"/>
      <c r="HK172" s="118"/>
      <c r="HL172" s="118"/>
      <c r="HM172" s="118"/>
      <c r="HN172" s="118"/>
      <c r="HO172" s="118"/>
      <c r="HP172" s="118"/>
      <c r="HQ172" s="118"/>
      <c r="HR172" s="118"/>
      <c r="HS172" s="118"/>
      <c r="HT172" s="118"/>
      <c r="HU172" s="118"/>
      <c r="HV172" s="118"/>
      <c r="HW172" s="118"/>
      <c r="HX172" s="118"/>
      <c r="HY172" s="118"/>
      <c r="HZ172" s="118"/>
      <c r="IA172" s="118"/>
      <c r="IB172" s="118"/>
      <c r="IC172" s="118"/>
      <c r="ID172" s="118"/>
      <c r="IE172" s="118"/>
      <c r="IF172" s="118"/>
      <c r="IG172" s="118"/>
      <c r="IH172" s="118"/>
      <c r="II172" s="118"/>
      <c r="IJ172" s="118"/>
      <c r="IK172" s="118"/>
      <c r="IL172" s="118"/>
    </row>
    <row r="173" spans="1:246" s="115" customFormat="1" ht="16.5" customHeight="1">
      <c r="A173" s="239"/>
      <c r="B173" s="102" t="s">
        <v>165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1"/>
      <c r="N173" s="19"/>
      <c r="O173" s="19"/>
      <c r="P173" s="161"/>
      <c r="Q173" s="19"/>
      <c r="R173" s="239"/>
    </row>
    <row r="174" spans="1:246" s="115" customFormat="1" ht="16.5" customHeight="1">
      <c r="A174" s="239"/>
      <c r="B174" s="102" t="s">
        <v>93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1"/>
      <c r="N174" s="19"/>
      <c r="O174" s="19"/>
      <c r="P174" s="161"/>
      <c r="Q174" s="19"/>
      <c r="R174" s="239"/>
    </row>
    <row r="175" spans="1:246" s="115" customFormat="1" ht="16.5" customHeight="1">
      <c r="A175" s="239"/>
      <c r="B175" s="102" t="s">
        <v>100</v>
      </c>
      <c r="C175" s="3"/>
      <c r="D175" s="3"/>
      <c r="E175" s="19"/>
      <c r="F175" s="19"/>
      <c r="G175" s="19"/>
      <c r="H175" s="19"/>
      <c r="I175" s="19"/>
      <c r="J175" s="3"/>
      <c r="K175" s="19"/>
      <c r="L175" s="19"/>
      <c r="M175" s="161"/>
      <c r="N175" s="19"/>
      <c r="O175" s="19"/>
      <c r="P175" s="161"/>
      <c r="Q175" s="19"/>
      <c r="R175" s="239"/>
    </row>
    <row r="176" spans="1:246" s="115" customFormat="1" ht="16.5" customHeight="1">
      <c r="A176" s="239"/>
      <c r="B176" s="102" t="s">
        <v>99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1"/>
      <c r="N176" s="19"/>
      <c r="O176" s="19"/>
      <c r="P176" s="161"/>
      <c r="Q176" s="19"/>
      <c r="R176" s="239"/>
    </row>
    <row r="177" spans="1:246" s="115" customFormat="1" ht="16.5" customHeight="1">
      <c r="A177" s="239"/>
      <c r="B177" s="102" t="s">
        <v>101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1"/>
      <c r="N177" s="19"/>
      <c r="O177" s="19"/>
      <c r="P177" s="161"/>
      <c r="Q177" s="19"/>
      <c r="R177" s="239"/>
    </row>
    <row r="178" spans="1:246" s="115" customFormat="1" ht="16.5" customHeight="1">
      <c r="A178" s="239"/>
      <c r="B178" s="102" t="s">
        <v>96</v>
      </c>
      <c r="C178" s="3"/>
      <c r="D178" s="3"/>
      <c r="E178" s="195"/>
      <c r="F178" s="195"/>
      <c r="G178" s="195"/>
      <c r="H178" s="195"/>
      <c r="I178" s="195"/>
      <c r="J178" s="3"/>
      <c r="K178" s="195"/>
      <c r="L178" s="195"/>
      <c r="M178" s="195"/>
      <c r="N178" s="195"/>
      <c r="O178" s="195"/>
      <c r="P178" s="195"/>
      <c r="Q178" s="195"/>
      <c r="R178" s="239"/>
    </row>
    <row r="179" spans="1:246" s="115" customFormat="1" ht="16.5" customHeight="1">
      <c r="A179" s="239"/>
      <c r="B179" s="102" t="s">
        <v>54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1"/>
      <c r="N179" s="19"/>
      <c r="O179" s="19"/>
      <c r="P179" s="161"/>
      <c r="Q179" s="19"/>
      <c r="R179" s="239"/>
    </row>
    <row r="180" spans="1:246" s="115" customFormat="1" ht="16.5" customHeight="1">
      <c r="A180" s="239"/>
      <c r="B180" s="102" t="s">
        <v>55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1"/>
      <c r="N180" s="19"/>
      <c r="O180" s="19"/>
      <c r="P180" s="161"/>
      <c r="Q180" s="19"/>
      <c r="R180" s="239"/>
    </row>
    <row r="181" spans="1:246" s="115" customFormat="1" ht="16.5" customHeight="1">
      <c r="A181" s="239"/>
      <c r="B181" s="102" t="s">
        <v>56</v>
      </c>
      <c r="C181" s="3"/>
      <c r="D181" s="3"/>
      <c r="E181" s="195"/>
      <c r="F181" s="195"/>
      <c r="G181" s="195"/>
      <c r="H181" s="195"/>
      <c r="I181" s="195"/>
      <c r="J181" s="3"/>
      <c r="K181" s="195"/>
      <c r="L181" s="195"/>
      <c r="M181" s="195"/>
      <c r="N181" s="195"/>
      <c r="O181" s="195"/>
      <c r="P181" s="195"/>
      <c r="Q181" s="195"/>
      <c r="R181" s="239"/>
    </row>
    <row r="182" spans="1:246" s="115" customFormat="1">
      <c r="A182" s="239"/>
      <c r="B182" s="77" t="s">
        <v>180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1"/>
      <c r="N182" s="19"/>
      <c r="O182" s="19"/>
      <c r="P182" s="161"/>
      <c r="Q182" s="19"/>
      <c r="R182" s="239"/>
    </row>
    <row r="183" spans="1:246" s="115" customFormat="1">
      <c r="A183" s="239"/>
      <c r="B183" s="99" t="s">
        <v>166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1"/>
      <c r="N183" s="19"/>
      <c r="O183" s="19"/>
      <c r="P183" s="161"/>
      <c r="Q183" s="19"/>
      <c r="R183" s="239"/>
    </row>
    <row r="184" spans="1:246" s="115" customFormat="1" ht="18.75" customHeight="1">
      <c r="A184" s="239"/>
      <c r="B184" s="77" t="s">
        <v>167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1"/>
      <c r="N184" s="19"/>
      <c r="O184" s="19"/>
      <c r="P184" s="161"/>
      <c r="Q184" s="19"/>
      <c r="R184" s="239"/>
    </row>
    <row r="185" spans="1:246" s="115" customFormat="1" ht="14.25" customHeight="1">
      <c r="A185" s="239"/>
      <c r="B185" s="102" t="s">
        <v>168</v>
      </c>
      <c r="C185" s="3"/>
      <c r="D185" s="3"/>
      <c r="E185" s="19"/>
      <c r="F185" s="19"/>
      <c r="G185" s="19"/>
      <c r="H185" s="19"/>
      <c r="I185" s="19"/>
      <c r="J185" s="3"/>
      <c r="K185" s="19"/>
      <c r="L185" s="19"/>
      <c r="M185" s="161"/>
      <c r="N185" s="19"/>
      <c r="O185" s="19"/>
      <c r="P185" s="161"/>
      <c r="Q185" s="19"/>
      <c r="R185" s="239"/>
    </row>
    <row r="186" spans="1:246" s="115" customFormat="1" ht="18.75" customHeight="1">
      <c r="A186" s="239"/>
      <c r="B186" s="77" t="s">
        <v>107</v>
      </c>
      <c r="C186" s="3"/>
      <c r="D186" s="3"/>
      <c r="E186" s="19"/>
      <c r="F186" s="19"/>
      <c r="G186" s="19"/>
      <c r="H186" s="19"/>
      <c r="I186" s="19"/>
      <c r="J186" s="3"/>
      <c r="K186" s="19"/>
      <c r="L186" s="19"/>
      <c r="M186" s="161"/>
      <c r="N186" s="19"/>
      <c r="O186" s="19"/>
      <c r="P186" s="161"/>
      <c r="Q186" s="19"/>
      <c r="R186" s="239"/>
    </row>
    <row r="187" spans="1:246" s="115" customFormat="1" ht="16.5" customHeight="1">
      <c r="A187" s="239"/>
      <c r="B187" s="77" t="s">
        <v>104</v>
      </c>
      <c r="C187" s="3"/>
      <c r="D187" s="3"/>
      <c r="E187" s="19"/>
      <c r="F187" s="19"/>
      <c r="G187" s="19"/>
      <c r="H187" s="19"/>
      <c r="I187" s="19"/>
      <c r="J187" s="3"/>
      <c r="K187" s="19"/>
      <c r="L187" s="19"/>
      <c r="M187" s="161"/>
      <c r="N187" s="19"/>
      <c r="O187" s="19"/>
      <c r="P187" s="161"/>
      <c r="Q187" s="19"/>
      <c r="R187" s="239"/>
    </row>
    <row r="188" spans="1:246" s="115" customFormat="1" ht="20.25" customHeight="1">
      <c r="A188" s="239"/>
      <c r="B188" s="99" t="s">
        <v>160</v>
      </c>
      <c r="C188" s="19"/>
      <c r="D188" s="19"/>
      <c r="E188" s="117"/>
      <c r="F188" s="117"/>
      <c r="G188" s="117"/>
      <c r="H188" s="117"/>
      <c r="I188" s="117"/>
      <c r="J188" s="19"/>
      <c r="K188" s="117"/>
      <c r="L188" s="117"/>
      <c r="M188" s="117"/>
      <c r="N188" s="117"/>
      <c r="O188" s="117"/>
      <c r="P188" s="117"/>
      <c r="Q188" s="117"/>
      <c r="R188" s="244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  <c r="BH188" s="118"/>
      <c r="BI188" s="118"/>
      <c r="BJ188" s="118"/>
      <c r="BK188" s="118"/>
      <c r="BL188" s="118"/>
      <c r="BM188" s="118"/>
      <c r="BN188" s="118"/>
      <c r="BO188" s="118"/>
      <c r="BP188" s="118"/>
      <c r="BQ188" s="118"/>
      <c r="BR188" s="118"/>
      <c r="BS188" s="118"/>
      <c r="BT188" s="118"/>
      <c r="BU188" s="118"/>
      <c r="BV188" s="118"/>
      <c r="BW188" s="118"/>
      <c r="BX188" s="118"/>
      <c r="BY188" s="118"/>
      <c r="BZ188" s="118"/>
      <c r="CA188" s="118"/>
      <c r="CB188" s="118"/>
      <c r="CC188" s="118"/>
      <c r="CD188" s="118"/>
      <c r="CE188" s="118"/>
      <c r="CF188" s="118"/>
      <c r="CG188" s="118"/>
      <c r="CH188" s="118"/>
      <c r="CI188" s="118"/>
      <c r="CJ188" s="118"/>
      <c r="CK188" s="118"/>
      <c r="CL188" s="118"/>
      <c r="CM188" s="118"/>
      <c r="CN188" s="118"/>
      <c r="CO188" s="118"/>
      <c r="CP188" s="118"/>
      <c r="CQ188" s="118"/>
      <c r="CR188" s="118"/>
      <c r="CS188" s="118"/>
      <c r="CT188" s="118"/>
      <c r="CU188" s="118"/>
      <c r="CV188" s="118"/>
      <c r="CW188" s="118"/>
      <c r="CX188" s="118"/>
      <c r="CY188" s="118"/>
      <c r="CZ188" s="118"/>
      <c r="DA188" s="118"/>
      <c r="DB188" s="118"/>
      <c r="DC188" s="118"/>
      <c r="DD188" s="118"/>
      <c r="DE188" s="118"/>
      <c r="DF188" s="118"/>
      <c r="DG188" s="118"/>
      <c r="DH188" s="118"/>
      <c r="DI188" s="118"/>
      <c r="DJ188" s="118"/>
      <c r="DK188" s="118"/>
      <c r="DL188" s="118"/>
      <c r="DM188" s="118"/>
      <c r="DN188" s="118"/>
      <c r="DO188" s="118"/>
      <c r="DP188" s="118"/>
      <c r="DQ188" s="118"/>
      <c r="DR188" s="118"/>
      <c r="DS188" s="118"/>
      <c r="DT188" s="118"/>
      <c r="DU188" s="118"/>
      <c r="DV188" s="118"/>
      <c r="DW188" s="118"/>
      <c r="DX188" s="118"/>
      <c r="DY188" s="118"/>
      <c r="DZ188" s="118"/>
      <c r="EA188" s="118"/>
      <c r="EB188" s="118"/>
      <c r="EC188" s="118"/>
      <c r="ED188" s="118"/>
      <c r="EE188" s="118"/>
      <c r="EF188" s="118"/>
      <c r="EG188" s="118"/>
      <c r="EH188" s="118"/>
      <c r="EI188" s="118"/>
      <c r="EJ188" s="118"/>
      <c r="EK188" s="118"/>
      <c r="EL188" s="118"/>
      <c r="EM188" s="118"/>
      <c r="EN188" s="118"/>
      <c r="EO188" s="118"/>
      <c r="EP188" s="118"/>
      <c r="EQ188" s="118"/>
      <c r="ER188" s="118"/>
      <c r="ES188" s="118"/>
      <c r="ET188" s="118"/>
      <c r="EU188" s="118"/>
      <c r="EV188" s="118"/>
      <c r="EW188" s="118"/>
      <c r="EX188" s="118"/>
      <c r="EY188" s="118"/>
      <c r="EZ188" s="118"/>
      <c r="FA188" s="118"/>
      <c r="FB188" s="118"/>
      <c r="FC188" s="118"/>
      <c r="FD188" s="118"/>
      <c r="FE188" s="118"/>
      <c r="FF188" s="118"/>
      <c r="FG188" s="118"/>
      <c r="FH188" s="118"/>
      <c r="FI188" s="118"/>
      <c r="FJ188" s="118"/>
      <c r="FK188" s="118"/>
      <c r="FL188" s="118"/>
      <c r="FM188" s="118"/>
      <c r="FN188" s="118"/>
      <c r="FO188" s="118"/>
      <c r="FP188" s="118"/>
      <c r="FQ188" s="118"/>
      <c r="FR188" s="118"/>
      <c r="FS188" s="118"/>
      <c r="FT188" s="118"/>
      <c r="FU188" s="118"/>
      <c r="FV188" s="118"/>
      <c r="FW188" s="118"/>
      <c r="FX188" s="118"/>
      <c r="FY188" s="118"/>
      <c r="FZ188" s="118"/>
      <c r="GA188" s="118"/>
      <c r="GB188" s="118"/>
      <c r="GC188" s="118"/>
      <c r="GD188" s="118"/>
      <c r="GE188" s="118"/>
      <c r="GF188" s="118"/>
      <c r="GG188" s="118"/>
      <c r="GH188" s="118"/>
      <c r="GI188" s="118"/>
      <c r="GJ188" s="118"/>
      <c r="GK188" s="118"/>
      <c r="GL188" s="118"/>
      <c r="GM188" s="118"/>
      <c r="GN188" s="118"/>
      <c r="GO188" s="118"/>
      <c r="GP188" s="118"/>
      <c r="GQ188" s="118"/>
      <c r="GR188" s="118"/>
      <c r="GS188" s="118"/>
      <c r="GT188" s="118"/>
      <c r="GU188" s="118"/>
      <c r="GV188" s="118"/>
      <c r="GW188" s="118"/>
      <c r="GX188" s="118"/>
      <c r="GY188" s="118"/>
      <c r="GZ188" s="118"/>
      <c r="HA188" s="118"/>
      <c r="HB188" s="118"/>
      <c r="HC188" s="118"/>
      <c r="HD188" s="118"/>
      <c r="HE188" s="118"/>
      <c r="HF188" s="118"/>
      <c r="HG188" s="118"/>
      <c r="HH188" s="118"/>
      <c r="HI188" s="118"/>
      <c r="HJ188" s="118"/>
      <c r="HK188" s="118"/>
      <c r="HL188" s="118"/>
      <c r="HM188" s="118"/>
      <c r="HN188" s="118"/>
      <c r="HO188" s="118"/>
      <c r="HP188" s="118"/>
      <c r="HQ188" s="118"/>
      <c r="HR188" s="118"/>
      <c r="HS188" s="118"/>
      <c r="HT188" s="118"/>
      <c r="HU188" s="118"/>
      <c r="HV188" s="118"/>
      <c r="HW188" s="118"/>
      <c r="HX188" s="118"/>
      <c r="HY188" s="118"/>
      <c r="HZ188" s="118"/>
      <c r="IA188" s="118"/>
      <c r="IB188" s="118"/>
      <c r="IC188" s="118"/>
      <c r="ID188" s="118"/>
      <c r="IE188" s="118"/>
      <c r="IF188" s="118"/>
      <c r="IG188" s="118"/>
      <c r="IH188" s="118"/>
      <c r="II188" s="118"/>
      <c r="IJ188" s="118"/>
      <c r="IK188" s="118"/>
      <c r="IL188" s="118"/>
    </row>
    <row r="189" spans="1:246" s="31" customFormat="1" ht="4.5" customHeight="1">
      <c r="A189" s="209"/>
      <c r="B189" s="11"/>
      <c r="C189" s="13"/>
      <c r="D189" s="13"/>
      <c r="E189" s="13"/>
      <c r="F189" s="1"/>
      <c r="G189" s="1"/>
      <c r="H189" s="1"/>
      <c r="I189" s="1"/>
      <c r="J189" s="1"/>
      <c r="K189" s="1"/>
      <c r="L189" s="13"/>
      <c r="M189" s="13"/>
      <c r="N189" s="13"/>
      <c r="O189" s="1"/>
      <c r="P189" s="1"/>
      <c r="Q189" s="1"/>
      <c r="R189" s="210"/>
      <c r="S189" s="30"/>
      <c r="T189" s="30"/>
      <c r="U189" s="30"/>
      <c r="V189" s="30"/>
      <c r="W189" s="30"/>
      <c r="X189" s="30"/>
    </row>
    <row r="190" spans="1:246" s="201" customFormat="1" ht="42.75" customHeight="1">
      <c r="A190" s="245"/>
      <c r="B190" s="446" t="s">
        <v>170</v>
      </c>
      <c r="C190" s="446"/>
      <c r="D190" s="193" t="s">
        <v>175</v>
      </c>
      <c r="E190" s="450" t="s">
        <v>176</v>
      </c>
      <c r="F190" s="451"/>
      <c r="G190" s="451"/>
      <c r="H190" s="451"/>
      <c r="I190" s="451"/>
      <c r="J190" s="451"/>
      <c r="K190" s="451"/>
      <c r="L190" s="452"/>
      <c r="M190" s="194" t="s">
        <v>143</v>
      </c>
      <c r="N190" s="194" t="s">
        <v>172</v>
      </c>
      <c r="O190" s="193" t="s">
        <v>131</v>
      </c>
      <c r="P190" s="193" t="s">
        <v>133</v>
      </c>
      <c r="Q190" s="193" t="s">
        <v>171</v>
      </c>
      <c r="R190" s="245"/>
    </row>
    <row r="191" spans="1:246" s="120" customFormat="1" ht="22.5" customHeight="1">
      <c r="A191" s="246"/>
      <c r="B191" s="453">
        <v>1</v>
      </c>
      <c r="C191" s="453"/>
      <c r="D191" s="107">
        <v>3</v>
      </c>
      <c r="E191" s="461" t="s">
        <v>105</v>
      </c>
      <c r="F191" s="462"/>
      <c r="G191" s="462"/>
      <c r="H191" s="462"/>
      <c r="I191" s="462"/>
      <c r="J191" s="462"/>
      <c r="K191" s="462"/>
      <c r="L191" s="463"/>
      <c r="M191" s="269" t="s">
        <v>134</v>
      </c>
      <c r="N191" s="168">
        <v>200</v>
      </c>
      <c r="O191" s="200">
        <f>N191*D191</f>
        <v>600</v>
      </c>
      <c r="P191" s="200"/>
      <c r="Q191" s="42"/>
      <c r="R191" s="246"/>
      <c r="IE191" s="121" t="e">
        <f>#REF!</f>
        <v>#REF!</v>
      </c>
      <c r="IF191" s="122" t="e">
        <f>IF(IE191&lt;&gt;0,IE191,"")</f>
        <v>#REF!</v>
      </c>
    </row>
    <row r="192" spans="1:246" s="120" customFormat="1" ht="22.5" customHeight="1">
      <c r="A192" s="246"/>
      <c r="B192" s="453">
        <v>2</v>
      </c>
      <c r="C192" s="453"/>
      <c r="D192" s="107">
        <v>2</v>
      </c>
      <c r="E192" s="199" t="s">
        <v>106</v>
      </c>
      <c r="F192" s="145"/>
      <c r="G192" s="199"/>
      <c r="H192" s="199"/>
      <c r="I192" s="199"/>
      <c r="J192" s="199"/>
      <c r="K192" s="199"/>
      <c r="L192" s="199"/>
      <c r="M192" s="269" t="s">
        <v>134</v>
      </c>
      <c r="N192" s="168">
        <v>200</v>
      </c>
      <c r="O192" s="200">
        <f>N192*D192</f>
        <v>400</v>
      </c>
      <c r="P192" s="200"/>
      <c r="Q192" s="42"/>
      <c r="R192" s="246"/>
      <c r="IE192" s="121" t="e">
        <f>#REF!</f>
        <v>#REF!</v>
      </c>
      <c r="IF192" s="122" t="e">
        <f>IF(IE192&lt;&gt;0,IE192,"")</f>
        <v>#REF!</v>
      </c>
    </row>
    <row r="193" spans="1:240" s="120" customFormat="1" ht="22.5" customHeight="1">
      <c r="A193" s="246"/>
      <c r="B193" s="453">
        <v>3</v>
      </c>
      <c r="C193" s="453"/>
      <c r="D193" s="107">
        <v>2</v>
      </c>
      <c r="E193" s="461" t="s">
        <v>136</v>
      </c>
      <c r="F193" s="462"/>
      <c r="G193" s="462"/>
      <c r="H193" s="462"/>
      <c r="I193" s="462"/>
      <c r="J193" s="462"/>
      <c r="K193" s="462"/>
      <c r="L193" s="463"/>
      <c r="M193" s="269" t="s">
        <v>135</v>
      </c>
      <c r="N193" s="168">
        <v>350</v>
      </c>
      <c r="O193" s="131"/>
      <c r="P193" s="187">
        <v>700</v>
      </c>
      <c r="Q193" s="42"/>
      <c r="R193" s="246"/>
      <c r="IE193" s="121"/>
      <c r="IF193" s="122"/>
    </row>
    <row r="194" spans="1:240" s="109" customFormat="1" ht="17.25" customHeight="1">
      <c r="A194" s="208"/>
      <c r="B194" s="165"/>
      <c r="C194" s="166"/>
      <c r="D194" s="295"/>
      <c r="E194" s="458"/>
      <c r="F194" s="459"/>
      <c r="G194" s="459"/>
      <c r="H194" s="459"/>
      <c r="I194" s="459"/>
      <c r="J194" s="459"/>
      <c r="K194" s="459"/>
      <c r="L194" s="460"/>
      <c r="M194" s="295"/>
      <c r="N194" s="295"/>
      <c r="O194" s="295"/>
      <c r="P194" s="42"/>
      <c r="Q194" s="42"/>
      <c r="R194" s="247"/>
      <c r="S194" s="119"/>
      <c r="T194" s="119"/>
      <c r="U194" s="119"/>
    </row>
    <row r="195" spans="1:240" s="37" customFormat="1" ht="6" customHeight="1">
      <c r="A195" s="215"/>
      <c r="B195" s="13"/>
      <c r="C195" s="13"/>
      <c r="D195" s="13"/>
      <c r="E195" s="1"/>
      <c r="F195" s="1"/>
      <c r="G195" s="1"/>
      <c r="H195" s="1"/>
      <c r="I195" s="1"/>
      <c r="J195" s="1"/>
      <c r="K195" s="13"/>
      <c r="L195" s="13"/>
      <c r="M195" s="13"/>
      <c r="N195" s="13"/>
      <c r="O195" s="170"/>
      <c r="P195" s="170"/>
      <c r="Q195" s="1"/>
      <c r="R195" s="222"/>
      <c r="S195" s="29"/>
      <c r="T195" s="29"/>
      <c r="U195" s="29"/>
      <c r="V195" s="29"/>
      <c r="W195" s="29"/>
      <c r="X195" s="29"/>
    </row>
    <row r="196" spans="1:240" s="33" customFormat="1" ht="21" customHeight="1">
      <c r="A196" s="219"/>
      <c r="B196" s="448" t="s">
        <v>152</v>
      </c>
      <c r="C196" s="448"/>
      <c r="D196" s="448"/>
      <c r="E196" s="448"/>
      <c r="F196" s="448"/>
      <c r="G196" s="448"/>
      <c r="H196" s="448"/>
      <c r="I196" s="448"/>
      <c r="J196" s="448"/>
      <c r="K196" s="448"/>
      <c r="L196" s="448"/>
      <c r="M196" s="448"/>
      <c r="N196" s="448"/>
      <c r="O196" s="448"/>
      <c r="P196" s="448"/>
      <c r="Q196" s="448"/>
      <c r="R196" s="231"/>
      <c r="S196" s="32"/>
      <c r="T196" s="32"/>
      <c r="U196" s="32"/>
      <c r="V196" s="32"/>
      <c r="W196" s="32"/>
      <c r="X196" s="32"/>
    </row>
    <row r="197" spans="1:240" s="34" customFormat="1" ht="12.75" customHeight="1">
      <c r="A197" s="215"/>
      <c r="B197" s="25" t="e">
        <f>#REF!</f>
        <v>#REF!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>
        <v>2</v>
      </c>
      <c r="R197" s="221"/>
      <c r="S197" s="28"/>
      <c r="T197" s="28"/>
      <c r="U197" s="28"/>
      <c r="V197" s="28"/>
      <c r="W197" s="28"/>
      <c r="X197" s="28"/>
    </row>
    <row r="198" spans="1:240" ht="12.75" hidden="1" customHeight="1"/>
    <row r="199" spans="1:240" ht="12.75" hidden="1" customHeight="1"/>
    <row r="200" spans="1:240" ht="12.75" hidden="1" customHeight="1"/>
    <row r="201" spans="1:240" ht="12.75" hidden="1" customHeight="1"/>
    <row r="202" spans="1:240" ht="12.75" hidden="1" customHeight="1"/>
    <row r="203" spans="1:240" ht="12.75" hidden="1" customHeight="1"/>
    <row r="204" spans="1:240" ht="12.75" hidden="1" customHeight="1"/>
    <row r="205" spans="1:240" ht="12.75" hidden="1" customHeight="1"/>
    <row r="206" spans="1:240" ht="12.75" hidden="1" customHeight="1"/>
    <row r="207" spans="1:240" ht="12.75" hidden="1" customHeight="1"/>
    <row r="208" spans="1:240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</sheetData>
  <sheetProtection algorithmName="SHA-512" hashValue="oqCz4rmaMcl3GaPLc0uaYGGJ+fuWvTgeIh+mhO+dSeD5B+QPfud1B+B17tVikAE1b5Cto9YhIJ6dt6PZrlKIwQ==" saltValue="lIM2kqGWQAgKjjlwGi2p2w==" spinCount="100000" sheet="1" objects="1" scenarios="1"/>
  <mergeCells count="110">
    <mergeCell ref="B196:Q196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92:C192"/>
    <mergeCell ref="D30:L30"/>
    <mergeCell ref="D64:L64"/>
    <mergeCell ref="D65:L65"/>
    <mergeCell ref="D66:L66"/>
    <mergeCell ref="D67:L67"/>
    <mergeCell ref="D89:L89"/>
    <mergeCell ref="B190:C190"/>
    <mergeCell ref="B191:C191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3:L93"/>
    <mergeCell ref="D88:L88"/>
    <mergeCell ref="D90:L90"/>
    <mergeCell ref="D74:L74"/>
    <mergeCell ref="D75:L75"/>
    <mergeCell ref="D79:L79"/>
    <mergeCell ref="D73:L73"/>
    <mergeCell ref="D56:L56"/>
    <mergeCell ref="D70:L70"/>
    <mergeCell ref="B59:Q59"/>
    <mergeCell ref="D76:L76"/>
    <mergeCell ref="D77:L77"/>
    <mergeCell ref="D78:L78"/>
    <mergeCell ref="B108:Q108"/>
    <mergeCell ref="D52:L52"/>
    <mergeCell ref="B10:C10"/>
    <mergeCell ref="D10:F10"/>
    <mergeCell ref="K12:M12"/>
    <mergeCell ref="D105:L105"/>
    <mergeCell ref="D106:L106"/>
    <mergeCell ref="D97:L97"/>
    <mergeCell ref="D98:L98"/>
    <mergeCell ref="D102:L102"/>
    <mergeCell ref="D99:L99"/>
    <mergeCell ref="D100:L100"/>
    <mergeCell ref="D104:L104"/>
    <mergeCell ref="D44:L44"/>
    <mergeCell ref="D45:L45"/>
    <mergeCell ref="D46:L46"/>
    <mergeCell ref="D47:L47"/>
    <mergeCell ref="D48:L48"/>
    <mergeCell ref="D103:L103"/>
    <mergeCell ref="D91:L91"/>
    <mergeCell ref="D92:L92"/>
    <mergeCell ref="B12:C12"/>
    <mergeCell ref="D14:L14"/>
    <mergeCell ref="D26:L26"/>
    <mergeCell ref="E194:L194"/>
    <mergeCell ref="D24:L24"/>
    <mergeCell ref="F8:Q8"/>
    <mergeCell ref="D71:L71"/>
    <mergeCell ref="D72:L72"/>
    <mergeCell ref="E193:L193"/>
    <mergeCell ref="E190:L190"/>
    <mergeCell ref="E191:L191"/>
    <mergeCell ref="D101:L101"/>
    <mergeCell ref="D95:L95"/>
    <mergeCell ref="D96:L96"/>
    <mergeCell ref="D94:L94"/>
    <mergeCell ref="D80:L80"/>
    <mergeCell ref="D81:L81"/>
    <mergeCell ref="D82:L82"/>
    <mergeCell ref="D83:L83"/>
    <mergeCell ref="D84:L84"/>
    <mergeCell ref="D85:L85"/>
    <mergeCell ref="D86:L86"/>
    <mergeCell ref="D87:L87"/>
    <mergeCell ref="B171:Q171"/>
    <mergeCell ref="B193:C193"/>
    <mergeCell ref="B8:E8"/>
    <mergeCell ref="D62:L62"/>
  </mergeCells>
  <phoneticPr fontId="58" type="noConversion"/>
  <conditionalFormatting sqref="P193 O63:P75 D12 K12 O15:P57 O79:P106">
    <cfRule type="cellIs" dxfId="9" priority="58" stopIfTrue="1" operator="equal">
      <formula>""</formula>
    </cfRule>
  </conditionalFormatting>
  <conditionalFormatting sqref="B63:C75 B15:C57 B79:C106">
    <cfRule type="cellIs" dxfId="8" priority="57" stopIfTrue="1" operator="equal">
      <formula>0</formula>
    </cfRule>
  </conditionalFormatting>
  <conditionalFormatting sqref="D63:N75 E22:L57 E15:L20 D15:D57 D51:L51 M15:N57 M191:M193 D79:N106">
    <cfRule type="cellIs" dxfId="7" priority="56" stopIfTrue="1" operator="equal">
      <formula>0</formula>
    </cfRule>
  </conditionalFormatting>
  <conditionalFormatting sqref="F8 D10:F10">
    <cfRule type="cellIs" dxfId="6" priority="19" stopIfTrue="1" operator="equal">
      <formula>""</formula>
    </cfRule>
  </conditionalFormatting>
  <conditionalFormatting sqref="D10:F10">
    <cfRule type="cellIs" dxfId="5" priority="8" stopIfTrue="1" operator="equal">
      <formula>""</formula>
    </cfRule>
  </conditionalFormatting>
  <conditionalFormatting sqref="D10 F8:Q8">
    <cfRule type="cellIs" dxfId="4" priority="7" stopIfTrue="1" operator="equal">
      <formula>""</formula>
    </cfRule>
  </conditionalFormatting>
  <conditionalFormatting sqref="O76:P78">
    <cfRule type="cellIs" dxfId="3" priority="3" stopIfTrue="1" operator="equal">
      <formula>""</formula>
    </cfRule>
  </conditionalFormatting>
  <conditionalFormatting sqref="B76:C78">
    <cfRule type="cellIs" dxfId="2" priority="2" stopIfTrue="1" operator="equal">
      <formula>0</formula>
    </cfRule>
  </conditionalFormatting>
  <conditionalFormatting sqref="D76:N78">
    <cfRule type="cellIs" dxfId="1" priority="1" stopIfTrue="1" operator="equal">
      <formula>0</formula>
    </cfRule>
  </conditionalFormatting>
  <dataValidations xWindow="868" yWindow="173" count="7">
    <dataValidation type="list" allowBlank="1" showInputMessage="1" showErrorMessage="1" sqref="M63:M106">
      <formula1>$S$15:$S$15</formula1>
    </dataValidation>
    <dataValidation type="decimal" allowBlank="1" showInputMessage="1" showErrorMessage="1" errorTitle="ATENÇÃO!" error="Esse campo só aceita NÚMEROS." sqref="N15:N57 N63:N106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6">
      <formula1>1</formula1>
      <formula2>100000000</formula2>
    </dataValidation>
    <dataValidation allowBlank="1" showErrorMessage="1" sqref="A14:A60 A195:A197 A62:A10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91:M193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showRowColHeaders="0" tabSelected="1" zoomScaleNormal="100" workbookViewId="0"/>
  </sheetViews>
  <sheetFormatPr defaultColWidth="0" defaultRowHeight="0" customHeight="1" zeroHeight="1"/>
  <cols>
    <col min="1" max="1" width="2.140625" style="170" customWidth="1"/>
    <col min="2" max="2" width="0.42578125" style="327" customWidth="1"/>
    <col min="3" max="3" width="77.28515625" style="170" customWidth="1"/>
    <col min="4" max="4" width="25.5703125" style="170" customWidth="1"/>
    <col min="5" max="5" width="26.7109375" style="170" customWidth="1"/>
    <col min="6" max="6" width="0.42578125" style="170" customWidth="1"/>
    <col min="7" max="7" width="19" style="328" hidden="1" customWidth="1"/>
    <col min="8" max="8" width="13.42578125" style="329" hidden="1" customWidth="1"/>
    <col min="9" max="9" width="10.140625" style="170" hidden="1" customWidth="1"/>
    <col min="10" max="10" width="13.28515625" style="170" hidden="1" customWidth="1"/>
    <col min="11" max="11" width="9.140625" style="170" hidden="1" customWidth="1"/>
    <col min="12" max="12" width="6.7109375" style="170" hidden="1" customWidth="1"/>
    <col min="13" max="37" width="9.140625" style="170" hidden="1" customWidth="1"/>
    <col min="38" max="39" width="9.140625" style="170" hidden="1"/>
    <col min="40" max="16384" width="0" style="170" hidden="1"/>
  </cols>
  <sheetData>
    <row r="1" spans="2:13" ht="12.75">
      <c r="C1" s="87"/>
      <c r="D1" s="87"/>
      <c r="E1" s="87"/>
      <c r="F1" s="87"/>
      <c r="G1" s="362" t="s">
        <v>150</v>
      </c>
    </row>
    <row r="2" spans="2:13" ht="21.75" customHeight="1">
      <c r="C2" s="87"/>
      <c r="D2" s="87"/>
      <c r="E2" s="87"/>
      <c r="F2" s="87"/>
      <c r="G2" s="330" t="s">
        <v>36</v>
      </c>
      <c r="I2" s="331">
        <v>42650</v>
      </c>
    </row>
    <row r="3" spans="2:13" ht="21.75" customHeight="1">
      <c r="C3" s="87"/>
      <c r="D3" s="87"/>
      <c r="E3" s="135" t="s">
        <v>150</v>
      </c>
      <c r="F3" s="87"/>
      <c r="G3" s="332" t="str">
        <f ca="1">DAYS360(TODAY(),I2)&amp;" DIAS"&amp;" PARA MEU PRÓXIMO QUINQUÊNIO"&amp; "  E SEXTA PARTE"</f>
        <v>-186 DIAS PARA MEU PRÓXIMO QUINQUÊNIO  E SEXTA PARTE</v>
      </c>
    </row>
    <row r="4" spans="2:13" ht="42.75" customHeight="1">
      <c r="B4" s="333"/>
      <c r="C4" s="326" t="s">
        <v>209</v>
      </c>
      <c r="D4" s="484"/>
      <c r="E4" s="485"/>
      <c r="F4" s="87"/>
      <c r="I4" s="334" t="e">
        <f>RIGHT(#REF!,11)</f>
        <v>#REF!</v>
      </c>
      <c r="J4" s="335"/>
    </row>
    <row r="5" spans="2:13" ht="3.75" customHeight="1" thickBot="1">
      <c r="B5" s="336"/>
      <c r="C5" s="337"/>
      <c r="D5" s="337"/>
      <c r="E5" s="337"/>
      <c r="F5" s="87"/>
    </row>
    <row r="6" spans="2:13" ht="25.5" customHeight="1">
      <c r="B6" s="336"/>
      <c r="C6" s="367" t="s">
        <v>37</v>
      </c>
      <c r="D6" s="338" t="s">
        <v>119</v>
      </c>
      <c r="E6" s="339" t="s">
        <v>118</v>
      </c>
      <c r="F6" s="87"/>
      <c r="G6" s="340" t="s">
        <v>38</v>
      </c>
      <c r="H6" s="340" t="s">
        <v>39</v>
      </c>
      <c r="J6" s="335"/>
      <c r="L6" s="341" t="s">
        <v>40</v>
      </c>
    </row>
    <row r="7" spans="2:13" s="10" customFormat="1" ht="30.75" customHeight="1">
      <c r="B7" s="336"/>
      <c r="C7" s="368" t="s">
        <v>128</v>
      </c>
      <c r="D7" s="347" t="str">
        <f>'5-STB'!D12</f>
        <v/>
      </c>
      <c r="E7" s="343" t="str">
        <f>'6-STE'!D17</f>
        <v/>
      </c>
      <c r="F7" s="87"/>
      <c r="G7" s="344" t="s">
        <v>150</v>
      </c>
      <c r="H7" s="345" t="s">
        <v>150</v>
      </c>
      <c r="L7" s="346">
        <v>3</v>
      </c>
    </row>
    <row r="8" spans="2:13" s="10" customFormat="1" ht="30.75" customHeight="1">
      <c r="B8" s="336"/>
      <c r="C8" s="368" t="s">
        <v>138</v>
      </c>
      <c r="D8" s="342" t="str">
        <f>'8-DIP-DIE'!D12</f>
        <v/>
      </c>
      <c r="E8" s="348" t="str">
        <f>'8-DIP-DIE'!K12</f>
        <v/>
      </c>
      <c r="F8" s="87"/>
      <c r="G8" s="344" t="s">
        <v>150</v>
      </c>
      <c r="H8" s="345" t="s">
        <v>150</v>
      </c>
      <c r="L8" s="346">
        <v>4</v>
      </c>
    </row>
    <row r="9" spans="2:13" s="10" customFormat="1" ht="30.75" customHeight="1" thickBot="1">
      <c r="B9" s="336"/>
      <c r="C9" s="368" t="s">
        <v>129</v>
      </c>
      <c r="D9" s="342" t="str">
        <f>'7-TRAN'!D13</f>
        <v/>
      </c>
      <c r="E9" s="349"/>
      <c r="F9" s="87"/>
      <c r="G9" s="344" t="s">
        <v>150</v>
      </c>
      <c r="H9" s="350"/>
      <c r="L9" s="346">
        <v>5</v>
      </c>
    </row>
    <row r="10" spans="2:13" s="10" customFormat="1" ht="20.25" customHeight="1" thickBot="1">
      <c r="B10" s="336"/>
      <c r="C10" s="366" t="s">
        <v>41</v>
      </c>
      <c r="D10" s="352">
        <f>SUM(D7:D9)</f>
        <v>0</v>
      </c>
      <c r="E10" s="353">
        <f>SUM(E7:E9)</f>
        <v>0</v>
      </c>
      <c r="F10" s="87"/>
      <c r="G10" s="351">
        <v>12000</v>
      </c>
      <c r="H10" s="473" t="s">
        <v>42</v>
      </c>
      <c r="I10" s="474"/>
    </row>
    <row r="11" spans="2:13" s="10" customFormat="1" ht="10.5" hidden="1" customHeight="1">
      <c r="B11" s="336"/>
      <c r="D11" s="354"/>
      <c r="F11" s="355"/>
      <c r="G11" s="321"/>
      <c r="H11" s="329"/>
      <c r="I11" s="170"/>
      <c r="L11" s="356"/>
      <c r="M11" s="356"/>
    </row>
    <row r="12" spans="2:13" s="10" customFormat="1" ht="12.75" hidden="1" customHeight="1">
      <c r="B12" s="336"/>
      <c r="C12" s="357" t="s">
        <v>210</v>
      </c>
      <c r="D12" s="357"/>
      <c r="E12" s="357"/>
      <c r="F12" s="357"/>
      <c r="H12" s="329"/>
      <c r="I12" s="170"/>
      <c r="L12" s="356"/>
      <c r="M12" s="356"/>
    </row>
    <row r="13" spans="2:13" s="10" customFormat="1" ht="12.75" hidden="1" customHeight="1">
      <c r="D13" s="357"/>
      <c r="E13" s="357"/>
      <c r="F13" s="357"/>
      <c r="H13" s="329"/>
      <c r="I13" s="170"/>
      <c r="L13" s="356"/>
      <c r="M13" s="356"/>
    </row>
    <row r="14" spans="2:13" s="10" customFormat="1" ht="12.75" hidden="1" customHeight="1">
      <c r="B14" s="475"/>
      <c r="C14" s="475"/>
      <c r="D14" s="475"/>
      <c r="E14" s="475"/>
      <c r="F14" s="475"/>
      <c r="G14" s="475"/>
      <c r="H14" s="329"/>
      <c r="I14" s="170"/>
      <c r="L14" s="356"/>
      <c r="M14" s="356"/>
    </row>
    <row r="15" spans="2:13" s="10" customFormat="1" ht="12.75" hidden="1" customHeight="1">
      <c r="B15" s="476"/>
      <c r="C15" s="477"/>
      <c r="D15" s="478"/>
      <c r="E15" s="479"/>
      <c r="F15" s="476" t="s">
        <v>43</v>
      </c>
      <c r="G15" s="477"/>
      <c r="H15" s="329"/>
      <c r="I15" s="170"/>
      <c r="L15" s="356"/>
      <c r="M15" s="356"/>
    </row>
    <row r="16" spans="2:13" s="358" customFormat="1" ht="12.75" hidden="1" customHeight="1">
      <c r="B16" s="365"/>
      <c r="C16" s="359" t="s">
        <v>45</v>
      </c>
      <c r="D16" s="480"/>
      <c r="E16" s="481"/>
      <c r="F16" s="482" t="s">
        <v>45</v>
      </c>
      <c r="G16" s="483"/>
      <c r="H16" s="360" t="s">
        <v>44</v>
      </c>
      <c r="I16" s="170"/>
      <c r="J16" s="10"/>
      <c r="K16" s="10"/>
      <c r="L16" s="356"/>
      <c r="M16" s="356"/>
    </row>
    <row r="17" spans="2:13" s="358" customFormat="1" ht="12.75" customHeight="1">
      <c r="B17" s="170"/>
      <c r="C17" s="363" t="str">
        <f>'8-DIP-DIE'!B60</f>
        <v>FAPESP, ABRIL DE 2017</v>
      </c>
      <c r="D17" s="170"/>
      <c r="E17" s="170"/>
      <c r="F17" s="170"/>
      <c r="G17" s="170"/>
      <c r="H17" s="170"/>
      <c r="I17" s="170"/>
      <c r="J17" s="10"/>
      <c r="K17" s="10"/>
      <c r="L17" s="356"/>
      <c r="M17" s="356"/>
    </row>
    <row r="18" spans="2:13" s="358" customFormat="1" ht="12.75" hidden="1" customHeight="1">
      <c r="B18" s="170"/>
      <c r="C18" s="170"/>
      <c r="D18" s="170"/>
      <c r="E18" s="170"/>
      <c r="F18" s="170"/>
      <c r="G18" s="170"/>
      <c r="H18" s="170"/>
      <c r="I18" s="170"/>
      <c r="J18" s="10"/>
      <c r="K18" s="10"/>
      <c r="L18" s="356"/>
      <c r="M18" s="356"/>
    </row>
    <row r="19" spans="2:13" s="358" customFormat="1" ht="12.75" hidden="1" customHeight="1">
      <c r="B19" s="170"/>
      <c r="C19" s="170"/>
      <c r="D19" s="170"/>
      <c r="E19" s="170"/>
      <c r="F19" s="170"/>
      <c r="G19" s="170"/>
      <c r="H19" s="170"/>
      <c r="I19" s="170"/>
      <c r="J19" s="10"/>
      <c r="K19" s="10"/>
      <c r="L19" s="356"/>
      <c r="M19" s="356"/>
    </row>
    <row r="20" spans="2:13" s="358" customFormat="1" ht="12.75" hidden="1">
      <c r="B20" s="170"/>
      <c r="C20" s="170"/>
      <c r="D20" s="170"/>
      <c r="E20" s="170"/>
      <c r="F20" s="170"/>
      <c r="G20" s="170"/>
      <c r="H20" s="170"/>
      <c r="I20" s="170"/>
      <c r="J20" s="10"/>
      <c r="K20" s="10"/>
      <c r="L20" s="356"/>
      <c r="M20" s="356"/>
    </row>
    <row r="21" spans="2:13" s="358" customFormat="1" ht="12.75" hidden="1">
      <c r="B21" s="170"/>
      <c r="C21" s="170"/>
      <c r="D21" s="170"/>
      <c r="E21" s="170"/>
      <c r="F21" s="170"/>
      <c r="G21" s="170"/>
      <c r="H21" s="170"/>
      <c r="I21" s="170"/>
      <c r="J21" s="10"/>
      <c r="K21" s="10"/>
      <c r="L21" s="356"/>
      <c r="M21" s="356"/>
    </row>
    <row r="22" spans="2:13" ht="12.75" hidden="1">
      <c r="D22" s="296"/>
      <c r="E22" s="296"/>
      <c r="F22" s="357"/>
      <c r="G22" s="361"/>
      <c r="J22" s="10"/>
      <c r="K22" s="10"/>
      <c r="L22" s="356"/>
      <c r="M22" s="356"/>
    </row>
    <row r="23" spans="2:13" ht="12.75" hidden="1" customHeight="1">
      <c r="F23" s="357"/>
      <c r="J23" s="10"/>
      <c r="K23" s="10"/>
      <c r="L23" s="356"/>
      <c r="M23" s="356"/>
    </row>
    <row r="24" spans="2:13" ht="12.75" hidden="1" customHeight="1">
      <c r="J24" s="10"/>
      <c r="K24" s="10"/>
      <c r="L24" s="356"/>
      <c r="M24" s="356"/>
    </row>
    <row r="25" spans="2:13" ht="12.75" hidden="1" customHeight="1"/>
    <row r="26" spans="2:13" ht="12.75" hidden="1" customHeight="1"/>
    <row r="27" spans="2:13" ht="12.75" hidden="1" customHeight="1"/>
    <row r="28" spans="2:13" ht="12.75" hidden="1" customHeight="1"/>
    <row r="29" spans="2:13" ht="12.75" hidden="1" customHeight="1"/>
    <row r="30" spans="2:13" ht="12.75" hidden="1" customHeight="1"/>
    <row r="31" spans="2:13" ht="12.75" hidden="1" customHeight="1"/>
    <row r="32" spans="2:13" ht="12.75" hidden="1" customHeight="1"/>
    <row r="33" spans="12:12" ht="12.75" hidden="1" customHeight="1"/>
    <row r="34" spans="12:12" ht="12.75" hidden="1" customHeight="1"/>
    <row r="35" spans="12:12" ht="12.75" hidden="1" customHeight="1"/>
    <row r="36" spans="12:12" ht="12.75" hidden="1" customHeight="1"/>
    <row r="37" spans="12:12" ht="12.75" hidden="1" customHeight="1"/>
    <row r="38" spans="12:12" ht="12.75" hidden="1" customHeight="1"/>
    <row r="39" spans="12:12" ht="12.75" hidden="1" customHeight="1"/>
    <row r="40" spans="12:12" ht="12.75" hidden="1" customHeight="1"/>
    <row r="41" spans="12:12" ht="12.75" hidden="1" customHeight="1"/>
    <row r="42" spans="12:12" ht="12.75" hidden="1" customHeight="1"/>
    <row r="43" spans="12:12" ht="12.75" hidden="1" customHeight="1">
      <c r="L43" s="335">
        <v>41919</v>
      </c>
    </row>
  </sheetData>
  <mergeCells count="7">
    <mergeCell ref="D4:E4"/>
    <mergeCell ref="H10:I10"/>
    <mergeCell ref="B14:G14"/>
    <mergeCell ref="B15:C15"/>
    <mergeCell ref="D15:E16"/>
    <mergeCell ref="F15:G15"/>
    <mergeCell ref="F16:G16"/>
  </mergeCells>
  <phoneticPr fontId="58" type="noConversion"/>
  <conditionalFormatting sqref="D10:E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0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0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7" customWidth="1"/>
    <col min="13" max="13" width="244" style="87" customWidth="1"/>
    <col min="14" max="15" width="2.85546875" style="87" customWidth="1"/>
    <col min="16" max="16" width="5.42578125" style="87" customWidth="1"/>
    <col min="17" max="17" width="2.85546875" style="87" customWidth="1"/>
    <col min="18" max="27" width="2.85546875" customWidth="1"/>
    <col min="28" max="28" width="9.140625" customWidth="1"/>
  </cols>
  <sheetData>
    <row r="1" spans="1:19" ht="24" customHeight="1">
      <c r="A1" s="325" t="s">
        <v>35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312"/>
      <c r="M1" s="312"/>
      <c r="N1" s="312"/>
      <c r="O1" s="312"/>
      <c r="P1" s="312"/>
    </row>
    <row r="2" spans="1:19" ht="18" customHeight="1">
      <c r="B2" s="297"/>
      <c r="C2" s="486" t="s">
        <v>57</v>
      </c>
      <c r="D2" s="298" t="s">
        <v>58</v>
      </c>
      <c r="E2" s="298" t="s">
        <v>61</v>
      </c>
      <c r="F2" s="298" t="s">
        <v>59</v>
      </c>
      <c r="G2" s="298" t="s">
        <v>59</v>
      </c>
      <c r="H2" s="299"/>
      <c r="I2" s="487" t="s">
        <v>60</v>
      </c>
      <c r="J2" s="300">
        <v>16</v>
      </c>
      <c r="K2" s="301"/>
      <c r="L2" s="488"/>
      <c r="M2" s="313"/>
      <c r="N2" s="313"/>
      <c r="O2" s="313"/>
      <c r="P2" s="313"/>
    </row>
    <row r="3" spans="1:19" ht="18" customHeight="1">
      <c r="B3" s="297"/>
      <c r="C3" s="486"/>
      <c r="D3" s="302">
        <v>41365</v>
      </c>
      <c r="E3" s="302">
        <v>40999</v>
      </c>
      <c r="F3" s="302">
        <v>40633</v>
      </c>
      <c r="G3" s="302">
        <v>40237</v>
      </c>
      <c r="H3" s="303"/>
      <c r="I3" s="487"/>
      <c r="J3" s="304">
        <f>J2+1</f>
        <v>17</v>
      </c>
      <c r="K3" s="301"/>
      <c r="L3" s="488"/>
      <c r="M3" s="314"/>
      <c r="N3" s="314"/>
      <c r="O3" s="314"/>
      <c r="P3" s="314"/>
    </row>
    <row r="4" spans="1:19" ht="18" customHeight="1">
      <c r="B4" s="297"/>
      <c r="C4" s="305" t="s">
        <v>109</v>
      </c>
      <c r="D4" s="311">
        <v>351.9</v>
      </c>
      <c r="E4" s="306">
        <v>317.39999999999998</v>
      </c>
      <c r="F4" s="307">
        <v>299.10000000000002</v>
      </c>
      <c r="G4" s="307">
        <v>268.2</v>
      </c>
      <c r="H4" s="308"/>
      <c r="I4" s="487"/>
      <c r="J4" s="304">
        <f t="shared" ref="J4:J26" si="0">J3+1</f>
        <v>18</v>
      </c>
      <c r="K4" s="301"/>
      <c r="L4" s="315"/>
      <c r="M4" s="489" t="s">
        <v>30</v>
      </c>
      <c r="N4" s="490"/>
      <c r="O4" s="490"/>
      <c r="P4" s="323">
        <v>0.15</v>
      </c>
      <c r="Q4" s="316"/>
      <c r="R4" s="316"/>
      <c r="S4" s="316"/>
    </row>
    <row r="5" spans="1:19" ht="18" customHeight="1">
      <c r="B5" s="297"/>
      <c r="C5" s="305" t="s">
        <v>127</v>
      </c>
      <c r="D5" s="311">
        <v>703.2</v>
      </c>
      <c r="E5" s="306">
        <v>634.79999999999995</v>
      </c>
      <c r="F5" s="307">
        <v>598.5</v>
      </c>
      <c r="G5" s="307">
        <v>536.4</v>
      </c>
      <c r="H5" s="308"/>
      <c r="I5" s="487"/>
      <c r="J5" s="304">
        <f t="shared" si="0"/>
        <v>19</v>
      </c>
      <c r="K5" s="301"/>
      <c r="L5" s="315"/>
      <c r="M5" s="296"/>
      <c r="N5" s="317"/>
      <c r="O5" s="308"/>
      <c r="P5" s="308"/>
    </row>
    <row r="6" spans="1:19" ht="18" customHeight="1">
      <c r="B6" s="297"/>
      <c r="C6" s="305" t="s">
        <v>108</v>
      </c>
      <c r="D6" s="311">
        <v>984.3</v>
      </c>
      <c r="E6" s="306">
        <v>888.3</v>
      </c>
      <c r="F6" s="307">
        <v>837.6</v>
      </c>
      <c r="G6" s="307">
        <v>750.9</v>
      </c>
      <c r="H6" s="308"/>
      <c r="I6" s="487"/>
      <c r="J6" s="304">
        <f t="shared" si="0"/>
        <v>20</v>
      </c>
      <c r="K6" s="301"/>
      <c r="L6" s="315"/>
      <c r="M6" s="320" t="s">
        <v>31</v>
      </c>
      <c r="N6" s="317"/>
      <c r="O6" s="308"/>
      <c r="P6" s="308"/>
    </row>
    <row r="7" spans="1:19" ht="18" customHeight="1">
      <c r="B7" s="297"/>
      <c r="C7" s="305" t="s">
        <v>110</v>
      </c>
      <c r="D7" s="311">
        <v>2488.1999999999998</v>
      </c>
      <c r="E7" s="306">
        <v>2246.1</v>
      </c>
      <c r="F7" s="307">
        <v>2117.6999999999998</v>
      </c>
      <c r="G7" s="307">
        <v>1898.4</v>
      </c>
      <c r="H7" s="308"/>
      <c r="I7" s="487"/>
      <c r="J7" s="304">
        <f t="shared" si="0"/>
        <v>21</v>
      </c>
      <c r="K7" s="301"/>
      <c r="L7" s="315"/>
      <c r="M7" s="321" t="s">
        <v>32</v>
      </c>
      <c r="N7" s="317"/>
      <c r="O7" s="308"/>
      <c r="P7" s="308"/>
    </row>
    <row r="8" spans="1:19" ht="18" customHeight="1">
      <c r="B8" s="297"/>
      <c r="C8" s="305" t="s">
        <v>111</v>
      </c>
      <c r="D8" s="311">
        <v>4076.7</v>
      </c>
      <c r="E8" s="306">
        <v>3679.8</v>
      </c>
      <c r="F8" s="307">
        <v>3469.8</v>
      </c>
      <c r="G8" s="307">
        <v>3110.4</v>
      </c>
      <c r="H8" s="308"/>
      <c r="I8" s="487"/>
      <c r="J8" s="304">
        <f t="shared" si="0"/>
        <v>22</v>
      </c>
      <c r="K8" s="301"/>
      <c r="L8" s="315"/>
      <c r="M8" s="318"/>
      <c r="N8" s="317"/>
      <c r="O8" s="308"/>
      <c r="P8" s="308"/>
    </row>
    <row r="9" spans="1:19" ht="18" customHeight="1">
      <c r="B9" s="297"/>
      <c r="C9" s="305" t="s">
        <v>112</v>
      </c>
      <c r="D9" s="311">
        <v>5908.8</v>
      </c>
      <c r="E9" s="306">
        <v>5333.4</v>
      </c>
      <c r="F9" s="307">
        <v>5028.8999999999996</v>
      </c>
      <c r="G9" s="307">
        <v>4508.1000000000004</v>
      </c>
      <c r="H9" s="308"/>
      <c r="I9" s="487"/>
      <c r="J9" s="304">
        <f t="shared" si="0"/>
        <v>23</v>
      </c>
      <c r="K9" s="301"/>
      <c r="L9" s="315"/>
      <c r="M9" s="318"/>
      <c r="N9" s="317"/>
      <c r="O9" s="308"/>
      <c r="P9" s="308"/>
    </row>
    <row r="10" spans="1:19" ht="18" customHeight="1">
      <c r="B10" s="297"/>
      <c r="C10" s="301"/>
      <c r="D10" s="301"/>
      <c r="E10" s="301"/>
      <c r="F10" s="301"/>
      <c r="G10" s="301"/>
      <c r="H10" s="301"/>
      <c r="I10" s="487"/>
      <c r="J10" s="304">
        <f t="shared" si="0"/>
        <v>24</v>
      </c>
      <c r="K10" s="301"/>
      <c r="L10" s="315"/>
      <c r="M10" s="315" t="s">
        <v>33</v>
      </c>
      <c r="N10" s="315"/>
      <c r="O10" s="315"/>
      <c r="P10" s="324">
        <v>8000</v>
      </c>
    </row>
    <row r="11" spans="1:19" ht="18" customHeight="1">
      <c r="B11" s="297"/>
      <c r="C11" s="301"/>
      <c r="D11" s="301"/>
      <c r="E11" s="301"/>
      <c r="F11" s="301"/>
      <c r="G11" s="301"/>
      <c r="H11" s="301"/>
      <c r="I11" s="487"/>
      <c r="J11" s="304">
        <f t="shared" si="0"/>
        <v>25</v>
      </c>
      <c r="K11" s="301"/>
      <c r="L11" s="315"/>
      <c r="M11" s="322" t="s">
        <v>34</v>
      </c>
      <c r="N11" s="315"/>
      <c r="O11" s="308"/>
      <c r="P11" s="308"/>
    </row>
    <row r="12" spans="1:19" ht="18" customHeight="1">
      <c r="C12" s="170" t="s">
        <v>62</v>
      </c>
      <c r="D12" s="170"/>
      <c r="F12" s="301"/>
      <c r="G12" s="301"/>
      <c r="H12" s="301"/>
      <c r="I12" s="487"/>
      <c r="J12" s="304">
        <f t="shared" si="0"/>
        <v>26</v>
      </c>
      <c r="K12" s="301"/>
      <c r="L12" s="315"/>
      <c r="N12" s="315"/>
      <c r="O12" s="308"/>
      <c r="P12" s="308"/>
    </row>
    <row r="13" spans="1:19" ht="26.25" customHeight="1">
      <c r="C13" s="170"/>
      <c r="D13" s="170" t="s">
        <v>63</v>
      </c>
      <c r="F13" s="301"/>
      <c r="G13" s="301"/>
      <c r="H13" s="301"/>
      <c r="I13" s="487"/>
      <c r="J13" s="304">
        <f t="shared" si="0"/>
        <v>27</v>
      </c>
      <c r="K13" s="301"/>
      <c r="L13" s="315"/>
      <c r="M13" s="315"/>
      <c r="N13" s="315"/>
      <c r="O13" s="308"/>
      <c r="P13" s="308"/>
    </row>
    <row r="14" spans="1:19" ht="18" customHeight="1">
      <c r="C14" s="170" t="s">
        <v>64</v>
      </c>
      <c r="D14" s="170"/>
      <c r="F14" s="301"/>
      <c r="G14" s="301"/>
      <c r="H14" s="301"/>
      <c r="I14" s="487"/>
      <c r="J14" s="304">
        <f t="shared" si="0"/>
        <v>28</v>
      </c>
      <c r="K14" s="301"/>
      <c r="L14" s="315"/>
      <c r="M14" s="315"/>
      <c r="N14" s="315"/>
      <c r="O14" s="308"/>
      <c r="P14" s="308"/>
    </row>
    <row r="15" spans="1:19" ht="18" customHeight="1">
      <c r="C15" s="170" t="s">
        <v>65</v>
      </c>
      <c r="D15" s="310">
        <v>557.1</v>
      </c>
      <c r="F15" s="301"/>
      <c r="G15" s="301"/>
      <c r="H15" s="301"/>
      <c r="I15" s="487"/>
      <c r="J15" s="304">
        <f t="shared" si="0"/>
        <v>29</v>
      </c>
      <c r="K15" s="301"/>
      <c r="L15" s="315"/>
      <c r="M15" s="315"/>
      <c r="N15" s="315"/>
      <c r="O15" s="308"/>
      <c r="P15" s="308"/>
    </row>
    <row r="16" spans="1:19" ht="18" customHeight="1">
      <c r="C16" s="170" t="s">
        <v>66</v>
      </c>
      <c r="D16" s="310">
        <v>1636.8</v>
      </c>
      <c r="F16" s="301"/>
      <c r="G16" s="301"/>
      <c r="H16" s="301"/>
      <c r="I16" s="487"/>
      <c r="J16" s="304">
        <f t="shared" si="0"/>
        <v>30</v>
      </c>
      <c r="K16" s="301"/>
      <c r="L16" s="315"/>
      <c r="M16" s="315"/>
      <c r="N16" s="315"/>
      <c r="O16" s="308"/>
      <c r="P16" s="308"/>
    </row>
    <row r="17" spans="3:16" ht="18" customHeight="1">
      <c r="C17" s="170" t="s">
        <v>67</v>
      </c>
      <c r="D17" s="310">
        <v>1737.6</v>
      </c>
      <c r="F17" s="301"/>
      <c r="G17" s="301"/>
      <c r="H17" s="301"/>
      <c r="I17" s="487"/>
      <c r="J17" s="304">
        <f t="shared" si="0"/>
        <v>31</v>
      </c>
      <c r="K17" s="301"/>
      <c r="L17" s="315"/>
      <c r="M17" s="315"/>
      <c r="N17" s="315"/>
      <c r="O17" s="308"/>
      <c r="P17" s="308"/>
    </row>
    <row r="18" spans="3:16" ht="18" customHeight="1">
      <c r="C18" s="170" t="s">
        <v>68</v>
      </c>
      <c r="D18" s="310">
        <v>2412.6</v>
      </c>
      <c r="F18" s="301"/>
      <c r="G18" s="301"/>
      <c r="H18" s="301"/>
      <c r="I18" s="487"/>
      <c r="J18" s="304">
        <f t="shared" si="0"/>
        <v>32</v>
      </c>
      <c r="K18" s="301"/>
      <c r="L18" s="315"/>
      <c r="M18" s="315"/>
      <c r="N18" s="315"/>
      <c r="O18" s="308"/>
      <c r="P18" s="308"/>
    </row>
    <row r="19" spans="3:16" ht="18" customHeight="1">
      <c r="C19" s="170" t="s">
        <v>69</v>
      </c>
      <c r="D19" s="310">
        <v>2985.9</v>
      </c>
      <c r="F19" s="301"/>
      <c r="G19" s="301"/>
      <c r="H19" s="301"/>
      <c r="I19" s="487"/>
      <c r="J19" s="304">
        <f t="shared" si="0"/>
        <v>33</v>
      </c>
      <c r="K19" s="301"/>
      <c r="L19" s="315"/>
      <c r="M19" s="315"/>
      <c r="N19" s="315"/>
      <c r="O19" s="315"/>
      <c r="P19" s="315"/>
    </row>
    <row r="20" spans="3:16" ht="18" customHeight="1">
      <c r="C20" s="170" t="s">
        <v>70</v>
      </c>
      <c r="D20" s="310">
        <v>5908.8</v>
      </c>
      <c r="F20" s="301"/>
      <c r="G20" s="301"/>
      <c r="H20" s="301"/>
      <c r="I20" s="487"/>
      <c r="J20" s="304">
        <f t="shared" si="0"/>
        <v>34</v>
      </c>
      <c r="K20" s="301"/>
      <c r="L20" s="315"/>
      <c r="M20" s="315"/>
      <c r="N20" s="315"/>
      <c r="O20" s="308"/>
      <c r="P20" s="308"/>
    </row>
    <row r="21" spans="3:16" ht="18" customHeight="1">
      <c r="C21" s="170" t="s">
        <v>71</v>
      </c>
      <c r="D21" s="170" t="s">
        <v>72</v>
      </c>
      <c r="G21" s="301"/>
      <c r="H21" s="301"/>
      <c r="I21" s="487"/>
      <c r="J21" s="304">
        <f t="shared" si="0"/>
        <v>35</v>
      </c>
      <c r="K21" s="301"/>
      <c r="L21" s="315"/>
      <c r="M21" s="315"/>
      <c r="N21" s="315"/>
      <c r="O21" s="308"/>
      <c r="P21" s="308"/>
    </row>
    <row r="22" spans="3:16" ht="18" customHeight="1">
      <c r="C22" s="170" t="s">
        <v>73</v>
      </c>
      <c r="D22" s="170" t="s">
        <v>74</v>
      </c>
      <c r="G22" s="301"/>
      <c r="H22" s="301"/>
      <c r="I22" s="487"/>
      <c r="J22" s="304">
        <f t="shared" si="0"/>
        <v>36</v>
      </c>
      <c r="K22" s="301"/>
      <c r="L22" s="315"/>
      <c r="M22" s="315"/>
      <c r="N22" s="315"/>
      <c r="O22" s="308"/>
      <c r="P22" s="308"/>
    </row>
    <row r="23" spans="3:16" ht="18" customHeight="1">
      <c r="C23" s="170" t="s">
        <v>65</v>
      </c>
      <c r="D23" s="170" t="s">
        <v>75</v>
      </c>
      <c r="G23" s="301"/>
      <c r="H23" s="301"/>
      <c r="I23" s="487"/>
      <c r="J23" s="304">
        <f t="shared" si="0"/>
        <v>37</v>
      </c>
      <c r="K23" s="301"/>
      <c r="L23" s="315"/>
      <c r="M23" s="315"/>
      <c r="N23" s="315"/>
      <c r="O23" s="308"/>
      <c r="P23" s="308"/>
    </row>
    <row r="24" spans="3:16" ht="18" customHeight="1">
      <c r="C24" s="170" t="s">
        <v>76</v>
      </c>
      <c r="D24" s="170" t="s">
        <v>77</v>
      </c>
      <c r="G24" s="301"/>
      <c r="H24" s="301"/>
      <c r="I24" s="487"/>
      <c r="J24" s="304">
        <f t="shared" si="0"/>
        <v>38</v>
      </c>
      <c r="K24" s="301"/>
      <c r="L24" s="315"/>
      <c r="M24" s="315"/>
      <c r="N24" s="315"/>
      <c r="O24" s="308"/>
      <c r="P24" s="308"/>
    </row>
    <row r="25" spans="3:16" ht="18" customHeight="1">
      <c r="C25" s="170" t="s">
        <v>78</v>
      </c>
      <c r="D25" s="170" t="s">
        <v>79</v>
      </c>
      <c r="G25" s="301"/>
      <c r="H25" s="301"/>
      <c r="I25" s="487"/>
      <c r="J25" s="304">
        <f t="shared" si="0"/>
        <v>39</v>
      </c>
      <c r="K25" s="301"/>
      <c r="L25" s="315"/>
      <c r="M25" s="315"/>
      <c r="N25" s="315"/>
      <c r="O25" s="308"/>
      <c r="P25" s="308"/>
    </row>
    <row r="26" spans="3:16" ht="18" customHeight="1">
      <c r="C26" s="170" t="s">
        <v>80</v>
      </c>
      <c r="D26" s="170" t="s">
        <v>81</v>
      </c>
      <c r="G26" s="301"/>
      <c r="H26" s="301"/>
      <c r="I26" s="487"/>
      <c r="J26" s="309">
        <f t="shared" si="0"/>
        <v>40</v>
      </c>
      <c r="K26" s="301"/>
      <c r="L26" s="315"/>
      <c r="M26" s="315"/>
      <c r="N26" s="315"/>
      <c r="O26" s="308"/>
      <c r="P26" s="308"/>
    </row>
    <row r="27" spans="3:16">
      <c r="C27" s="170" t="s">
        <v>82</v>
      </c>
      <c r="D27" s="170"/>
      <c r="G27" s="296"/>
      <c r="H27" s="296"/>
      <c r="I27" s="296"/>
      <c r="J27" s="296"/>
      <c r="K27" s="296"/>
      <c r="L27" s="319"/>
      <c r="M27" s="319"/>
      <c r="N27" s="319"/>
      <c r="O27" s="319"/>
      <c r="P27" s="319"/>
    </row>
    <row r="28" spans="3:16">
      <c r="C28" s="170" t="s">
        <v>83</v>
      </c>
      <c r="D28" s="310">
        <v>351.9</v>
      </c>
    </row>
    <row r="29" spans="3:16">
      <c r="C29" s="170" t="s">
        <v>84</v>
      </c>
      <c r="D29" s="310">
        <v>703.2</v>
      </c>
    </row>
    <row r="30" spans="3:16">
      <c r="C30" s="170" t="s">
        <v>0</v>
      </c>
      <c r="D30" s="310">
        <v>984.3</v>
      </c>
    </row>
    <row r="31" spans="3:16">
      <c r="C31" s="170" t="s">
        <v>1</v>
      </c>
      <c r="D31" s="310">
        <v>2488.1999999999998</v>
      </c>
    </row>
    <row r="32" spans="3:16">
      <c r="C32" s="170" t="s">
        <v>2</v>
      </c>
      <c r="D32" s="310">
        <v>4076.7</v>
      </c>
    </row>
    <row r="33" spans="3:4">
      <c r="C33" s="170" t="s">
        <v>3</v>
      </c>
      <c r="D33" s="310">
        <v>5908.8</v>
      </c>
    </row>
    <row r="34" spans="3:4">
      <c r="C34" s="170" t="s">
        <v>4</v>
      </c>
      <c r="D34" s="310">
        <v>562.5</v>
      </c>
    </row>
    <row r="35" spans="3:4">
      <c r="C35" s="170" t="s">
        <v>5</v>
      </c>
      <c r="D35" s="310">
        <v>843.6</v>
      </c>
    </row>
    <row r="36" spans="3:4">
      <c r="C36" s="170" t="s">
        <v>6</v>
      </c>
      <c r="D36" s="170" t="s">
        <v>7</v>
      </c>
    </row>
    <row r="37" spans="3:4">
      <c r="C37" s="170" t="s">
        <v>8</v>
      </c>
      <c r="D37" s="170"/>
    </row>
    <row r="38" spans="3:4">
      <c r="C38" s="170" t="s">
        <v>9</v>
      </c>
      <c r="D38" s="310">
        <v>6713.7</v>
      </c>
    </row>
    <row r="39" spans="3:4">
      <c r="C39" s="170" t="s">
        <v>10</v>
      </c>
      <c r="D39" s="170"/>
    </row>
    <row r="40" spans="3:4">
      <c r="C40" s="170" t="s">
        <v>11</v>
      </c>
      <c r="D40" s="310">
        <v>253.5</v>
      </c>
    </row>
    <row r="41" spans="3:4">
      <c r="C41" s="170" t="s">
        <v>12</v>
      </c>
      <c r="D41" s="310">
        <v>506.4</v>
      </c>
    </row>
    <row r="42" spans="3:4">
      <c r="C42" s="170" t="s">
        <v>13</v>
      </c>
      <c r="D42" s="310">
        <v>759.6</v>
      </c>
    </row>
    <row r="43" spans="3:4">
      <c r="C43" s="170" t="s">
        <v>14</v>
      </c>
      <c r="D43" s="310">
        <v>1012.2</v>
      </c>
    </row>
    <row r="44" spans="3:4">
      <c r="C44" s="170" t="s">
        <v>15</v>
      </c>
      <c r="D44" s="310">
        <v>1265.7</v>
      </c>
    </row>
    <row r="45" spans="3:4">
      <c r="C45" s="170" t="s">
        <v>16</v>
      </c>
      <c r="D45" s="310">
        <v>2024.4</v>
      </c>
    </row>
    <row r="46" spans="3:4">
      <c r="C46" s="170" t="s">
        <v>17</v>
      </c>
      <c r="D46" s="170"/>
    </row>
    <row r="47" spans="3:4">
      <c r="C47" s="170" t="s">
        <v>18</v>
      </c>
      <c r="D47" s="310">
        <v>3243.9</v>
      </c>
    </row>
    <row r="48" spans="3:4">
      <c r="C48" s="170" t="s">
        <v>19</v>
      </c>
      <c r="D48" s="310">
        <v>4800</v>
      </c>
    </row>
    <row r="49" spans="3:4">
      <c r="C49" s="170" t="s">
        <v>20</v>
      </c>
      <c r="D49" s="310">
        <v>6713.7</v>
      </c>
    </row>
    <row r="50" spans="3:4">
      <c r="C50" s="170" t="s">
        <v>21</v>
      </c>
      <c r="D50" s="170"/>
    </row>
    <row r="51" spans="3:4">
      <c r="C51" s="170" t="s">
        <v>22</v>
      </c>
      <c r="D51" s="310">
        <v>557.1</v>
      </c>
    </row>
    <row r="52" spans="3:4">
      <c r="C52" s="170" t="s">
        <v>23</v>
      </c>
      <c r="D52" s="310">
        <v>1636.8</v>
      </c>
    </row>
    <row r="53" spans="3:4">
      <c r="C53" s="170" t="s">
        <v>24</v>
      </c>
      <c r="D53" s="310">
        <v>2412.6</v>
      </c>
    </row>
    <row r="54" spans="3:4">
      <c r="C54" s="170" t="s">
        <v>25</v>
      </c>
      <c r="D54" s="310">
        <v>5908.8</v>
      </c>
    </row>
    <row r="55" spans="3:4">
      <c r="C55" s="170"/>
      <c r="D55" s="170"/>
    </row>
    <row r="56" spans="3:4">
      <c r="C56" s="170" t="s">
        <v>26</v>
      </c>
      <c r="D56" s="170"/>
    </row>
    <row r="57" spans="3:4">
      <c r="C57" s="170" t="s">
        <v>27</v>
      </c>
      <c r="D57" s="170"/>
    </row>
    <row r="58" spans="3:4">
      <c r="C58" s="170" t="s">
        <v>28</v>
      </c>
      <c r="D58" s="170"/>
    </row>
    <row r="59" spans="3:4">
      <c r="C59" s="170" t="s">
        <v>29</v>
      </c>
      <c r="D59" s="170"/>
    </row>
  </sheetData>
  <mergeCells count="4">
    <mergeCell ref="C2:C3"/>
    <mergeCell ref="I2:I26"/>
    <mergeCell ref="L2:L3"/>
    <mergeCell ref="M4:O4"/>
  </mergeCells>
  <phoneticPr fontId="58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2017-04-13T14:07:20Z</cp:lastPrinted>
  <dcterms:created xsi:type="dcterms:W3CDTF">2004-06-09T18:15:42Z</dcterms:created>
  <dcterms:modified xsi:type="dcterms:W3CDTF">2017-04-13T14:07:22Z</dcterms:modified>
  <cp:category>Planilha do Microsoft Excel</cp:category>
</cp:coreProperties>
</file>