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DA" sheetId="13" r:id="rId5"/>
  </sheets>
  <definedNames>
    <definedName name="_xlnm.Print_Area" localSheetId="2">'9a-B-TTS- VINC'!$B$2:$P$40</definedName>
    <definedName name="_xlnm.Print_Area" localSheetId="4">CONSOLIDADA!$D$1:$E$11</definedName>
    <definedName name="_xlnm.Print_Area" localSheetId="1">DIP!$B$1:$P$47</definedName>
    <definedName name="_xlnm.Print_Area" localSheetId="3">STB!$B$1:$O$33</definedName>
    <definedName name="_xlnm.Print_Area" localSheetId="0">TRAN!$B$1:$Q$44</definedName>
  </definedNames>
  <calcPr calcId="125725"/>
</workbook>
</file>

<file path=xl/calcChain.xml><?xml version="1.0" encoding="utf-8"?>
<calcChain xmlns="http://schemas.openxmlformats.org/spreadsheetml/2006/main">
  <c r="N16" i="15"/>
  <c r="N17"/>
  <c r="N18"/>
  <c r="N19"/>
  <c r="N20"/>
  <c r="N21"/>
  <c r="N22"/>
  <c r="N23"/>
  <c r="N24"/>
  <c r="N25"/>
  <c r="N26"/>
  <c r="N27"/>
  <c r="N28"/>
  <c r="N29"/>
  <c r="N30"/>
  <c r="O16" i="9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P16" i="8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B47" i="9"/>
  <c r="B33" i="15" s="1"/>
  <c r="B122" s="1"/>
  <c r="N117"/>
  <c r="N119"/>
  <c r="N15"/>
  <c r="D12" s="1"/>
  <c r="E9" i="13" s="1"/>
  <c r="E3"/>
  <c r="U17" i="14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16"/>
  <c r="IF16"/>
  <c r="IG16"/>
  <c r="K16"/>
  <c r="G16"/>
  <c r="G25"/>
  <c r="K25"/>
  <c r="IF24"/>
  <c r="K24"/>
  <c r="G24"/>
  <c r="G38"/>
  <c r="K38"/>
  <c r="B40"/>
  <c r="F8"/>
  <c r="G39"/>
  <c r="K39"/>
  <c r="O8"/>
  <c r="G17"/>
  <c r="K17"/>
  <c r="G18"/>
  <c r="K18"/>
  <c r="G19"/>
  <c r="K19"/>
  <c r="G20"/>
  <c r="K20"/>
  <c r="G21"/>
  <c r="K21"/>
  <c r="G22"/>
  <c r="K22"/>
  <c r="G23"/>
  <c r="K23"/>
  <c r="G26"/>
  <c r="K26"/>
  <c r="G27"/>
  <c r="K27"/>
  <c r="G28"/>
  <c r="K28"/>
  <c r="G29"/>
  <c r="K29"/>
  <c r="G30"/>
  <c r="K30"/>
  <c r="G31"/>
  <c r="K31"/>
  <c r="G32"/>
  <c r="K32"/>
  <c r="G33"/>
  <c r="K33"/>
  <c r="G34"/>
  <c r="K34"/>
  <c r="G35"/>
  <c r="K35"/>
  <c r="G15"/>
  <c r="K15"/>
  <c r="E10"/>
  <c r="IF15"/>
  <c r="IG15"/>
  <c r="IF18"/>
  <c r="IG18"/>
  <c r="IF19"/>
  <c r="IG19"/>
  <c r="IF20"/>
  <c r="IG20"/>
  <c r="IF21"/>
  <c r="IG21"/>
  <c r="IF22"/>
  <c r="O15" i="9"/>
  <c r="O129"/>
  <c r="ID129"/>
  <c r="IE129"/>
  <c r="O130"/>
  <c r="O132"/>
  <c r="ID130"/>
  <c r="IE130"/>
  <c r="O131"/>
  <c r="P15" i="8"/>
  <c r="D12" s="1"/>
  <c r="E7" i="13" s="1"/>
  <c r="P123" i="8"/>
  <c r="IH123"/>
  <c r="II123"/>
  <c r="P124"/>
  <c r="IH124"/>
  <c r="II124"/>
  <c r="P125"/>
  <c r="IH125"/>
  <c r="II125"/>
  <c r="P126"/>
  <c r="P127"/>
  <c r="IH126"/>
  <c r="II126"/>
  <c r="IH127"/>
  <c r="G4" i="13"/>
  <c r="K40" i="14"/>
  <c r="K10"/>
  <c r="I10"/>
  <c r="D11" i="13"/>
  <c r="C133" i="9"/>
  <c r="D12" l="1"/>
  <c r="E8" i="13" s="1"/>
  <c r="E10" s="1"/>
</calcChain>
</file>

<file path=xl/sharedStrings.xml><?xml version="1.0" encoding="utf-8"?>
<sst xmlns="http://schemas.openxmlformats.org/spreadsheetml/2006/main" count="194" uniqueCount="124">
  <si>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</si>
  <si>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</si>
  <si>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</si>
  <si>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</si>
  <si>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</si>
  <si>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</si>
  <si>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</si>
  <si>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</si>
  <si>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</si>
  <si>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</si>
  <si>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</si>
  <si>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</si>
  <si>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</si>
  <si>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</si>
  <si>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</si>
  <si>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</si>
  <si>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</si>
  <si>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</si>
  <si>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</si>
  <si>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</si>
  <si>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</si>
  <si>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</si>
  <si>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</si>
  <si>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</si>
  <si>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</si>
  <si>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</si>
  <si>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</si>
  <si>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</si>
  <si>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</si>
  <si>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</si>
  <si>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</si>
  <si>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</si>
  <si>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</si>
  <si>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</si>
  <si>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</si>
  <si>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</si>
  <si>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</si>
  <si>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</si>
  <si>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</si>
  <si>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</si>
  <si>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</si>
  <si>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</si>
  <si>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</si>
  <si>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</si>
  <si>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</si>
  <si>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</si>
  <si>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</si>
  <si>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</si>
  <si>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</si>
  <si>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</si>
  <si>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</si>
  <si>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</si>
  <si>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</si>
  <si>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</si>
  <si>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</si>
  <si>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</si>
  <si>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</si>
  <si>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</si>
  <si>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</si>
  <si>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</si>
  <si>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</si>
  <si>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</si>
  <si>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</si>
  <si>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</si>
  <si>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</si>
  <si>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</si>
  <si>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</si>
  <si>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</si>
  <si>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</si>
  <si>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</si>
  <si>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</si>
  <si>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</si>
  <si>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</si>
  <si>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</si>
  <si>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</si>
  <si>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</si>
  <si>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</si>
  <si>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</si>
  <si>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</si>
  <si>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</si>
  <si>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</si>
  <si>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</si>
  <si>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</si>
  <si>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</si>
  <si>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</si>
  <si>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</si>
  <si>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</si>
  <si>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</si>
  <si>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</si>
  <si>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</si>
  <si>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</si>
  <si>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</si>
  <si>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</si>
  <si>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</si>
  <si>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</si>
  <si>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</si>
  <si>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</si>
  <si>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</si>
  <si>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</si>
  <si>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</si>
  <si>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</si>
  <si>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</si>
  <si>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</si>
  <si>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</si>
  <si>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FAPESP-UNIVERSITY OF TORONTO AND THE UNIVERSITY OF WESTERN ONTARIO</t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</si>
  <si>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</si>
  <si>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</si>
  <si>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</si>
  <si>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</si>
  <si>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</si>
  <si>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</si>
  <si>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</si>
  <si>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</si>
  <si>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</si>
  <si>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</si>
  <si>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</si>
  <si>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</si>
  <si>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</si>
  <si>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FAPESP, JUNE, 2011</t>
  </si>
  <si>
    <t>MANDATORY</t>
  </si>
  <si>
    <t>PRINT</t>
  </si>
  <si>
    <t xml:space="preserve">CALL FOR PROPOSALS 
</t>
  </si>
  <si>
    <t xml:space="preserve">CALL FOR PROPOSALS
</t>
  </si>
  <si>
    <t>CALL FOR PROPOSALS</t>
  </si>
</sst>
</file>

<file path=xl/styles.xml><?xml version="1.0" encoding="utf-8"?>
<styleSheet xmlns="http://schemas.openxmlformats.org/spreadsheetml/2006/main">
  <numFmts count="5">
    <numFmt numFmtId="7" formatCode="&quot;R$ &quot;#,##0.00_);\(&quot;R$ &quot;#,##0.00\)"/>
    <numFmt numFmtId="44" formatCode="_(&quot;R$ &quot;* #,##0.00_);_(&quot;R$ &quot;* \(#,##0.00\);_(&quot;R$ &quot;* &quot;-&quot;??_);_(@_)"/>
    <numFmt numFmtId="43" formatCode="_(* #,##0.00_);_(* \(#,##0.00\);_(* &quot;-&quot;??_);_(@_)"/>
    <numFmt numFmtId="164" formatCode="&quot;R$&quot;\ #,##0.00_);\(&quot;R$&quot;\ #,##0.00\)"/>
    <numFmt numFmtId="165" formatCode="&quot;US$&quot;\ #,##0.00_);\(&quot;US$&quot;\ #,##0.00\)"/>
  </numFmts>
  <fonts count="4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43" fontId="2" fillId="0" borderId="0" xfId="3" applyFont="1" applyBorder="1" applyProtection="1">
      <protection locked="0"/>
    </xf>
    <xf numFmtId="43" fontId="2" fillId="0" borderId="0" xfId="3" applyFont="1" applyBorder="1"/>
    <xf numFmtId="7" fontId="11" fillId="0" borderId="10" xfId="1" applyNumberFormat="1" applyFont="1" applyBorder="1" applyAlignment="1" applyProtection="1">
      <alignment horizontal="right" vertical="center" shrinkToFit="1"/>
      <protection hidden="1"/>
    </xf>
    <xf numFmtId="7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7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7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7" fontId="17" fillId="0" borderId="10" xfId="1" applyNumberFormat="1" applyFont="1" applyBorder="1" applyAlignment="1" applyProtection="1">
      <alignment horizontal="right" shrinkToFit="1"/>
      <protection hidden="1"/>
    </xf>
    <xf numFmtId="7" fontId="17" fillId="0" borderId="10" xfId="1" applyNumberFormat="1" applyFont="1" applyBorder="1" applyAlignment="1" applyProtection="1">
      <alignment horizontal="right" vertical="center" shrinkToFit="1"/>
      <protection hidden="1"/>
    </xf>
    <xf numFmtId="44" fontId="2" fillId="0" borderId="2" xfId="1" applyFont="1" applyBorder="1" applyProtection="1">
      <protection locked="0"/>
    </xf>
    <xf numFmtId="44" fontId="2" fillId="0" borderId="2" xfId="1" applyFont="1" applyBorder="1"/>
    <xf numFmtId="165" fontId="2" fillId="0" borderId="2" xfId="0" applyNumberFormat="1" applyFont="1" applyBorder="1"/>
    <xf numFmtId="165" fontId="11" fillId="0" borderId="12" xfId="2" applyNumberFormat="1" applyFont="1" applyBorder="1" applyAlignment="1" applyProtection="1">
      <alignment horizontal="right" vertical="center" shrinkToFit="1"/>
      <protection hidden="1"/>
    </xf>
    <xf numFmtId="43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43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43" fontId="4" fillId="0" borderId="0" xfId="3" applyFont="1" applyAlignment="1">
      <alignment vertical="center"/>
    </xf>
    <xf numFmtId="165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7" fontId="2" fillId="0" borderId="10" xfId="1" applyNumberFormat="1" applyFont="1" applyBorder="1" applyAlignment="1" applyProtection="1">
      <alignment horizontal="right" vertical="center" shrinkToFit="1"/>
      <protection hidden="1"/>
    </xf>
    <xf numFmtId="7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43" fontId="2" fillId="0" borderId="2" xfId="3" applyNumberFormat="1" applyFont="1" applyBorder="1" applyAlignment="1" applyProtection="1">
      <alignment horizontal="right" vertical="center" shrinkToFit="1"/>
      <protection locked="0"/>
    </xf>
    <xf numFmtId="7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7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164" fontId="44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Fill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4" fillId="4" borderId="0" xfId="0" applyFont="1" applyFill="1" applyAlignment="1" applyProtection="1"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1" fillId="0" borderId="0" xfId="0" applyFont="1" applyFill="1" applyAlignment="1" applyProtection="1">
      <protection hidden="1"/>
    </xf>
    <xf numFmtId="0" fontId="33" fillId="0" borderId="0" xfId="0" applyFont="1" applyFill="1" applyAlignment="1" applyProtection="1">
      <protection hidden="1"/>
    </xf>
    <xf numFmtId="0" fontId="34" fillId="0" borderId="0" xfId="0" applyFont="1" applyFill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164" fontId="45" fillId="0" borderId="2" xfId="1" applyNumberFormat="1" applyFont="1" applyBorder="1" applyAlignment="1">
      <alignment vertical="center" shrinkToFit="1"/>
    </xf>
    <xf numFmtId="4" fontId="46" fillId="0" borderId="9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7" fontId="5" fillId="0" borderId="10" xfId="1" applyNumberFormat="1" applyFont="1" applyBorder="1" applyAlignment="1" applyProtection="1">
      <alignment horizontal="right" vertical="center" shrinkToFit="1"/>
      <protection hidden="1"/>
    </xf>
    <xf numFmtId="7" fontId="5" fillId="0" borderId="7" xfId="1" applyNumberFormat="1" applyFont="1" applyBorder="1" applyAlignment="1" applyProtection="1">
      <alignment horizontal="right" vertical="center" shrinkToFit="1"/>
      <protection hidden="1"/>
    </xf>
    <xf numFmtId="7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5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7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7" fontId="11" fillId="0" borderId="10" xfId="0" applyNumberFormat="1" applyFont="1" applyBorder="1" applyAlignment="1" applyProtection="1">
      <alignment vertical="center"/>
      <protection hidden="1"/>
    </xf>
    <xf numFmtId="7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7" fontId="18" fillId="0" borderId="10" xfId="0" applyNumberFormat="1" applyFont="1" applyBorder="1" applyAlignment="1" applyProtection="1">
      <alignment horizontal="center" vertical="center" wrapText="1"/>
      <protection hidden="1"/>
    </xf>
    <xf numFmtId="7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8" fillId="0" borderId="4" xfId="0" applyFont="1" applyBorder="1" applyAlignment="1">
      <alignment horizontal="center" wrapText="1"/>
    </xf>
    <xf numFmtId="0" fontId="13" fillId="0" borderId="6" xfId="0" applyFont="1" applyBorder="1" applyAlignment="1"/>
    <xf numFmtId="0" fontId="13" fillId="0" borderId="5" xfId="0" applyFont="1" applyBorder="1" applyAlignment="1"/>
    <xf numFmtId="0" fontId="0" fillId="0" borderId="0" xfId="0"/>
    <xf numFmtId="0" fontId="0" fillId="0" borderId="15" xfId="0" applyBorder="1"/>
    <xf numFmtId="0" fontId="0" fillId="0" borderId="13" xfId="0" applyBorder="1"/>
    <xf numFmtId="0" fontId="0" fillId="0" borderId="1" xfId="0" applyBorder="1"/>
    <xf numFmtId="0" fontId="0" fillId="0" borderId="12" xfId="0" applyBorder="1"/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2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3" fillId="8" borderId="5" xfId="0" applyFont="1" applyFill="1" applyBorder="1" applyAlignment="1">
      <alignment vertical="center" textRotation="255"/>
    </xf>
    <xf numFmtId="0" fontId="43" fillId="8" borderId="15" xfId="0" applyFont="1" applyFill="1" applyBorder="1" applyAlignment="1">
      <alignment vertical="center" textRotation="255"/>
    </xf>
    <xf numFmtId="0" fontId="43" fillId="8" borderId="12" xfId="0" applyFont="1" applyFill="1" applyBorder="1" applyAlignment="1">
      <alignment vertical="center" textRotation="255"/>
    </xf>
    <xf numFmtId="0" fontId="43" fillId="8" borderId="4" xfId="0" applyFont="1" applyFill="1" applyBorder="1" applyAlignment="1">
      <alignment vertical="center" textRotation="255"/>
    </xf>
    <xf numFmtId="0" fontId="43" fillId="8" borderId="8" xfId="0" applyFont="1" applyFill="1" applyBorder="1" applyAlignment="1">
      <alignment vertical="center" textRotation="255"/>
    </xf>
    <xf numFmtId="0" fontId="43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7" Type="http://schemas.openxmlformats.org/officeDocument/2006/relationships/image" Target="../media/image5.png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hyperlink" Target="#'9b-B-ACAD-TEM'!A1"/><Relationship Id="rId5" Type="http://schemas.openxmlformats.org/officeDocument/2006/relationships/hyperlink" Target="#'8-DIP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STB!A1"/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5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6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5" customWidth="1"/>
    <col min="2" max="2" width="5.85546875" style="32" customWidth="1"/>
    <col min="3" max="3" width="5.140625" style="78" customWidth="1"/>
    <col min="4" max="4" width="9.28515625" style="78" customWidth="1"/>
    <col min="5" max="5" width="11.5703125" style="78" customWidth="1"/>
    <col min="6" max="8" width="8" style="34" customWidth="1"/>
    <col min="9" max="9" width="7.28515625" style="34" customWidth="1"/>
    <col min="10" max="10" width="5" style="34" customWidth="1"/>
    <col min="11" max="11" width="7.5703125" style="34" customWidth="1"/>
    <col min="12" max="12" width="6.5703125" style="34" customWidth="1"/>
    <col min="13" max="13" width="7.7109375" style="78" customWidth="1"/>
    <col min="14" max="14" width="5.28515625" style="78" customWidth="1"/>
    <col min="15" max="15" width="15.5703125" style="78" customWidth="1"/>
    <col min="16" max="16" width="16.5703125" style="34" customWidth="1"/>
    <col min="17" max="17" width="19" style="20" customWidth="1"/>
    <col min="18" max="18" width="2.28515625" style="32" customWidth="1"/>
    <col min="19" max="19" width="7.5703125" style="32" hidden="1" customWidth="1"/>
    <col min="20" max="16384" width="0" style="32" hidden="1"/>
  </cols>
  <sheetData>
    <row r="1" spans="1:243" s="4" customFormat="1" ht="31.5" customHeight="1">
      <c r="A1" s="19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94"/>
    </row>
    <row r="2" spans="1:243" s="4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94"/>
    </row>
    <row r="3" spans="1:243" s="4" customFormat="1" ht="16.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88"/>
      <c r="N3" s="273" t="s">
        <v>121</v>
      </c>
      <c r="O3" s="274"/>
      <c r="P3" s="274"/>
      <c r="Q3" s="275"/>
      <c r="R3" s="194"/>
    </row>
    <row r="4" spans="1:243" s="4" customFormat="1" ht="16.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87"/>
      <c r="N4" s="300" t="s">
        <v>104</v>
      </c>
      <c r="O4" s="301"/>
      <c r="P4" s="301"/>
      <c r="Q4" s="302"/>
      <c r="R4" s="194"/>
    </row>
    <row r="5" spans="1:243" s="4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03"/>
      <c r="O5" s="304"/>
      <c r="P5" s="304"/>
      <c r="Q5" s="305"/>
      <c r="R5" s="194"/>
    </row>
    <row r="6" spans="1:243" s="4" customFormat="1" ht="19.5" customHeight="1">
      <c r="A6" s="196"/>
      <c r="B6" s="159" t="s">
        <v>109</v>
      </c>
      <c r="C6" s="159"/>
      <c r="D6" s="159"/>
      <c r="E6" s="159"/>
      <c r="F6" s="159"/>
      <c r="G6" s="159"/>
      <c r="H6" s="159"/>
      <c r="I6" s="159"/>
      <c r="J6" s="159"/>
      <c r="Q6" s="39"/>
      <c r="R6" s="242"/>
      <c r="S6" s="36"/>
      <c r="T6" s="36"/>
      <c r="U6" s="36"/>
      <c r="V6" s="36"/>
      <c r="W6" s="36"/>
      <c r="X6" s="36"/>
      <c r="Y6" s="39"/>
    </row>
    <row r="7" spans="1:243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5"/>
      <c r="O7" s="46"/>
      <c r="P7" s="46"/>
      <c r="Q7" s="46"/>
      <c r="R7" s="194"/>
    </row>
    <row r="8" spans="1:243" s="2" customFormat="1" ht="18.75" customHeight="1">
      <c r="A8" s="214"/>
      <c r="B8" s="236" t="s">
        <v>110</v>
      </c>
      <c r="C8" s="24"/>
      <c r="D8" s="7"/>
      <c r="E8" s="7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2"/>
      <c r="R8" s="243">
        <v>4</v>
      </c>
    </row>
    <row r="9" spans="1:243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R9" s="194"/>
    </row>
    <row r="10" spans="1:243" s="26" customFormat="1" ht="18.75" customHeight="1">
      <c r="A10" s="195"/>
      <c r="B10" s="266" t="s">
        <v>111</v>
      </c>
      <c r="C10" s="266"/>
      <c r="D10" s="266"/>
      <c r="E10" s="267"/>
      <c r="F10" s="268"/>
      <c r="G10" s="269"/>
      <c r="I10" s="237"/>
      <c r="J10" s="237"/>
      <c r="K10" s="237"/>
      <c r="L10" s="237"/>
      <c r="M10" s="3"/>
      <c r="N10" s="2"/>
      <c r="O10" s="2"/>
      <c r="P10" s="194"/>
      <c r="R10" s="194"/>
    </row>
    <row r="11" spans="1:243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R11" s="194"/>
    </row>
    <row r="12" spans="1:243" s="4" customFormat="1" ht="19.5" customHeight="1">
      <c r="A12" s="195"/>
      <c r="B12" s="295" t="s">
        <v>61</v>
      </c>
      <c r="C12" s="296"/>
      <c r="D12" s="297" t="str">
        <f>IF(SUM(P15:P41)=0,"",SUM(P15:P41))</f>
        <v/>
      </c>
      <c r="E12" s="298"/>
      <c r="F12" s="298"/>
      <c r="G12" s="299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94"/>
    </row>
    <row r="13" spans="1:243" s="50" customFormat="1" ht="6.75" customHeight="1">
      <c r="A13" s="198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8"/>
      <c r="R13" s="199"/>
      <c r="S13" s="67"/>
      <c r="T13" s="67"/>
      <c r="U13" s="67"/>
      <c r="V13" s="67"/>
      <c r="W13" s="67"/>
      <c r="X13" s="67"/>
    </row>
    <row r="14" spans="1:243" s="54" customFormat="1" ht="33" customHeight="1">
      <c r="A14" s="200"/>
      <c r="B14" s="280" t="s">
        <v>8</v>
      </c>
      <c r="C14" s="280"/>
      <c r="D14" s="108" t="s">
        <v>113</v>
      </c>
      <c r="E14" s="306" t="s">
        <v>114</v>
      </c>
      <c r="F14" s="307"/>
      <c r="G14" s="307"/>
      <c r="H14" s="307"/>
      <c r="I14" s="307"/>
      <c r="J14" s="307"/>
      <c r="K14" s="307"/>
      <c r="L14" s="307"/>
      <c r="M14" s="307"/>
      <c r="N14" s="308"/>
      <c r="O14" s="201" t="s">
        <v>115</v>
      </c>
      <c r="P14" s="201" t="s">
        <v>116</v>
      </c>
      <c r="Q14" s="108" t="s">
        <v>9</v>
      </c>
      <c r="R14" s="203"/>
      <c r="S14" s="59"/>
      <c r="T14" s="59"/>
      <c r="U14" s="59"/>
      <c r="V14" s="59"/>
      <c r="W14" s="59"/>
      <c r="X14" s="59"/>
    </row>
    <row r="15" spans="1:243" customFormat="1" ht="29.25" customHeight="1">
      <c r="A15" s="205"/>
      <c r="B15" s="282"/>
      <c r="C15" s="283"/>
      <c r="D15" s="56"/>
      <c r="E15" s="277"/>
      <c r="F15" s="278"/>
      <c r="G15" s="278"/>
      <c r="H15" s="278"/>
      <c r="I15" s="278"/>
      <c r="J15" s="278"/>
      <c r="K15" s="278"/>
      <c r="L15" s="278"/>
      <c r="M15" s="278"/>
      <c r="N15" s="279"/>
      <c r="O15" s="99"/>
      <c r="P15" s="184" t="str">
        <f>IF(O15*D15=0,"",O15*D15)</f>
        <v/>
      </c>
      <c r="Q15" s="38"/>
      <c r="R15" s="212">
        <v>4</v>
      </c>
      <c r="S15" s="4"/>
      <c r="T15" s="4"/>
      <c r="U15" s="4"/>
      <c r="V15" s="4"/>
      <c r="W15" s="4"/>
      <c r="X15" s="4"/>
      <c r="IH15" s="49"/>
      <c r="II15" s="16"/>
    </row>
    <row r="16" spans="1:243" customFormat="1" ht="29.25" customHeight="1">
      <c r="A16" s="205"/>
      <c r="B16" s="282"/>
      <c r="C16" s="283"/>
      <c r="D16" s="56"/>
      <c r="E16" s="277"/>
      <c r="F16" s="278"/>
      <c r="G16" s="278"/>
      <c r="H16" s="278"/>
      <c r="I16" s="278"/>
      <c r="J16" s="278"/>
      <c r="K16" s="278"/>
      <c r="L16" s="278"/>
      <c r="M16" s="278"/>
      <c r="N16" s="279"/>
      <c r="O16" s="99"/>
      <c r="P16" s="184" t="str">
        <f t="shared" ref="P16:P41" si="0">IF(O16*D16=0,"",O16*D16)</f>
        <v/>
      </c>
      <c r="Q16" s="38"/>
      <c r="R16" s="212"/>
      <c r="S16" s="4"/>
      <c r="T16" s="4"/>
      <c r="U16" s="4"/>
      <c r="V16" s="4"/>
      <c r="W16" s="4"/>
      <c r="X16" s="4"/>
      <c r="IH16" s="49"/>
      <c r="II16" s="16"/>
    </row>
    <row r="17" spans="1:243" customFormat="1" ht="29.25" customHeight="1">
      <c r="A17" s="205"/>
      <c r="B17" s="282"/>
      <c r="C17" s="283"/>
      <c r="D17" s="206"/>
      <c r="E17" s="278"/>
      <c r="F17" s="278"/>
      <c r="G17" s="278"/>
      <c r="H17" s="278"/>
      <c r="I17" s="278"/>
      <c r="J17" s="278"/>
      <c r="K17" s="278"/>
      <c r="L17" s="278"/>
      <c r="M17" s="278"/>
      <c r="N17" s="279"/>
      <c r="O17" s="99"/>
      <c r="P17" s="184" t="str">
        <f t="shared" si="0"/>
        <v/>
      </c>
      <c r="Q17" s="38"/>
      <c r="R17" s="212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205"/>
      <c r="B18" s="282"/>
      <c r="C18" s="283"/>
      <c r="D18" s="206"/>
      <c r="E18" s="278"/>
      <c r="F18" s="278"/>
      <c r="G18" s="278"/>
      <c r="H18" s="278"/>
      <c r="I18" s="278"/>
      <c r="J18" s="278"/>
      <c r="K18" s="278"/>
      <c r="L18" s="278"/>
      <c r="M18" s="278"/>
      <c r="N18" s="279"/>
      <c r="O18" s="99"/>
      <c r="P18" s="184" t="str">
        <f t="shared" si="0"/>
        <v/>
      </c>
      <c r="Q18" s="38"/>
      <c r="R18" s="212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205"/>
      <c r="B19" s="282"/>
      <c r="C19" s="283"/>
      <c r="D19" s="206"/>
      <c r="E19" s="278"/>
      <c r="F19" s="278"/>
      <c r="G19" s="278"/>
      <c r="H19" s="278"/>
      <c r="I19" s="278"/>
      <c r="J19" s="278"/>
      <c r="K19" s="278"/>
      <c r="L19" s="278"/>
      <c r="M19" s="278"/>
      <c r="N19" s="279"/>
      <c r="O19" s="99"/>
      <c r="P19" s="184" t="str">
        <f t="shared" si="0"/>
        <v/>
      </c>
      <c r="Q19" s="38"/>
      <c r="R19" s="212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205"/>
      <c r="B20" s="282"/>
      <c r="C20" s="283"/>
      <c r="D20" s="206"/>
      <c r="E20" s="278"/>
      <c r="F20" s="278"/>
      <c r="G20" s="278"/>
      <c r="H20" s="278"/>
      <c r="I20" s="278"/>
      <c r="J20" s="278"/>
      <c r="K20" s="278"/>
      <c r="L20" s="278"/>
      <c r="M20" s="278"/>
      <c r="N20" s="279"/>
      <c r="O20" s="99"/>
      <c r="P20" s="184" t="str">
        <f t="shared" si="0"/>
        <v/>
      </c>
      <c r="Q20" s="38"/>
      <c r="R20" s="212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205"/>
      <c r="B21" s="282"/>
      <c r="C21" s="283"/>
      <c r="D21" s="206"/>
      <c r="E21" s="278"/>
      <c r="F21" s="278"/>
      <c r="G21" s="278"/>
      <c r="H21" s="278"/>
      <c r="I21" s="278"/>
      <c r="J21" s="278"/>
      <c r="K21" s="278"/>
      <c r="L21" s="278"/>
      <c r="M21" s="278"/>
      <c r="N21" s="279"/>
      <c r="O21" s="99"/>
      <c r="P21" s="184" t="str">
        <f t="shared" si="0"/>
        <v/>
      </c>
      <c r="Q21" s="38"/>
      <c r="R21" s="212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205"/>
      <c r="B22" s="282"/>
      <c r="C22" s="283"/>
      <c r="D22" s="206"/>
      <c r="E22" s="278"/>
      <c r="F22" s="278"/>
      <c r="G22" s="278"/>
      <c r="H22" s="278"/>
      <c r="I22" s="278"/>
      <c r="J22" s="278"/>
      <c r="K22" s="278"/>
      <c r="L22" s="278"/>
      <c r="M22" s="278"/>
      <c r="N22" s="279"/>
      <c r="O22" s="99"/>
      <c r="P22" s="184" t="str">
        <f t="shared" si="0"/>
        <v/>
      </c>
      <c r="Q22" s="38"/>
      <c r="R22" s="212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205"/>
      <c r="B23" s="282"/>
      <c r="C23" s="283"/>
      <c r="D23" s="56"/>
      <c r="E23" s="277"/>
      <c r="F23" s="278"/>
      <c r="G23" s="278"/>
      <c r="H23" s="278"/>
      <c r="I23" s="278"/>
      <c r="J23" s="278"/>
      <c r="K23" s="278"/>
      <c r="L23" s="278"/>
      <c r="M23" s="278"/>
      <c r="N23" s="279"/>
      <c r="O23" s="99"/>
      <c r="P23" s="184" t="str">
        <f t="shared" si="0"/>
        <v/>
      </c>
      <c r="Q23" s="38"/>
      <c r="R23" s="212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205"/>
      <c r="B24" s="282"/>
      <c r="C24" s="283"/>
      <c r="D24" s="56"/>
      <c r="E24" s="277"/>
      <c r="F24" s="278"/>
      <c r="G24" s="278"/>
      <c r="H24" s="278"/>
      <c r="I24" s="278"/>
      <c r="J24" s="278"/>
      <c r="K24" s="278"/>
      <c r="L24" s="278"/>
      <c r="M24" s="278"/>
      <c r="N24" s="279"/>
      <c r="O24" s="99"/>
      <c r="P24" s="184" t="str">
        <f t="shared" si="0"/>
        <v/>
      </c>
      <c r="Q24" s="38"/>
      <c r="R24" s="212"/>
      <c r="S24" s="4"/>
      <c r="T24" s="4"/>
      <c r="U24" s="4"/>
      <c r="V24" s="4"/>
      <c r="W24" s="4"/>
      <c r="X24" s="4"/>
    </row>
    <row r="25" spans="1:243" customFormat="1" ht="29.25" customHeight="1">
      <c r="A25" s="205"/>
      <c r="B25" s="282"/>
      <c r="C25" s="283"/>
      <c r="D25" s="56"/>
      <c r="E25" s="277"/>
      <c r="F25" s="278"/>
      <c r="G25" s="278"/>
      <c r="H25" s="278"/>
      <c r="I25" s="278"/>
      <c r="J25" s="278"/>
      <c r="K25" s="278"/>
      <c r="L25" s="278"/>
      <c r="M25" s="278"/>
      <c r="N25" s="279"/>
      <c r="O25" s="99"/>
      <c r="P25" s="184" t="str">
        <f t="shared" si="0"/>
        <v/>
      </c>
      <c r="Q25" s="38"/>
      <c r="R25" s="212"/>
      <c r="S25" s="4"/>
      <c r="T25" s="4"/>
      <c r="U25" s="4"/>
      <c r="V25" s="4"/>
      <c r="W25" s="4"/>
      <c r="X25" s="4"/>
    </row>
    <row r="26" spans="1:243" customFormat="1" ht="29.25" customHeight="1">
      <c r="A26" s="205"/>
      <c r="B26" s="282"/>
      <c r="C26" s="283"/>
      <c r="D26" s="56"/>
      <c r="E26" s="277"/>
      <c r="F26" s="278"/>
      <c r="G26" s="278"/>
      <c r="H26" s="278"/>
      <c r="I26" s="278"/>
      <c r="J26" s="278"/>
      <c r="K26" s="278"/>
      <c r="L26" s="278"/>
      <c r="M26" s="278"/>
      <c r="N26" s="279"/>
      <c r="O26" s="99"/>
      <c r="P26" s="184" t="str">
        <f t="shared" si="0"/>
        <v/>
      </c>
      <c r="Q26" s="38"/>
      <c r="R26" s="212"/>
      <c r="S26" s="4"/>
      <c r="T26" s="4"/>
      <c r="U26" s="4"/>
      <c r="V26" s="4"/>
      <c r="W26" s="4"/>
      <c r="X26" s="4"/>
    </row>
    <row r="27" spans="1:243" customFormat="1" ht="29.25" customHeight="1">
      <c r="A27" s="205"/>
      <c r="B27" s="282"/>
      <c r="C27" s="283"/>
      <c r="D27" s="56"/>
      <c r="E27" s="277"/>
      <c r="F27" s="278"/>
      <c r="G27" s="278"/>
      <c r="H27" s="278"/>
      <c r="I27" s="278"/>
      <c r="J27" s="278"/>
      <c r="K27" s="278"/>
      <c r="L27" s="278"/>
      <c r="M27" s="278"/>
      <c r="N27" s="279"/>
      <c r="O27" s="99"/>
      <c r="P27" s="184" t="str">
        <f t="shared" si="0"/>
        <v/>
      </c>
      <c r="Q27" s="38"/>
      <c r="R27" s="212"/>
      <c r="S27" s="4"/>
      <c r="T27" s="4"/>
      <c r="U27" s="4"/>
      <c r="V27" s="4"/>
      <c r="W27" s="4"/>
      <c r="X27" s="4"/>
    </row>
    <row r="28" spans="1:243" customFormat="1" ht="29.25" customHeight="1">
      <c r="A28" s="205"/>
      <c r="B28" s="282"/>
      <c r="C28" s="283"/>
      <c r="D28" s="56"/>
      <c r="E28" s="277"/>
      <c r="F28" s="278"/>
      <c r="G28" s="278"/>
      <c r="H28" s="278"/>
      <c r="I28" s="278"/>
      <c r="J28" s="278"/>
      <c r="K28" s="278"/>
      <c r="L28" s="278"/>
      <c r="M28" s="278"/>
      <c r="N28" s="279"/>
      <c r="O28" s="99"/>
      <c r="P28" s="184" t="str">
        <f t="shared" si="0"/>
        <v/>
      </c>
      <c r="Q28" s="38"/>
      <c r="R28" s="212"/>
      <c r="S28" s="4"/>
      <c r="T28" s="4"/>
      <c r="U28" s="4"/>
      <c r="V28" s="4"/>
      <c r="W28" s="4"/>
      <c r="X28" s="4"/>
    </row>
    <row r="29" spans="1:243" customFormat="1" ht="29.25" customHeight="1">
      <c r="A29" s="205"/>
      <c r="B29" s="282"/>
      <c r="C29" s="283"/>
      <c r="D29" s="56"/>
      <c r="E29" s="277"/>
      <c r="F29" s="278"/>
      <c r="G29" s="278"/>
      <c r="H29" s="278"/>
      <c r="I29" s="278"/>
      <c r="J29" s="278"/>
      <c r="K29" s="278"/>
      <c r="L29" s="278"/>
      <c r="M29" s="278"/>
      <c r="N29" s="279"/>
      <c r="O29" s="99"/>
      <c r="P29" s="184" t="str">
        <f t="shared" si="0"/>
        <v/>
      </c>
      <c r="Q29" s="38"/>
      <c r="R29" s="212"/>
      <c r="S29" s="4"/>
      <c r="T29" s="4"/>
      <c r="U29" s="4"/>
      <c r="V29" s="4"/>
      <c r="W29" s="4"/>
      <c r="X29" s="4"/>
    </row>
    <row r="30" spans="1:243" customFormat="1" ht="29.25" customHeight="1">
      <c r="A30" s="205"/>
      <c r="B30" s="282"/>
      <c r="C30" s="283"/>
      <c r="D30" s="56"/>
      <c r="E30" s="277"/>
      <c r="F30" s="278"/>
      <c r="G30" s="278"/>
      <c r="H30" s="278"/>
      <c r="I30" s="278"/>
      <c r="J30" s="278"/>
      <c r="K30" s="278"/>
      <c r="L30" s="278"/>
      <c r="M30" s="278"/>
      <c r="N30" s="279"/>
      <c r="O30" s="99"/>
      <c r="P30" s="184" t="str">
        <f t="shared" si="0"/>
        <v/>
      </c>
      <c r="Q30" s="38"/>
      <c r="R30" s="212"/>
      <c r="S30" s="4"/>
      <c r="T30" s="4"/>
      <c r="U30" s="4"/>
      <c r="V30" s="4"/>
      <c r="W30" s="4"/>
      <c r="X30" s="4"/>
    </row>
    <row r="31" spans="1:243" customFormat="1" ht="29.25" customHeight="1">
      <c r="A31" s="205"/>
      <c r="B31" s="282"/>
      <c r="C31" s="283"/>
      <c r="D31" s="56"/>
      <c r="E31" s="277"/>
      <c r="F31" s="278"/>
      <c r="G31" s="278"/>
      <c r="H31" s="278"/>
      <c r="I31" s="278"/>
      <c r="J31" s="278"/>
      <c r="K31" s="278"/>
      <c r="L31" s="278"/>
      <c r="M31" s="278"/>
      <c r="N31" s="279"/>
      <c r="O31" s="99"/>
      <c r="P31" s="184" t="str">
        <f t="shared" si="0"/>
        <v/>
      </c>
      <c r="Q31" s="38"/>
      <c r="R31" s="212"/>
      <c r="S31" s="4"/>
      <c r="T31" s="4"/>
      <c r="U31" s="4"/>
      <c r="V31" s="4"/>
      <c r="W31" s="4"/>
      <c r="X31" s="4"/>
    </row>
    <row r="32" spans="1:243" customFormat="1" ht="29.25" customHeight="1">
      <c r="A32" s="205"/>
      <c r="B32" s="282"/>
      <c r="C32" s="283"/>
      <c r="D32" s="56"/>
      <c r="E32" s="277"/>
      <c r="F32" s="278"/>
      <c r="G32" s="278"/>
      <c r="H32" s="278"/>
      <c r="I32" s="278"/>
      <c r="J32" s="278"/>
      <c r="K32" s="278"/>
      <c r="L32" s="278"/>
      <c r="M32" s="278"/>
      <c r="N32" s="279"/>
      <c r="O32" s="99"/>
      <c r="P32" s="184" t="str">
        <f t="shared" si="0"/>
        <v/>
      </c>
      <c r="Q32" s="38"/>
      <c r="R32" s="212"/>
      <c r="S32" s="4"/>
      <c r="T32" s="4"/>
      <c r="U32" s="4"/>
      <c r="V32" s="4"/>
      <c r="W32" s="4"/>
      <c r="X32" s="4"/>
    </row>
    <row r="33" spans="1:24" customFormat="1" ht="29.25" customHeight="1">
      <c r="A33" s="205"/>
      <c r="B33" s="282"/>
      <c r="C33" s="283"/>
      <c r="D33" s="56"/>
      <c r="E33" s="277"/>
      <c r="F33" s="278"/>
      <c r="G33" s="278"/>
      <c r="H33" s="278"/>
      <c r="I33" s="278"/>
      <c r="J33" s="278"/>
      <c r="K33" s="278"/>
      <c r="L33" s="278"/>
      <c r="M33" s="278"/>
      <c r="N33" s="279"/>
      <c r="O33" s="99"/>
      <c r="P33" s="184" t="str">
        <f t="shared" si="0"/>
        <v/>
      </c>
      <c r="Q33" s="38"/>
      <c r="R33" s="212"/>
      <c r="S33" s="4"/>
      <c r="T33" s="4"/>
      <c r="U33" s="4"/>
      <c r="V33" s="4"/>
      <c r="W33" s="4"/>
      <c r="X33" s="4"/>
    </row>
    <row r="34" spans="1:24" customFormat="1" ht="29.25" customHeight="1">
      <c r="A34" s="205"/>
      <c r="B34" s="282"/>
      <c r="C34" s="283"/>
      <c r="D34" s="56"/>
      <c r="E34" s="277"/>
      <c r="F34" s="278"/>
      <c r="G34" s="278"/>
      <c r="H34" s="278"/>
      <c r="I34" s="278"/>
      <c r="J34" s="278"/>
      <c r="K34" s="278"/>
      <c r="L34" s="278"/>
      <c r="M34" s="278"/>
      <c r="N34" s="279"/>
      <c r="O34" s="99"/>
      <c r="P34" s="184" t="str">
        <f t="shared" si="0"/>
        <v/>
      </c>
      <c r="Q34" s="38"/>
      <c r="R34" s="212"/>
      <c r="S34" s="4"/>
      <c r="T34" s="4"/>
      <c r="U34" s="4"/>
      <c r="V34" s="4"/>
      <c r="W34" s="4"/>
      <c r="X34" s="4"/>
    </row>
    <row r="35" spans="1:24" customFormat="1" ht="29.25" customHeight="1">
      <c r="A35" s="205"/>
      <c r="B35" s="282"/>
      <c r="C35" s="283"/>
      <c r="D35" s="56"/>
      <c r="E35" s="277"/>
      <c r="F35" s="278"/>
      <c r="G35" s="278"/>
      <c r="H35" s="278"/>
      <c r="I35" s="278"/>
      <c r="J35" s="278"/>
      <c r="K35" s="278"/>
      <c r="L35" s="278"/>
      <c r="M35" s="278"/>
      <c r="N35" s="279"/>
      <c r="O35" s="99"/>
      <c r="P35" s="184" t="str">
        <f t="shared" si="0"/>
        <v/>
      </c>
      <c r="Q35" s="38"/>
      <c r="R35" s="212"/>
      <c r="S35" s="4"/>
      <c r="T35" s="4"/>
      <c r="U35" s="4"/>
      <c r="V35" s="4"/>
      <c r="W35" s="4"/>
      <c r="X35" s="4"/>
    </row>
    <row r="36" spans="1:24" customFormat="1" ht="29.25" customHeight="1">
      <c r="A36" s="205"/>
      <c r="B36" s="282"/>
      <c r="C36" s="283"/>
      <c r="D36" s="56"/>
      <c r="E36" s="277"/>
      <c r="F36" s="278"/>
      <c r="G36" s="278"/>
      <c r="H36" s="278"/>
      <c r="I36" s="278"/>
      <c r="J36" s="278"/>
      <c r="K36" s="278"/>
      <c r="L36" s="278"/>
      <c r="M36" s="278"/>
      <c r="N36" s="279"/>
      <c r="O36" s="99"/>
      <c r="P36" s="184" t="str">
        <f t="shared" si="0"/>
        <v/>
      </c>
      <c r="Q36" s="38"/>
      <c r="R36" s="212"/>
      <c r="S36" s="4"/>
      <c r="T36" s="4"/>
      <c r="U36" s="4"/>
      <c r="V36" s="4"/>
      <c r="W36" s="4"/>
      <c r="X36" s="4"/>
    </row>
    <row r="37" spans="1:24" customFormat="1" ht="29.25" customHeight="1">
      <c r="A37" s="205"/>
      <c r="B37" s="282"/>
      <c r="C37" s="283"/>
      <c r="D37" s="56"/>
      <c r="E37" s="277"/>
      <c r="F37" s="278"/>
      <c r="G37" s="278"/>
      <c r="H37" s="278"/>
      <c r="I37" s="278"/>
      <c r="J37" s="278"/>
      <c r="K37" s="278"/>
      <c r="L37" s="278"/>
      <c r="M37" s="278"/>
      <c r="N37" s="279"/>
      <c r="O37" s="99"/>
      <c r="P37" s="184" t="str">
        <f t="shared" si="0"/>
        <v/>
      </c>
      <c r="Q37" s="38"/>
      <c r="R37" s="212"/>
      <c r="S37" s="4"/>
      <c r="T37" s="4"/>
      <c r="U37" s="4"/>
      <c r="V37" s="4"/>
      <c r="W37" s="4"/>
      <c r="X37" s="4"/>
    </row>
    <row r="38" spans="1:24" customFormat="1" ht="29.25" customHeight="1">
      <c r="A38" s="205"/>
      <c r="B38" s="282"/>
      <c r="C38" s="283"/>
      <c r="D38" s="56"/>
      <c r="E38" s="277"/>
      <c r="F38" s="278"/>
      <c r="G38" s="278"/>
      <c r="H38" s="278"/>
      <c r="I38" s="278"/>
      <c r="J38" s="278"/>
      <c r="K38" s="278"/>
      <c r="L38" s="278"/>
      <c r="M38" s="278"/>
      <c r="N38" s="279"/>
      <c r="O38" s="99"/>
      <c r="P38" s="184" t="str">
        <f t="shared" si="0"/>
        <v/>
      </c>
      <c r="Q38" s="38"/>
      <c r="R38" s="212"/>
      <c r="S38" s="4"/>
      <c r="T38" s="4"/>
      <c r="U38" s="4"/>
      <c r="V38" s="4"/>
      <c r="W38" s="4"/>
      <c r="X38" s="4"/>
    </row>
    <row r="39" spans="1:24" customFormat="1" ht="29.25" customHeight="1">
      <c r="A39" s="205"/>
      <c r="B39" s="282"/>
      <c r="C39" s="283"/>
      <c r="D39" s="56"/>
      <c r="E39" s="277"/>
      <c r="F39" s="278"/>
      <c r="G39" s="278"/>
      <c r="H39" s="278"/>
      <c r="I39" s="278"/>
      <c r="J39" s="278"/>
      <c r="K39" s="278"/>
      <c r="L39" s="278"/>
      <c r="M39" s="278"/>
      <c r="N39" s="279"/>
      <c r="O39" s="99"/>
      <c r="P39" s="184" t="str">
        <f t="shared" si="0"/>
        <v/>
      </c>
      <c r="Q39" s="38"/>
      <c r="R39" s="212"/>
      <c r="S39" s="4"/>
      <c r="T39" s="4"/>
      <c r="U39" s="4"/>
      <c r="V39" s="4"/>
      <c r="W39" s="4"/>
      <c r="X39" s="4"/>
    </row>
    <row r="40" spans="1:24" customFormat="1" ht="29.25" customHeight="1">
      <c r="A40" s="205"/>
      <c r="B40" s="282"/>
      <c r="C40" s="283"/>
      <c r="D40" s="56"/>
      <c r="E40" s="277"/>
      <c r="F40" s="278"/>
      <c r="G40" s="278"/>
      <c r="H40" s="278"/>
      <c r="I40" s="278"/>
      <c r="J40" s="278"/>
      <c r="K40" s="278"/>
      <c r="L40" s="278"/>
      <c r="M40" s="278"/>
      <c r="N40" s="279"/>
      <c r="O40" s="99"/>
      <c r="P40" s="184" t="str">
        <f t="shared" si="0"/>
        <v/>
      </c>
      <c r="Q40" s="38"/>
      <c r="R40" s="212"/>
      <c r="S40" s="4"/>
      <c r="T40" s="4"/>
      <c r="U40" s="4"/>
      <c r="V40" s="4"/>
      <c r="W40" s="4"/>
      <c r="X40" s="4"/>
    </row>
    <row r="41" spans="1:24" customFormat="1" ht="29.25" customHeight="1">
      <c r="A41" s="205"/>
      <c r="B41" s="282"/>
      <c r="C41" s="283"/>
      <c r="D41" s="56"/>
      <c r="E41" s="277"/>
      <c r="F41" s="278"/>
      <c r="G41" s="278"/>
      <c r="H41" s="278"/>
      <c r="I41" s="278"/>
      <c r="J41" s="278"/>
      <c r="K41" s="278"/>
      <c r="L41" s="278"/>
      <c r="M41" s="278"/>
      <c r="N41" s="279"/>
      <c r="O41" s="99"/>
      <c r="P41" s="184" t="str">
        <f t="shared" si="0"/>
        <v/>
      </c>
      <c r="Q41" s="38"/>
      <c r="R41" s="212"/>
      <c r="S41" s="4"/>
      <c r="T41" s="4"/>
      <c r="U41" s="4"/>
      <c r="V41" s="4"/>
      <c r="W41" s="4"/>
      <c r="X41" s="4"/>
    </row>
    <row r="42" spans="1:24" s="69" customFormat="1" ht="6" customHeight="1">
      <c r="A42" s="210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211"/>
      <c r="S42" s="47"/>
      <c r="T42" s="47"/>
      <c r="U42" s="47"/>
      <c r="V42" s="47"/>
      <c r="W42" s="47"/>
      <c r="X42" s="47"/>
    </row>
    <row r="43" spans="1:24" s="54" customFormat="1" ht="21.75" customHeight="1">
      <c r="A43" s="200"/>
      <c r="B43" s="131" t="s">
        <v>117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240"/>
      <c r="R43" s="244"/>
      <c r="S43" s="76"/>
      <c r="T43" s="76"/>
      <c r="U43" s="76"/>
      <c r="V43" s="77"/>
      <c r="W43" s="30"/>
      <c r="X43" s="59"/>
    </row>
    <row r="44" spans="1:24" customFormat="1" ht="12.75" customHeight="1">
      <c r="A44" s="210"/>
      <c r="B44" s="309" t="s">
        <v>118</v>
      </c>
      <c r="C44" s="309"/>
      <c r="D44" s="309"/>
      <c r="E44" s="309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212"/>
      <c r="S44" s="26"/>
      <c r="T44" s="26"/>
      <c r="U44" s="26"/>
      <c r="V44" s="26"/>
      <c r="W44" s="26"/>
      <c r="X44" s="4"/>
    </row>
    <row r="45" spans="1:24" customFormat="1" ht="12.75" customHeight="1">
      <c r="A45" s="210"/>
      <c r="B45" s="231"/>
      <c r="C45" s="231"/>
      <c r="D45" s="231"/>
      <c r="E45" s="231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212"/>
      <c r="S45" s="26"/>
      <c r="T45" s="26"/>
      <c r="U45" s="26"/>
      <c r="V45" s="26"/>
      <c r="W45" s="26"/>
      <c r="X45" s="4"/>
    </row>
    <row r="46" spans="1:24" customFormat="1">
      <c r="A46" s="241"/>
      <c r="B46" s="133"/>
      <c r="C46" s="146"/>
      <c r="D46" s="146"/>
      <c r="E46" s="146"/>
      <c r="F46" s="138"/>
      <c r="G46" s="138"/>
      <c r="H46" s="138"/>
      <c r="I46" s="138"/>
      <c r="J46" s="138"/>
      <c r="K46" s="138"/>
      <c r="L46" s="138"/>
      <c r="M46" s="146"/>
      <c r="N46" s="146"/>
      <c r="O46" s="146"/>
      <c r="P46" s="139"/>
      <c r="R46" s="194"/>
      <c r="S46" s="4"/>
      <c r="T46" s="4"/>
      <c r="U46" s="4"/>
      <c r="V46" s="4"/>
      <c r="W46" s="4"/>
      <c r="X46" s="4"/>
    </row>
    <row r="47" spans="1:24" customFormat="1">
      <c r="A47" s="241"/>
      <c r="B47" s="133"/>
      <c r="C47" s="146"/>
      <c r="D47" s="146"/>
      <c r="E47" s="146"/>
      <c r="F47" s="138"/>
      <c r="G47" s="138"/>
      <c r="H47" s="138"/>
      <c r="I47" s="138"/>
      <c r="J47" s="138"/>
      <c r="K47" s="138"/>
      <c r="L47" s="138"/>
      <c r="M47" s="146"/>
      <c r="N47" s="146"/>
      <c r="O47" s="146"/>
      <c r="P47" s="139"/>
      <c r="R47" s="194"/>
      <c r="S47" s="4"/>
      <c r="T47" s="4"/>
      <c r="U47" s="4"/>
      <c r="V47" s="4"/>
      <c r="W47" s="4"/>
      <c r="X47" s="4"/>
    </row>
    <row r="48" spans="1:24" customFormat="1">
      <c r="A48" s="241"/>
      <c r="B48" s="133"/>
      <c r="C48" s="146"/>
      <c r="D48" s="146"/>
      <c r="E48" s="146"/>
      <c r="F48" s="138"/>
      <c r="G48" s="138"/>
      <c r="H48" s="138"/>
      <c r="I48" s="138"/>
      <c r="J48" s="138"/>
      <c r="K48" s="138"/>
      <c r="L48" s="138"/>
      <c r="M48" s="146"/>
      <c r="N48" s="146"/>
      <c r="O48" s="146"/>
      <c r="P48" s="139"/>
      <c r="R48" s="194"/>
      <c r="S48" s="4"/>
      <c r="T48" s="4"/>
      <c r="U48" s="4"/>
      <c r="V48" s="4"/>
      <c r="W48" s="4"/>
      <c r="X48" s="4"/>
    </row>
    <row r="49" spans="1:24" customFormat="1">
      <c r="A49" s="241"/>
      <c r="B49" s="133"/>
      <c r="C49" s="146"/>
      <c r="D49" s="146"/>
      <c r="E49" s="146"/>
      <c r="F49" s="138"/>
      <c r="G49" s="138"/>
      <c r="H49" s="138"/>
      <c r="I49" s="138"/>
      <c r="J49" s="138"/>
      <c r="K49" s="138"/>
      <c r="L49" s="138"/>
      <c r="M49" s="146"/>
      <c r="N49" s="146"/>
      <c r="O49" s="146"/>
      <c r="P49" s="139"/>
      <c r="R49" s="194"/>
      <c r="S49" s="4"/>
      <c r="T49" s="4"/>
      <c r="U49" s="4"/>
      <c r="V49" s="4"/>
      <c r="W49" s="4"/>
      <c r="X49" s="4"/>
    </row>
    <row r="50" spans="1:24" customFormat="1">
      <c r="A50" s="241"/>
      <c r="B50" s="133"/>
      <c r="C50" s="146"/>
      <c r="D50" s="146"/>
      <c r="E50" s="146"/>
      <c r="F50" s="138"/>
      <c r="G50" s="138"/>
      <c r="H50" s="138"/>
      <c r="I50" s="138"/>
      <c r="J50" s="138"/>
      <c r="K50" s="138"/>
      <c r="L50" s="138"/>
      <c r="M50" s="146"/>
      <c r="N50" s="146"/>
      <c r="O50" s="146"/>
      <c r="P50" s="139"/>
      <c r="R50" s="194"/>
      <c r="S50" s="4"/>
      <c r="T50" s="4"/>
      <c r="U50" s="4"/>
      <c r="V50" s="4"/>
      <c r="W50" s="4"/>
      <c r="X50" s="4"/>
    </row>
    <row r="51" spans="1:24" customFormat="1">
      <c r="A51" s="241"/>
      <c r="B51" s="133"/>
      <c r="C51" s="146"/>
      <c r="D51" s="146"/>
      <c r="E51" s="146"/>
      <c r="F51" s="138"/>
      <c r="G51" s="138"/>
      <c r="H51" s="138"/>
      <c r="I51" s="138"/>
      <c r="J51" s="138"/>
      <c r="K51" s="138"/>
      <c r="L51" s="138"/>
      <c r="M51" s="146"/>
      <c r="N51" s="146"/>
      <c r="O51" s="146"/>
      <c r="P51" s="139"/>
      <c r="R51" s="194"/>
      <c r="S51" s="4"/>
      <c r="T51" s="4"/>
      <c r="U51" s="4"/>
      <c r="V51" s="4"/>
      <c r="W51" s="4"/>
      <c r="X51" s="4"/>
    </row>
    <row r="52" spans="1:24" customFormat="1">
      <c r="A52" s="241"/>
      <c r="B52" s="133"/>
      <c r="C52" s="146"/>
      <c r="D52" s="146"/>
      <c r="E52" s="146"/>
      <c r="F52" s="138"/>
      <c r="G52" s="138"/>
      <c r="H52" s="138"/>
      <c r="I52" s="138"/>
      <c r="J52" s="138"/>
      <c r="K52" s="138"/>
      <c r="L52" s="138"/>
      <c r="M52" s="146"/>
      <c r="N52" s="146"/>
      <c r="O52" s="146"/>
      <c r="P52" s="139"/>
      <c r="R52" s="194"/>
      <c r="S52" s="4"/>
      <c r="T52" s="4"/>
      <c r="U52" s="4"/>
      <c r="V52" s="4"/>
      <c r="W52" s="4"/>
      <c r="X52" s="4"/>
    </row>
    <row r="53" spans="1:24" customFormat="1">
      <c r="A53" s="241"/>
      <c r="B53" s="32"/>
      <c r="C53" s="78"/>
      <c r="D53" s="78"/>
      <c r="E53" s="78"/>
      <c r="F53" s="34"/>
      <c r="G53" s="34"/>
      <c r="H53" s="34"/>
      <c r="I53" s="34"/>
      <c r="J53" s="34"/>
      <c r="K53" s="34"/>
      <c r="L53" s="34"/>
      <c r="M53" s="78"/>
      <c r="N53" s="78"/>
      <c r="O53" s="78"/>
      <c r="R53" s="194"/>
      <c r="S53" s="4"/>
      <c r="T53" s="4"/>
      <c r="U53" s="4"/>
      <c r="V53" s="4"/>
      <c r="W53" s="4"/>
      <c r="X53" s="4"/>
    </row>
    <row r="54" spans="1:24" customFormat="1">
      <c r="A54" s="241"/>
      <c r="B54" s="32"/>
      <c r="C54" s="78"/>
      <c r="D54" s="78"/>
      <c r="E54" s="78"/>
      <c r="F54" s="34"/>
      <c r="G54" s="34"/>
      <c r="H54" s="34"/>
      <c r="I54" s="34"/>
      <c r="J54" s="34"/>
      <c r="K54" s="34"/>
      <c r="L54" s="34"/>
      <c r="M54" s="78"/>
      <c r="N54" s="78"/>
      <c r="O54" s="78"/>
      <c r="R54" s="194"/>
      <c r="S54" s="4"/>
      <c r="T54" s="4"/>
      <c r="U54" s="4"/>
      <c r="V54" s="4"/>
      <c r="W54" s="4"/>
      <c r="X54" s="4"/>
    </row>
    <row r="55" spans="1:24" customFormat="1">
      <c r="A55" s="241"/>
      <c r="B55" s="32"/>
      <c r="C55" s="78"/>
      <c r="D55" s="78"/>
      <c r="E55" s="78"/>
      <c r="F55" s="34"/>
      <c r="G55" s="34"/>
      <c r="H55" s="34"/>
      <c r="I55" s="34"/>
      <c r="J55" s="34"/>
      <c r="K55" s="34"/>
      <c r="L55" s="34"/>
      <c r="M55" s="78"/>
      <c r="N55" s="78"/>
      <c r="O55" s="78"/>
      <c r="R55" s="194"/>
      <c r="S55" s="4"/>
      <c r="T55" s="4"/>
      <c r="U55" s="4"/>
      <c r="V55" s="4"/>
      <c r="W55" s="4"/>
      <c r="X55" s="4"/>
    </row>
    <row r="56" spans="1:24" customFormat="1">
      <c r="A56" s="241"/>
      <c r="B56" s="32"/>
      <c r="C56" s="78"/>
      <c r="D56" s="78"/>
      <c r="E56" s="78"/>
      <c r="F56" s="34"/>
      <c r="G56" s="34"/>
      <c r="H56" s="34"/>
      <c r="I56" s="34"/>
      <c r="J56" s="34"/>
      <c r="K56" s="34"/>
      <c r="L56" s="34"/>
      <c r="M56" s="78"/>
      <c r="N56" s="78"/>
      <c r="O56" s="78"/>
      <c r="R56" s="194"/>
      <c r="S56" s="4"/>
      <c r="T56" s="4"/>
      <c r="U56" s="4"/>
      <c r="V56" s="4"/>
      <c r="W56" s="4"/>
      <c r="X56" s="4"/>
    </row>
    <row r="57" spans="1:24" customFormat="1">
      <c r="A57" s="241"/>
      <c r="B57" s="32"/>
      <c r="C57" s="78"/>
      <c r="D57" s="78"/>
      <c r="E57" s="78"/>
      <c r="F57" s="34"/>
      <c r="G57" s="34"/>
      <c r="H57" s="34"/>
      <c r="I57" s="34"/>
      <c r="J57" s="34"/>
      <c r="K57" s="34"/>
      <c r="L57" s="34"/>
      <c r="M57" s="78"/>
      <c r="N57" s="78"/>
      <c r="O57" s="78"/>
      <c r="R57" s="194"/>
      <c r="S57" s="4"/>
      <c r="T57" s="4"/>
      <c r="U57" s="4"/>
      <c r="V57" s="4"/>
      <c r="W57" s="4"/>
      <c r="X57" s="4"/>
    </row>
    <row r="58" spans="1:24" customFormat="1">
      <c r="A58" s="241"/>
      <c r="B58" s="32"/>
      <c r="C58" s="78"/>
      <c r="D58" s="78"/>
      <c r="E58" s="78"/>
      <c r="F58" s="34"/>
      <c r="G58" s="34"/>
      <c r="H58" s="34"/>
      <c r="I58" s="34"/>
      <c r="J58" s="34"/>
      <c r="K58" s="34"/>
      <c r="L58" s="34"/>
      <c r="M58" s="78"/>
      <c r="N58" s="78"/>
      <c r="O58" s="78"/>
      <c r="R58" s="194"/>
      <c r="S58" s="4"/>
      <c r="T58" s="4"/>
      <c r="U58" s="4"/>
      <c r="V58" s="4"/>
      <c r="W58" s="4"/>
      <c r="X58" s="4"/>
    </row>
    <row r="59" spans="1:24" customFormat="1">
      <c r="A59" s="241"/>
      <c r="B59" s="32"/>
      <c r="C59" s="78"/>
      <c r="D59" s="78"/>
      <c r="E59" s="78"/>
      <c r="F59" s="34"/>
      <c r="G59" s="34"/>
      <c r="H59" s="34"/>
      <c r="I59" s="34"/>
      <c r="J59" s="34"/>
      <c r="K59" s="34"/>
      <c r="L59" s="34"/>
      <c r="M59" s="78"/>
      <c r="N59" s="78"/>
      <c r="O59" s="78"/>
      <c r="R59" s="194"/>
      <c r="S59" s="4"/>
      <c r="T59" s="4"/>
      <c r="U59" s="4"/>
      <c r="V59" s="4"/>
      <c r="W59" s="4"/>
      <c r="X59" s="4"/>
    </row>
    <row r="60" spans="1:24" customFormat="1">
      <c r="A60" s="241"/>
      <c r="B60" s="32"/>
      <c r="C60" s="78"/>
      <c r="D60" s="78"/>
      <c r="E60" s="78"/>
      <c r="F60" s="34"/>
      <c r="G60" s="34"/>
      <c r="H60" s="34"/>
      <c r="I60" s="34"/>
      <c r="J60" s="34"/>
      <c r="K60" s="34"/>
      <c r="L60" s="34"/>
      <c r="M60" s="78"/>
      <c r="N60" s="78"/>
      <c r="O60" s="78"/>
      <c r="R60" s="194"/>
      <c r="S60" s="4"/>
      <c r="T60" s="4"/>
      <c r="U60" s="4"/>
      <c r="V60" s="4"/>
      <c r="W60" s="4"/>
      <c r="X60" s="4"/>
    </row>
    <row r="61" spans="1:24" customFormat="1">
      <c r="A61" s="241"/>
      <c r="B61" s="32"/>
      <c r="C61" s="78"/>
      <c r="D61" s="78"/>
      <c r="E61" s="78"/>
      <c r="F61" s="34"/>
      <c r="G61" s="34"/>
      <c r="H61" s="34"/>
      <c r="I61" s="34"/>
      <c r="J61" s="34"/>
      <c r="K61" s="34"/>
      <c r="L61" s="34"/>
      <c r="M61" s="78"/>
      <c r="N61" s="78"/>
      <c r="O61" s="78"/>
      <c r="R61" s="194"/>
      <c r="S61" s="4"/>
      <c r="T61" s="4"/>
      <c r="U61" s="4"/>
      <c r="V61" s="4"/>
      <c r="W61" s="4"/>
      <c r="X61" s="4"/>
    </row>
    <row r="62" spans="1:24" customFormat="1">
      <c r="A62" s="241"/>
      <c r="B62" s="32"/>
      <c r="C62" s="78"/>
      <c r="D62" s="78"/>
      <c r="E62" s="78"/>
      <c r="F62" s="34"/>
      <c r="G62" s="34"/>
      <c r="H62" s="34"/>
      <c r="I62" s="34"/>
      <c r="J62" s="34"/>
      <c r="K62" s="34"/>
      <c r="L62" s="34"/>
      <c r="M62" s="78"/>
      <c r="N62" s="78"/>
      <c r="O62" s="78"/>
      <c r="R62" s="194"/>
      <c r="S62" s="4"/>
      <c r="T62" s="4"/>
      <c r="U62" s="4"/>
      <c r="V62" s="4"/>
      <c r="W62" s="4"/>
      <c r="X62" s="4"/>
    </row>
    <row r="63" spans="1:24" customFormat="1">
      <c r="A63" s="241"/>
      <c r="B63" s="32"/>
      <c r="C63" s="78"/>
      <c r="D63" s="78"/>
      <c r="E63" s="78"/>
      <c r="F63" s="34"/>
      <c r="G63" s="34"/>
      <c r="H63" s="34"/>
      <c r="I63" s="34"/>
      <c r="J63" s="34"/>
      <c r="K63" s="34"/>
      <c r="L63" s="34"/>
      <c r="M63" s="78"/>
      <c r="N63" s="78"/>
      <c r="O63" s="78"/>
      <c r="R63" s="194"/>
      <c r="S63" s="4"/>
      <c r="T63" s="4"/>
      <c r="U63" s="4"/>
      <c r="V63" s="4"/>
      <c r="W63" s="4"/>
      <c r="X63" s="4"/>
    </row>
    <row r="64" spans="1:24" customFormat="1">
      <c r="A64" s="241"/>
      <c r="B64" s="32"/>
      <c r="C64" s="78"/>
      <c r="D64" s="78"/>
      <c r="E64" s="78"/>
      <c r="F64" s="34"/>
      <c r="G64" s="34"/>
      <c r="H64" s="34"/>
      <c r="I64" s="34"/>
      <c r="J64" s="34"/>
      <c r="K64" s="34"/>
      <c r="L64" s="34"/>
      <c r="M64" s="78"/>
      <c r="N64" s="78"/>
      <c r="O64" s="78"/>
      <c r="R64" s="194"/>
      <c r="S64" s="4"/>
      <c r="T64" s="4"/>
      <c r="U64" s="4"/>
      <c r="V64" s="4"/>
      <c r="W64" s="4"/>
      <c r="X64" s="4"/>
    </row>
    <row r="65" spans="1:24" customFormat="1">
      <c r="A65" s="241"/>
      <c r="B65" s="32"/>
      <c r="C65" s="78"/>
      <c r="D65" s="78"/>
      <c r="E65" s="78"/>
      <c r="F65" s="34"/>
      <c r="G65" s="34"/>
      <c r="H65" s="34"/>
      <c r="I65" s="34"/>
      <c r="J65" s="34"/>
      <c r="K65" s="34"/>
      <c r="L65" s="34"/>
      <c r="M65" s="78"/>
      <c r="N65" s="78"/>
      <c r="O65" s="78"/>
      <c r="R65" s="194"/>
      <c r="S65" s="4"/>
      <c r="T65" s="4"/>
      <c r="U65" s="4"/>
      <c r="V65" s="4"/>
      <c r="W65" s="4"/>
      <c r="X65" s="4"/>
    </row>
    <row r="66" spans="1:24" customFormat="1">
      <c r="A66" s="241"/>
      <c r="B66" s="32"/>
      <c r="C66" s="78"/>
      <c r="D66" s="78"/>
      <c r="E66" s="78"/>
      <c r="F66" s="34"/>
      <c r="G66" s="34"/>
      <c r="H66" s="34"/>
      <c r="I66" s="34"/>
      <c r="J66" s="34"/>
      <c r="K66" s="34"/>
      <c r="L66" s="34"/>
      <c r="M66" s="78"/>
      <c r="N66" s="78"/>
      <c r="O66" s="78"/>
      <c r="R66" s="4"/>
      <c r="S66" s="4"/>
      <c r="T66" s="4"/>
      <c r="U66" s="4"/>
      <c r="V66" s="4"/>
      <c r="W66" s="4"/>
      <c r="X66" s="4"/>
    </row>
    <row r="67" spans="1:24" customFormat="1">
      <c r="A67" s="241"/>
      <c r="B67" s="32"/>
      <c r="C67" s="78"/>
      <c r="D67" s="78"/>
      <c r="E67" s="78"/>
      <c r="F67" s="34"/>
      <c r="G67" s="34"/>
      <c r="H67" s="34"/>
      <c r="I67" s="34"/>
      <c r="J67" s="34"/>
      <c r="K67" s="34"/>
      <c r="L67" s="34"/>
      <c r="M67" s="78"/>
      <c r="N67" s="78"/>
      <c r="O67" s="78"/>
      <c r="R67" s="4"/>
      <c r="S67" s="4"/>
      <c r="T67" s="4"/>
      <c r="U67" s="4"/>
      <c r="V67" s="4"/>
      <c r="W67" s="4"/>
      <c r="X67" s="4"/>
    </row>
    <row r="68" spans="1:24" customFormat="1">
      <c r="A68" s="241"/>
      <c r="B68" s="32"/>
      <c r="C68" s="78"/>
      <c r="D68" s="78"/>
      <c r="E68" s="78"/>
      <c r="F68" s="34"/>
      <c r="G68" s="34"/>
      <c r="H68" s="34"/>
      <c r="I68" s="34"/>
      <c r="J68" s="34"/>
      <c r="K68" s="34"/>
      <c r="L68" s="34"/>
      <c r="M68" s="78"/>
      <c r="N68" s="78"/>
      <c r="O68" s="78"/>
      <c r="R68" s="4"/>
      <c r="S68" s="4"/>
      <c r="T68" s="4"/>
      <c r="U68" s="4"/>
      <c r="V68" s="4"/>
      <c r="W68" s="4"/>
      <c r="X68" s="4"/>
    </row>
    <row r="69" spans="1:24" customFormat="1">
      <c r="A69" s="241"/>
      <c r="B69" s="32"/>
      <c r="C69" s="78"/>
      <c r="D69" s="78"/>
      <c r="E69" s="78"/>
      <c r="F69" s="34"/>
      <c r="G69" s="34"/>
      <c r="H69" s="34"/>
      <c r="I69" s="34"/>
      <c r="J69" s="34"/>
      <c r="K69" s="34"/>
      <c r="L69" s="34"/>
      <c r="M69" s="78"/>
      <c r="N69" s="78"/>
      <c r="O69" s="78"/>
      <c r="R69" s="4"/>
      <c r="S69" s="4"/>
      <c r="T69" s="4"/>
      <c r="U69" s="4"/>
      <c r="V69" s="4"/>
      <c r="W69" s="4"/>
      <c r="X69" s="4"/>
    </row>
    <row r="70" spans="1:24" customFormat="1">
      <c r="A70" s="241"/>
      <c r="B70" s="32"/>
      <c r="C70" s="78"/>
      <c r="D70" s="78"/>
      <c r="E70" s="78"/>
      <c r="F70" s="34"/>
      <c r="G70" s="34"/>
      <c r="H70" s="34"/>
      <c r="I70" s="34"/>
      <c r="J70" s="34"/>
      <c r="K70" s="34"/>
      <c r="L70" s="34"/>
      <c r="M70" s="78"/>
      <c r="N70" s="78"/>
      <c r="O70" s="78"/>
      <c r="R70" s="4"/>
      <c r="S70" s="4"/>
      <c r="T70" s="4"/>
      <c r="U70" s="4"/>
      <c r="V70" s="4"/>
      <c r="W70" s="4"/>
      <c r="X70" s="4"/>
    </row>
    <row r="71" spans="1:24" customFormat="1">
      <c r="A71" s="241"/>
      <c r="B71" s="32"/>
      <c r="C71" s="78"/>
      <c r="D71" s="78"/>
      <c r="E71" s="78"/>
      <c r="F71" s="34"/>
      <c r="G71" s="34"/>
      <c r="H71" s="34"/>
      <c r="I71" s="34"/>
      <c r="J71" s="34"/>
      <c r="K71" s="34"/>
      <c r="L71" s="34"/>
      <c r="M71" s="78"/>
      <c r="N71" s="78"/>
      <c r="O71" s="78"/>
      <c r="R71" s="4"/>
      <c r="S71" s="4"/>
      <c r="T71" s="4"/>
      <c r="U71" s="4"/>
      <c r="V71" s="4"/>
      <c r="W71" s="4"/>
      <c r="X71" s="4"/>
    </row>
    <row r="72" spans="1:24" customFormat="1">
      <c r="A72" s="241"/>
      <c r="B72" s="32"/>
      <c r="C72" s="78"/>
      <c r="D72" s="78"/>
      <c r="E72" s="78"/>
      <c r="F72" s="34"/>
      <c r="G72" s="34"/>
      <c r="H72" s="34"/>
      <c r="I72" s="34"/>
      <c r="J72" s="34"/>
      <c r="K72" s="34"/>
      <c r="L72" s="34"/>
      <c r="M72" s="78"/>
      <c r="N72" s="78"/>
      <c r="O72" s="78"/>
      <c r="R72" s="4"/>
      <c r="S72" s="4"/>
      <c r="T72" s="4"/>
      <c r="U72" s="4"/>
      <c r="V72" s="4"/>
      <c r="W72" s="4"/>
      <c r="X72" s="4"/>
    </row>
    <row r="73" spans="1:24" customFormat="1">
      <c r="A73" s="241"/>
      <c r="B73" s="32"/>
      <c r="C73" s="78"/>
      <c r="D73" s="78"/>
      <c r="E73" s="78"/>
      <c r="F73" s="34"/>
      <c r="G73" s="34"/>
      <c r="H73" s="34"/>
      <c r="I73" s="34"/>
      <c r="J73" s="34"/>
      <c r="K73" s="34"/>
      <c r="L73" s="34"/>
      <c r="M73" s="78"/>
      <c r="N73" s="78"/>
      <c r="O73" s="78"/>
      <c r="R73" s="4"/>
      <c r="S73" s="4"/>
      <c r="T73" s="4"/>
      <c r="U73" s="4"/>
      <c r="V73" s="4"/>
      <c r="W73" s="4"/>
      <c r="X73" s="4"/>
    </row>
    <row r="74" spans="1:24" customFormat="1">
      <c r="A74" s="241"/>
      <c r="B74" s="32"/>
      <c r="C74" s="78"/>
      <c r="D74" s="78"/>
      <c r="E74" s="78"/>
      <c r="F74" s="34"/>
      <c r="G74" s="34"/>
      <c r="H74" s="34"/>
      <c r="I74" s="34"/>
      <c r="J74" s="34"/>
      <c r="K74" s="34"/>
      <c r="L74" s="34"/>
      <c r="M74" s="78"/>
      <c r="N74" s="78"/>
      <c r="O74" s="78"/>
      <c r="R74" s="4"/>
      <c r="S74" s="4"/>
      <c r="T74" s="4"/>
      <c r="U74" s="4"/>
      <c r="V74" s="4"/>
      <c r="W74" s="4"/>
      <c r="X74" s="4"/>
    </row>
    <row r="75" spans="1:24" customFormat="1">
      <c r="A75" s="241"/>
      <c r="B75" s="32"/>
      <c r="C75" s="78"/>
      <c r="D75" s="78"/>
      <c r="E75" s="78"/>
      <c r="F75" s="34"/>
      <c r="G75" s="34"/>
      <c r="H75" s="34"/>
      <c r="I75" s="34"/>
      <c r="J75" s="34"/>
      <c r="K75" s="34"/>
      <c r="L75" s="34"/>
      <c r="M75" s="78"/>
      <c r="N75" s="78"/>
      <c r="O75" s="78"/>
      <c r="R75" s="4"/>
      <c r="S75" s="4"/>
      <c r="T75" s="4"/>
      <c r="U75" s="4"/>
      <c r="V75" s="4"/>
      <c r="W75" s="4"/>
      <c r="X75" s="4"/>
    </row>
    <row r="76" spans="1:24" customFormat="1">
      <c r="A76" s="241"/>
      <c r="B76" s="32"/>
      <c r="C76" s="78"/>
      <c r="D76" s="78"/>
      <c r="E76" s="78"/>
      <c r="F76" s="34"/>
      <c r="G76" s="34"/>
      <c r="H76" s="34"/>
      <c r="I76" s="34"/>
      <c r="J76" s="34"/>
      <c r="K76" s="34"/>
      <c r="L76" s="34"/>
      <c r="M76" s="78"/>
      <c r="N76" s="78"/>
      <c r="O76" s="78"/>
      <c r="R76" s="4"/>
      <c r="S76" s="4"/>
      <c r="T76" s="4"/>
      <c r="U76" s="4"/>
      <c r="V76" s="4"/>
      <c r="W76" s="4"/>
      <c r="X76" s="4"/>
    </row>
    <row r="77" spans="1:24" customFormat="1">
      <c r="A77" s="241"/>
      <c r="B77" s="32"/>
      <c r="C77" s="78"/>
      <c r="D77" s="78"/>
      <c r="E77" s="78"/>
      <c r="F77" s="34"/>
      <c r="G77" s="34"/>
      <c r="H77" s="34"/>
      <c r="I77" s="34"/>
      <c r="J77" s="34"/>
      <c r="K77" s="34"/>
      <c r="L77" s="34"/>
      <c r="M77" s="78"/>
      <c r="N77" s="78"/>
      <c r="O77" s="78"/>
      <c r="R77" s="4"/>
      <c r="S77" s="4"/>
      <c r="T77" s="4"/>
      <c r="U77" s="4"/>
      <c r="V77" s="4"/>
      <c r="W77" s="4"/>
      <c r="X77" s="4"/>
    </row>
    <row r="78" spans="1:24" customFormat="1">
      <c r="A78" s="35"/>
      <c r="B78" s="32"/>
      <c r="C78" s="78"/>
      <c r="D78" s="78"/>
      <c r="E78" s="78"/>
      <c r="F78" s="34"/>
      <c r="G78" s="34"/>
      <c r="H78" s="34"/>
      <c r="I78" s="34"/>
      <c r="J78" s="34"/>
      <c r="K78" s="34"/>
      <c r="L78" s="34"/>
      <c r="M78" s="78"/>
      <c r="N78" s="78"/>
      <c r="O78" s="78"/>
      <c r="R78" s="4"/>
      <c r="S78" s="4"/>
      <c r="T78" s="4"/>
      <c r="U78" s="4"/>
      <c r="V78" s="4"/>
      <c r="W78" s="4"/>
      <c r="X78" s="4"/>
    </row>
    <row r="79" spans="1:24" customFormat="1">
      <c r="A79" s="35"/>
      <c r="B79" s="32"/>
      <c r="C79" s="78"/>
      <c r="D79" s="78"/>
      <c r="E79" s="78"/>
      <c r="F79" s="34"/>
      <c r="G79" s="34"/>
      <c r="H79" s="34"/>
      <c r="I79" s="34"/>
      <c r="J79" s="34"/>
      <c r="K79" s="34"/>
      <c r="L79" s="34"/>
      <c r="M79" s="78"/>
      <c r="N79" s="78"/>
      <c r="O79" s="78"/>
      <c r="R79" s="4"/>
      <c r="S79" s="4"/>
      <c r="T79" s="4"/>
      <c r="U79" s="4"/>
      <c r="V79" s="4"/>
      <c r="W79" s="4"/>
      <c r="X79" s="4"/>
    </row>
    <row r="80" spans="1:24" customFormat="1">
      <c r="A80" s="35"/>
      <c r="B80" s="32"/>
      <c r="C80" s="78"/>
      <c r="D80" s="78"/>
      <c r="E80" s="78"/>
      <c r="F80" s="34"/>
      <c r="G80" s="34"/>
      <c r="H80" s="34"/>
      <c r="I80" s="34"/>
      <c r="J80" s="34"/>
      <c r="K80" s="34"/>
      <c r="L80" s="34"/>
      <c r="M80" s="78"/>
      <c r="N80" s="78"/>
      <c r="O80" s="78"/>
      <c r="R80" s="4"/>
      <c r="S80" s="4"/>
      <c r="T80" s="4"/>
      <c r="U80" s="4"/>
      <c r="V80" s="4"/>
      <c r="W80" s="4"/>
      <c r="X80" s="4"/>
    </row>
    <row r="81" spans="1:24" customFormat="1">
      <c r="A81" s="35"/>
      <c r="B81" s="32"/>
      <c r="C81" s="78"/>
      <c r="D81" s="78"/>
      <c r="E81" s="78"/>
      <c r="F81" s="34"/>
      <c r="G81" s="34"/>
      <c r="H81" s="34"/>
      <c r="I81" s="34"/>
      <c r="J81" s="34"/>
      <c r="K81" s="34"/>
      <c r="L81" s="34"/>
      <c r="M81" s="78"/>
      <c r="N81" s="78"/>
      <c r="O81" s="78"/>
      <c r="R81" s="4"/>
      <c r="S81" s="4"/>
      <c r="T81" s="4"/>
      <c r="U81" s="4"/>
      <c r="V81" s="4"/>
      <c r="W81" s="4"/>
      <c r="X81" s="4"/>
    </row>
    <row r="82" spans="1:24" customFormat="1">
      <c r="A82" s="35"/>
      <c r="B82" s="32"/>
      <c r="C82" s="78"/>
      <c r="D82" s="78"/>
      <c r="E82" s="78"/>
      <c r="F82" s="34"/>
      <c r="G82" s="34"/>
      <c r="H82" s="34"/>
      <c r="I82" s="34"/>
      <c r="J82" s="34"/>
      <c r="K82" s="34"/>
      <c r="L82" s="34"/>
      <c r="M82" s="78"/>
      <c r="N82" s="78"/>
      <c r="O82" s="78"/>
      <c r="R82" s="4"/>
      <c r="S82" s="4"/>
      <c r="T82" s="4"/>
      <c r="U82" s="4"/>
      <c r="V82" s="4"/>
      <c r="W82" s="4"/>
      <c r="X82" s="4"/>
    </row>
    <row r="83" spans="1:24" customFormat="1">
      <c r="A83" s="35"/>
      <c r="B83" s="32"/>
      <c r="C83" s="78"/>
      <c r="D83" s="78"/>
      <c r="E83" s="78"/>
      <c r="F83" s="34"/>
      <c r="G83" s="34"/>
      <c r="H83" s="34"/>
      <c r="I83" s="34"/>
      <c r="J83" s="34"/>
      <c r="K83" s="34"/>
      <c r="L83" s="34"/>
      <c r="M83" s="78"/>
      <c r="N83" s="78"/>
      <c r="O83" s="78"/>
      <c r="R83" s="4"/>
      <c r="S83" s="4"/>
      <c r="T83" s="4"/>
      <c r="U83" s="4"/>
      <c r="V83" s="4"/>
      <c r="W83" s="4"/>
      <c r="X83" s="4"/>
    </row>
    <row r="84" spans="1:24" customFormat="1">
      <c r="A84" s="35"/>
      <c r="B84" s="32"/>
      <c r="C84" s="78"/>
      <c r="D84" s="78"/>
      <c r="E84" s="78"/>
      <c r="F84" s="34"/>
      <c r="G84" s="34"/>
      <c r="H84" s="34"/>
      <c r="I84" s="34"/>
      <c r="J84" s="34"/>
      <c r="K84" s="34"/>
      <c r="L84" s="34"/>
      <c r="M84" s="78"/>
      <c r="N84" s="78"/>
      <c r="O84" s="78"/>
      <c r="R84" s="4"/>
      <c r="S84" s="4"/>
      <c r="T84" s="4"/>
      <c r="U84" s="4"/>
      <c r="V84" s="4"/>
      <c r="W84" s="4"/>
      <c r="X84" s="4"/>
    </row>
    <row r="85" spans="1:24" customFormat="1">
      <c r="A85" s="35"/>
      <c r="B85" s="32"/>
      <c r="C85" s="78"/>
      <c r="D85" s="78"/>
      <c r="E85" s="78"/>
      <c r="F85" s="34"/>
      <c r="G85" s="34"/>
      <c r="H85" s="34"/>
      <c r="I85" s="34"/>
      <c r="J85" s="34"/>
      <c r="K85" s="34"/>
      <c r="L85" s="34"/>
      <c r="M85" s="78"/>
      <c r="N85" s="78"/>
      <c r="O85" s="78"/>
      <c r="R85" s="4"/>
      <c r="S85" s="4"/>
      <c r="T85" s="4"/>
      <c r="U85" s="4"/>
      <c r="V85" s="4"/>
      <c r="W85" s="4"/>
      <c r="X85" s="4"/>
    </row>
    <row r="86" spans="1:24" customFormat="1">
      <c r="A86" s="35"/>
      <c r="B86" s="32"/>
      <c r="C86" s="78"/>
      <c r="D86" s="78"/>
      <c r="E86" s="78"/>
      <c r="F86" s="34"/>
      <c r="G86" s="34"/>
      <c r="H86" s="34"/>
      <c r="I86" s="34"/>
      <c r="J86" s="34"/>
      <c r="K86" s="34"/>
      <c r="L86" s="34"/>
      <c r="M86" s="78"/>
      <c r="N86" s="78"/>
      <c r="O86" s="78"/>
      <c r="R86" s="4"/>
      <c r="S86" s="4"/>
      <c r="T86" s="4"/>
      <c r="U86" s="4"/>
      <c r="V86" s="4"/>
      <c r="W86" s="4"/>
      <c r="X86" s="4"/>
    </row>
    <row r="87" spans="1:24" customFormat="1">
      <c r="A87" s="35"/>
      <c r="B87" s="32"/>
      <c r="C87" s="78"/>
      <c r="D87" s="78"/>
      <c r="E87" s="78"/>
      <c r="F87" s="34"/>
      <c r="G87" s="34"/>
      <c r="H87" s="34"/>
      <c r="I87" s="34"/>
      <c r="J87" s="34"/>
      <c r="K87" s="34"/>
      <c r="L87" s="34"/>
      <c r="M87" s="78"/>
      <c r="N87" s="78"/>
      <c r="O87" s="78"/>
      <c r="R87" s="4"/>
      <c r="S87" s="4"/>
      <c r="T87" s="4"/>
      <c r="U87" s="4"/>
      <c r="V87" s="4"/>
      <c r="W87" s="4"/>
      <c r="X87" s="4"/>
    </row>
    <row r="88" spans="1:24" customFormat="1">
      <c r="A88" s="35"/>
      <c r="B88" s="32"/>
      <c r="C88" s="78"/>
      <c r="D88" s="78"/>
      <c r="E88" s="78"/>
      <c r="F88" s="34"/>
      <c r="G88" s="34"/>
      <c r="H88" s="34"/>
      <c r="I88" s="34"/>
      <c r="J88" s="34"/>
      <c r="K88" s="34"/>
      <c r="L88" s="34"/>
      <c r="M88" s="78"/>
      <c r="N88" s="78"/>
      <c r="O88" s="78"/>
      <c r="R88" s="4"/>
      <c r="S88" s="4"/>
      <c r="T88" s="4"/>
      <c r="U88" s="4"/>
      <c r="V88" s="4"/>
      <c r="W88" s="4"/>
      <c r="X88" s="4"/>
    </row>
    <row r="89" spans="1:24" customFormat="1">
      <c r="A89" s="35"/>
      <c r="B89" s="32"/>
      <c r="C89" s="78"/>
      <c r="D89" s="78"/>
      <c r="E89" s="78"/>
      <c r="F89" s="34"/>
      <c r="G89" s="34"/>
      <c r="H89" s="34"/>
      <c r="I89" s="34"/>
      <c r="J89" s="34"/>
      <c r="K89" s="34"/>
      <c r="L89" s="34"/>
      <c r="M89" s="78"/>
      <c r="N89" s="78"/>
      <c r="O89" s="78"/>
      <c r="R89" s="4"/>
      <c r="S89" s="4"/>
      <c r="T89" s="4"/>
      <c r="U89" s="4"/>
      <c r="V89" s="4"/>
      <c r="W89" s="4"/>
      <c r="X89" s="4"/>
    </row>
    <row r="90" spans="1:24" customFormat="1">
      <c r="A90" s="35"/>
      <c r="B90" s="32"/>
      <c r="C90" s="78"/>
      <c r="D90" s="78"/>
      <c r="E90" s="78"/>
      <c r="F90" s="34"/>
      <c r="G90" s="34"/>
      <c r="H90" s="34"/>
      <c r="I90" s="34"/>
      <c r="J90" s="34"/>
      <c r="K90" s="34"/>
      <c r="L90" s="34"/>
      <c r="M90" s="78"/>
      <c r="N90" s="78"/>
      <c r="O90" s="78"/>
      <c r="R90" s="4"/>
      <c r="S90" s="4"/>
      <c r="T90" s="4"/>
      <c r="U90" s="4"/>
      <c r="V90" s="4"/>
      <c r="W90" s="4"/>
      <c r="X90" s="4"/>
    </row>
    <row r="91" spans="1:24">
      <c r="P91" s="32"/>
      <c r="Q91" s="32"/>
      <c r="R91" s="26"/>
      <c r="S91" s="26"/>
      <c r="T91" s="26"/>
      <c r="U91" s="26"/>
      <c r="V91" s="26"/>
      <c r="W91" s="26"/>
      <c r="X91" s="26"/>
    </row>
    <row r="92" spans="1:24">
      <c r="P92" s="32"/>
      <c r="Q92" s="32"/>
      <c r="R92" s="26"/>
      <c r="S92" s="26"/>
      <c r="T92" s="26"/>
      <c r="U92" s="26"/>
      <c r="V92" s="26"/>
      <c r="W92" s="26"/>
      <c r="X92" s="26"/>
    </row>
    <row r="93" spans="1:24">
      <c r="P93" s="32"/>
      <c r="Q93" s="32"/>
      <c r="R93" s="26"/>
      <c r="S93" s="26"/>
      <c r="T93" s="26"/>
      <c r="U93" s="26"/>
      <c r="V93" s="26"/>
      <c r="W93" s="26"/>
      <c r="X93" s="26"/>
    </row>
    <row r="94" spans="1:24">
      <c r="P94" s="32"/>
      <c r="Q94" s="32"/>
      <c r="R94" s="26"/>
      <c r="S94" s="26"/>
      <c r="T94" s="26"/>
      <c r="U94" s="26"/>
      <c r="V94" s="26"/>
      <c r="W94" s="26"/>
      <c r="X94" s="26"/>
    </row>
    <row r="95" spans="1:24"/>
    <row r="96" spans="1:24" ht="16.5" customHeight="1">
      <c r="B96" s="151" t="s">
        <v>63</v>
      </c>
    </row>
    <row r="97" spans="1:245" ht="16.5" customHeight="1">
      <c r="B97" s="151" t="s">
        <v>64</v>
      </c>
    </row>
    <row r="98" spans="1:245"/>
    <row r="99" spans="1:245" ht="15">
      <c r="B99" s="72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76" t="s">
        <v>15</v>
      </c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76" t="s">
        <v>25</v>
      </c>
      <c r="C102" s="276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4" t="s">
        <v>16</v>
      </c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6"/>
    </row>
    <row r="105" spans="1:245" s="20" customFormat="1">
      <c r="A105" s="109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</row>
    <row r="106" spans="1:245" s="20" customFormat="1" ht="16.5" customHeight="1">
      <c r="B106" s="110" t="s">
        <v>27</v>
      </c>
      <c r="C106" s="3"/>
      <c r="D106" s="3"/>
      <c r="J106" s="3"/>
      <c r="K106" s="3"/>
    </row>
    <row r="107" spans="1:245" s="20" customFormat="1" ht="16.5" customHeight="1">
      <c r="B107" s="110" t="s">
        <v>28</v>
      </c>
      <c r="C107" s="3"/>
      <c r="D107" s="3"/>
      <c r="J107" s="3"/>
      <c r="K107" s="3"/>
    </row>
    <row r="108" spans="1:245" s="20" customFormat="1" ht="16.5" customHeight="1">
      <c r="B108" s="110" t="s">
        <v>98</v>
      </c>
      <c r="C108" s="3"/>
      <c r="D108" s="3"/>
      <c r="J108" s="3"/>
      <c r="K108" s="3"/>
    </row>
    <row r="109" spans="1:245" s="20" customFormat="1" ht="16.5" customHeight="1">
      <c r="B109" s="110" t="s">
        <v>103</v>
      </c>
      <c r="C109" s="3"/>
      <c r="D109" s="3"/>
      <c r="J109" s="3"/>
      <c r="K109" s="3"/>
    </row>
    <row r="110" spans="1:245" s="20" customFormat="1" ht="16.5" customHeight="1">
      <c r="B110" s="110" t="s">
        <v>102</v>
      </c>
      <c r="C110" s="3"/>
      <c r="D110" s="3"/>
      <c r="J110" s="3"/>
      <c r="K110" s="3"/>
    </row>
    <row r="111" spans="1:245" s="20" customFormat="1" ht="16.5" customHeight="1">
      <c r="B111" s="110" t="s">
        <v>99</v>
      </c>
      <c r="C111" s="3"/>
      <c r="D111" s="3"/>
      <c r="J111" s="3"/>
      <c r="K111" s="3"/>
    </row>
    <row r="112" spans="1:245" s="20" customFormat="1" ht="16.5" customHeight="1">
      <c r="B112" s="110" t="s">
        <v>100</v>
      </c>
      <c r="C112" s="3"/>
      <c r="D112" s="3"/>
      <c r="J112" s="3"/>
      <c r="K112" s="3"/>
    </row>
    <row r="113" spans="1:245" s="20" customFormat="1" ht="16.5" customHeight="1">
      <c r="B113" s="110" t="s">
        <v>101</v>
      </c>
      <c r="C113" s="3"/>
      <c r="D113" s="3"/>
      <c r="J113" s="3"/>
      <c r="K113" s="3"/>
    </row>
    <row r="114" spans="1:245" s="20" customFormat="1" ht="24" customHeight="1">
      <c r="B114" s="107" t="s">
        <v>19</v>
      </c>
      <c r="C114" s="3"/>
      <c r="D114" s="3"/>
      <c r="J114" s="3"/>
      <c r="K114" s="3"/>
    </row>
    <row r="115" spans="1:245" s="20" customFormat="1" ht="16.5" customHeight="1">
      <c r="A115" s="109"/>
      <c r="B115" s="58" t="s">
        <v>29</v>
      </c>
      <c r="C115" s="32"/>
      <c r="D115" s="32"/>
      <c r="E115" s="109"/>
      <c r="F115" s="109"/>
      <c r="G115" s="109"/>
      <c r="H115" s="109"/>
      <c r="I115" s="109"/>
      <c r="J115" s="32"/>
      <c r="K115" s="32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</row>
    <row r="116" spans="1:245" s="20" customFormat="1" ht="16.5" customHeight="1">
      <c r="A116" s="109"/>
      <c r="B116" s="110" t="s">
        <v>30</v>
      </c>
      <c r="C116" s="32"/>
      <c r="D116" s="32"/>
      <c r="E116" s="109"/>
      <c r="F116" s="109"/>
      <c r="G116" s="109"/>
      <c r="H116" s="109"/>
      <c r="I116" s="109"/>
      <c r="J116" s="32"/>
      <c r="K116" s="32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</row>
    <row r="117" spans="1:245" s="20" customFormat="1" ht="16.5" customHeight="1">
      <c r="A117" s="109"/>
      <c r="B117" s="58" t="s">
        <v>31</v>
      </c>
      <c r="C117" s="32"/>
      <c r="D117" s="32"/>
      <c r="E117" s="109"/>
      <c r="F117" s="109"/>
      <c r="G117" s="109"/>
      <c r="H117" s="109"/>
      <c r="I117" s="109"/>
      <c r="J117" s="32"/>
      <c r="K117" s="32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</row>
    <row r="118" spans="1:245" s="20" customFormat="1" ht="16.5" customHeight="1">
      <c r="A118" s="109"/>
      <c r="B118" s="58" t="s">
        <v>32</v>
      </c>
      <c r="C118" s="32"/>
      <c r="D118" s="32"/>
      <c r="E118" s="109"/>
      <c r="F118" s="109"/>
      <c r="G118" s="109"/>
      <c r="H118" s="109"/>
      <c r="I118" s="109"/>
      <c r="J118" s="32"/>
      <c r="K118" s="32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</row>
    <row r="119" spans="1:245" s="20" customFormat="1" ht="24" customHeight="1">
      <c r="A119" s="109"/>
      <c r="B119" s="107" t="s">
        <v>33</v>
      </c>
      <c r="C119" s="32"/>
      <c r="D119" s="32"/>
      <c r="E119" s="109"/>
      <c r="F119" s="109"/>
      <c r="G119" s="109"/>
      <c r="H119" s="109"/>
      <c r="I119" s="109"/>
      <c r="J119" s="32"/>
      <c r="K119" s="32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</row>
    <row r="120" spans="1:245" s="29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8"/>
      <c r="S120" s="28"/>
      <c r="T120" s="28"/>
      <c r="U120" s="28"/>
      <c r="V120" s="28"/>
      <c r="W120" s="28"/>
      <c r="X120" s="28"/>
      <c r="Y120" s="28"/>
    </row>
    <row r="121" spans="1:245" s="29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8"/>
      <c r="S121" s="28"/>
      <c r="T121" s="28"/>
      <c r="U121" s="28"/>
      <c r="V121" s="28"/>
      <c r="W121" s="28"/>
      <c r="X121" s="28"/>
      <c r="Y121" s="28"/>
    </row>
    <row r="122" spans="1:245" s="31" customFormat="1" ht="25.5" customHeight="1">
      <c r="A122" s="51"/>
      <c r="B122" s="280" t="s">
        <v>8</v>
      </c>
      <c r="C122" s="281"/>
      <c r="D122" s="108" t="s">
        <v>13</v>
      </c>
      <c r="E122" s="306" t="s">
        <v>14</v>
      </c>
      <c r="F122" s="307"/>
      <c r="G122" s="307"/>
      <c r="H122" s="307"/>
      <c r="I122" s="307"/>
      <c r="J122" s="307"/>
      <c r="K122" s="307"/>
      <c r="L122" s="307"/>
      <c r="M122" s="307"/>
      <c r="N122" s="308"/>
      <c r="O122" s="201" t="s">
        <v>10</v>
      </c>
      <c r="P122" s="108" t="s">
        <v>11</v>
      </c>
      <c r="Q122" s="82" t="s">
        <v>9</v>
      </c>
      <c r="R122" s="30"/>
      <c r="S122" s="30"/>
      <c r="T122" s="30"/>
      <c r="U122" s="30"/>
      <c r="V122" s="30"/>
      <c r="W122" s="30"/>
      <c r="X122" s="30"/>
    </row>
    <row r="123" spans="1:245" ht="17.25" customHeight="1">
      <c r="A123" s="17"/>
      <c r="B123" s="293">
        <v>1</v>
      </c>
      <c r="C123" s="294"/>
      <c r="D123" s="116">
        <v>1</v>
      </c>
      <c r="E123" s="290" t="s">
        <v>34</v>
      </c>
      <c r="F123" s="291"/>
      <c r="G123" s="291"/>
      <c r="H123" s="291"/>
      <c r="I123" s="291"/>
      <c r="J123" s="291"/>
      <c r="K123" s="291"/>
      <c r="L123" s="291"/>
      <c r="M123" s="291"/>
      <c r="N123" s="292"/>
      <c r="O123" s="134">
        <v>500</v>
      </c>
      <c r="P123" s="98">
        <f>(O123*D123)</f>
        <v>500</v>
      </c>
      <c r="Q123" s="38"/>
      <c r="R123" s="26"/>
      <c r="S123" s="26"/>
      <c r="T123" s="26"/>
      <c r="U123" s="26"/>
      <c r="V123" s="26"/>
      <c r="W123" s="26"/>
      <c r="X123" s="26"/>
      <c r="IH123" s="33" t="e">
        <f>#REF!</f>
        <v>#REF!</v>
      </c>
      <c r="II123" s="34" t="e">
        <f>IF(IH123&lt;&gt;0,IH123,"")</f>
        <v>#REF!</v>
      </c>
    </row>
    <row r="124" spans="1:245" ht="17.25" customHeight="1">
      <c r="A124" s="17"/>
      <c r="B124" s="288">
        <v>2</v>
      </c>
      <c r="C124" s="289"/>
      <c r="D124" s="117">
        <v>2</v>
      </c>
      <c r="E124" s="290" t="s">
        <v>35</v>
      </c>
      <c r="F124" s="291"/>
      <c r="G124" s="291"/>
      <c r="H124" s="291"/>
      <c r="I124" s="291"/>
      <c r="J124" s="291"/>
      <c r="K124" s="291"/>
      <c r="L124" s="291"/>
      <c r="M124" s="291"/>
      <c r="N124" s="292"/>
      <c r="O124" s="134">
        <v>200</v>
      </c>
      <c r="P124" s="98">
        <f>(O124*D124)</f>
        <v>400</v>
      </c>
      <c r="Q124" s="38"/>
      <c r="R124" s="26"/>
      <c r="S124" s="26"/>
      <c r="T124" s="26"/>
      <c r="U124" s="26"/>
      <c r="V124" s="26"/>
      <c r="W124" s="26"/>
      <c r="X124" s="26"/>
      <c r="IH124" s="33" t="e">
        <f>#REF!</f>
        <v>#REF!</v>
      </c>
      <c r="II124" s="34" t="e">
        <f>IF(IH124&lt;&gt;0,IH124,"")</f>
        <v>#REF!</v>
      </c>
    </row>
    <row r="125" spans="1:245" ht="17.25" customHeight="1">
      <c r="A125" s="17"/>
      <c r="B125" s="288">
        <v>3</v>
      </c>
      <c r="C125" s="289"/>
      <c r="D125" s="117">
        <v>1</v>
      </c>
      <c r="E125" s="290" t="s">
        <v>36</v>
      </c>
      <c r="F125" s="291"/>
      <c r="G125" s="291"/>
      <c r="H125" s="291"/>
      <c r="I125" s="291"/>
      <c r="J125" s="291"/>
      <c r="K125" s="291"/>
      <c r="L125" s="291"/>
      <c r="M125" s="291"/>
      <c r="N125" s="292"/>
      <c r="O125" s="134">
        <v>2000</v>
      </c>
      <c r="P125" s="98">
        <f>(O125*D125)</f>
        <v>2000</v>
      </c>
      <c r="Q125" s="38"/>
      <c r="R125" s="26"/>
      <c r="S125" s="26"/>
      <c r="T125" s="26"/>
      <c r="U125" s="26"/>
      <c r="V125" s="26"/>
      <c r="W125" s="26"/>
      <c r="X125" s="26"/>
      <c r="IH125" s="34" t="e">
        <f>#REF!</f>
        <v>#REF!</v>
      </c>
      <c r="II125" s="34" t="e">
        <f>IF(IH125&lt;&gt;0,IH125,"")</f>
        <v>#REF!</v>
      </c>
    </row>
    <row r="126" spans="1:245" ht="17.25" customHeight="1">
      <c r="A126" s="17"/>
      <c r="B126" s="288">
        <v>4</v>
      </c>
      <c r="C126" s="289"/>
      <c r="D126" s="117">
        <v>1</v>
      </c>
      <c r="E126" s="290" t="s">
        <v>37</v>
      </c>
      <c r="F126" s="291"/>
      <c r="G126" s="291"/>
      <c r="H126" s="291"/>
      <c r="I126" s="291"/>
      <c r="J126" s="291"/>
      <c r="K126" s="291"/>
      <c r="L126" s="291"/>
      <c r="M126" s="291"/>
      <c r="N126" s="292"/>
      <c r="O126" s="134">
        <v>2000</v>
      </c>
      <c r="P126" s="98">
        <f>(O126*D126)</f>
        <v>2000</v>
      </c>
      <c r="Q126" s="38"/>
      <c r="R126" s="26"/>
      <c r="S126" s="26"/>
      <c r="T126" s="26"/>
      <c r="U126" s="26"/>
      <c r="V126" s="26"/>
      <c r="W126" s="26"/>
      <c r="X126" s="26"/>
      <c r="IH126" s="34" t="e">
        <f>#REF!</f>
        <v>#REF!</v>
      </c>
      <c r="II126" s="34" t="e">
        <f>IF(IH126&lt;&gt;0,IH126,"")</f>
        <v>#REF!</v>
      </c>
    </row>
    <row r="127" spans="1:245" ht="17.25" customHeight="1">
      <c r="A127" s="17"/>
      <c r="B127" s="288"/>
      <c r="C127" s="289"/>
      <c r="D127" s="117"/>
      <c r="E127" s="143"/>
      <c r="F127" s="144"/>
      <c r="G127" s="144"/>
      <c r="H127" s="144"/>
      <c r="I127" s="144"/>
      <c r="J127" s="144"/>
      <c r="K127" s="144"/>
      <c r="L127" s="144"/>
      <c r="M127" s="144"/>
      <c r="N127" s="144"/>
      <c r="O127" s="145" t="s">
        <v>12</v>
      </c>
      <c r="P127" s="153">
        <f>SUM(P123:Q126)</f>
        <v>4900</v>
      </c>
      <c r="Q127" s="38"/>
      <c r="R127" s="26"/>
      <c r="S127" s="26"/>
      <c r="T127" s="26"/>
      <c r="U127" s="26"/>
      <c r="V127" s="26"/>
      <c r="W127" s="26"/>
      <c r="X127" s="26"/>
      <c r="IH127" s="32" t="str">
        <f>IF(IG127&lt;&gt;0,IG127,"")</f>
        <v/>
      </c>
    </row>
    <row r="128" spans="1:245" s="35" customFormat="1" ht="13.5" customHeight="1">
      <c r="A128" s="17"/>
      <c r="B128" s="107" t="s">
        <v>105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7"/>
      <c r="P128" s="287"/>
      <c r="Q128" s="287"/>
      <c r="R128" s="27"/>
      <c r="S128" s="27"/>
      <c r="T128" s="27"/>
      <c r="U128" s="27"/>
      <c r="V128" s="27"/>
      <c r="W128" s="27"/>
      <c r="X128" s="27"/>
      <c r="Y128" s="27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9">
    <mergeCell ref="B18:C18"/>
    <mergeCell ref="B19:C19"/>
    <mergeCell ref="B20:C20"/>
    <mergeCell ref="B21:C21"/>
    <mergeCell ref="B22:C22"/>
    <mergeCell ref="E22:N22"/>
    <mergeCell ref="B25:C25"/>
    <mergeCell ref="E25:N25"/>
    <mergeCell ref="N4:Q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B10:D10"/>
    <mergeCell ref="E10:G10"/>
    <mergeCell ref="F8:Q8"/>
    <mergeCell ref="N3:Q3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E15:N41 B15:C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5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86614173228346458" right="0.27559055118110237" top="0.39370078740157483" bottom="0.39370078740157483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0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6" customFormat="1" ht="31.5" customHeight="1">
      <c r="A1" s="193"/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194"/>
    </row>
    <row r="2" spans="1:242" s="26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Q2" s="194"/>
    </row>
    <row r="3" spans="1:242" s="26" customFormat="1" ht="17.2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73" t="s">
        <v>122</v>
      </c>
      <c r="M3" s="274"/>
      <c r="N3" s="274"/>
      <c r="O3" s="274"/>
      <c r="P3" s="275"/>
      <c r="Q3" s="194"/>
    </row>
    <row r="4" spans="1:242" s="26" customFormat="1" ht="17.2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300" t="s">
        <v>104</v>
      </c>
      <c r="M4" s="301"/>
      <c r="N4" s="301"/>
      <c r="O4" s="301"/>
      <c r="P4" s="302"/>
      <c r="Q4" s="194"/>
    </row>
    <row r="5" spans="1:242" s="26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303"/>
      <c r="M5" s="304"/>
      <c r="N5" s="304"/>
      <c r="O5" s="304"/>
      <c r="P5" s="305"/>
      <c r="Q5" s="194"/>
    </row>
    <row r="6" spans="1:242" s="4" customFormat="1" ht="19.5" customHeight="1">
      <c r="A6" s="196"/>
      <c r="B6" s="159" t="s">
        <v>108</v>
      </c>
      <c r="C6" s="159"/>
      <c r="D6" s="159"/>
      <c r="E6" s="159"/>
      <c r="F6" s="159"/>
      <c r="G6" s="159"/>
      <c r="H6" s="159"/>
      <c r="I6" s="159"/>
      <c r="J6" s="159"/>
      <c r="P6" s="39"/>
      <c r="Q6" s="242"/>
      <c r="R6" s="36"/>
      <c r="S6" s="36"/>
      <c r="T6" s="36"/>
      <c r="U6" s="36"/>
      <c r="V6" s="36"/>
      <c r="W6" s="36"/>
      <c r="X6" s="39"/>
    </row>
    <row r="7" spans="1:242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6"/>
      <c r="O7" s="46"/>
      <c r="P7" s="46"/>
      <c r="Q7" s="194"/>
    </row>
    <row r="8" spans="1:242" s="24" customFormat="1" ht="19.5" customHeight="1">
      <c r="A8" s="245"/>
      <c r="B8" s="317" t="s">
        <v>110</v>
      </c>
      <c r="C8" s="317"/>
      <c r="D8" s="317"/>
      <c r="E8" s="317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2"/>
      <c r="Q8" s="245"/>
    </row>
    <row r="9" spans="1:242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Q9" s="194"/>
    </row>
    <row r="10" spans="1:242" s="26" customFormat="1" ht="18.75" customHeight="1">
      <c r="A10" s="195"/>
      <c r="B10" s="266" t="s">
        <v>111</v>
      </c>
      <c r="C10" s="266"/>
      <c r="D10" s="266"/>
      <c r="E10" s="267"/>
      <c r="F10" s="268"/>
      <c r="G10" s="269"/>
      <c r="I10" s="237"/>
      <c r="J10" s="237"/>
      <c r="K10" s="237"/>
      <c r="L10" s="237"/>
      <c r="M10" s="3"/>
      <c r="N10" s="2"/>
      <c r="O10" s="2"/>
      <c r="P10" s="194"/>
      <c r="Q10" s="194"/>
    </row>
    <row r="11" spans="1:242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Q11" s="194"/>
    </row>
    <row r="12" spans="1:242" s="26" customFormat="1" ht="19.5" customHeight="1">
      <c r="A12" s="195"/>
      <c r="B12" s="315" t="s">
        <v>61</v>
      </c>
      <c r="C12" s="316"/>
      <c r="D12" s="297" t="str">
        <f>IF(SUM(O15:O44)=0,"",SUM(O15:O44))</f>
        <v/>
      </c>
      <c r="E12" s="298"/>
      <c r="F12" s="298"/>
      <c r="G12" s="299"/>
      <c r="H12" s="68"/>
      <c r="I12" s="68"/>
      <c r="J12" s="68"/>
      <c r="K12" s="68"/>
      <c r="L12" s="68"/>
      <c r="M12" s="68"/>
      <c r="N12" s="68"/>
      <c r="O12" s="68"/>
      <c r="P12" s="68"/>
      <c r="Q12" s="194"/>
    </row>
    <row r="13" spans="1:242" s="29" customFormat="1" ht="6.75" customHeight="1">
      <c r="A13" s="198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199"/>
      <c r="R13" s="28"/>
      <c r="S13" s="28"/>
      <c r="T13" s="28"/>
      <c r="U13" s="28"/>
      <c r="V13" s="28"/>
      <c r="W13" s="28"/>
    </row>
    <row r="14" spans="1:242" s="232" customFormat="1" ht="31.5" customHeight="1">
      <c r="A14" s="246"/>
      <c r="B14" s="318" t="s">
        <v>8</v>
      </c>
      <c r="C14" s="319"/>
      <c r="D14" s="108" t="s">
        <v>113</v>
      </c>
      <c r="E14" s="306" t="s">
        <v>114</v>
      </c>
      <c r="F14" s="307"/>
      <c r="G14" s="307"/>
      <c r="H14" s="307"/>
      <c r="I14" s="307"/>
      <c r="J14" s="307"/>
      <c r="K14" s="307"/>
      <c r="L14" s="307"/>
      <c r="M14" s="307"/>
      <c r="N14" s="81" t="s">
        <v>115</v>
      </c>
      <c r="O14" s="81" t="s">
        <v>116</v>
      </c>
      <c r="P14" s="108" t="s">
        <v>9</v>
      </c>
      <c r="Q14" s="247"/>
    </row>
    <row r="15" spans="1:242" s="32" customFormat="1" ht="29.25" customHeight="1">
      <c r="A15" s="205"/>
      <c r="B15" s="282"/>
      <c r="C15" s="283"/>
      <c r="D15" s="56"/>
      <c r="E15" s="277"/>
      <c r="F15" s="278"/>
      <c r="G15" s="278"/>
      <c r="H15" s="278"/>
      <c r="I15" s="278"/>
      <c r="J15" s="278"/>
      <c r="K15" s="278"/>
      <c r="L15" s="278"/>
      <c r="M15" s="279"/>
      <c r="N15" s="185"/>
      <c r="O15" s="184" t="str">
        <f t="shared" ref="O15:O44" si="0">IF(N15*D15=0,"",N15*D15)</f>
        <v/>
      </c>
      <c r="P15" s="38"/>
      <c r="Q15" s="194"/>
      <c r="R15" s="26"/>
      <c r="S15" s="26"/>
      <c r="T15" s="26"/>
      <c r="U15" s="26"/>
      <c r="V15" s="26"/>
      <c r="W15" s="26"/>
      <c r="IG15" s="33"/>
      <c r="IH15" s="34"/>
    </row>
    <row r="16" spans="1:242" s="32" customFormat="1" ht="29.25" customHeight="1">
      <c r="A16" s="205"/>
      <c r="B16" s="282"/>
      <c r="C16" s="283"/>
      <c r="D16" s="56"/>
      <c r="E16" s="277"/>
      <c r="F16" s="278"/>
      <c r="G16" s="278"/>
      <c r="H16" s="278"/>
      <c r="I16" s="278"/>
      <c r="J16" s="278"/>
      <c r="K16" s="278"/>
      <c r="L16" s="278"/>
      <c r="M16" s="279"/>
      <c r="N16" s="185"/>
      <c r="O16" s="184" t="str">
        <f t="shared" si="0"/>
        <v/>
      </c>
      <c r="P16" s="38"/>
      <c r="Q16" s="194"/>
      <c r="R16" s="26"/>
      <c r="S16" s="26"/>
      <c r="T16" s="26"/>
      <c r="U16" s="26"/>
      <c r="V16" s="26"/>
      <c r="W16" s="26"/>
      <c r="IG16" s="33"/>
      <c r="IH16" s="34"/>
    </row>
    <row r="17" spans="1:242" s="32" customFormat="1" ht="29.25" customHeight="1">
      <c r="A17" s="205"/>
      <c r="B17" s="282"/>
      <c r="C17" s="283"/>
      <c r="D17" s="206"/>
      <c r="E17" s="278"/>
      <c r="F17" s="278"/>
      <c r="G17" s="278"/>
      <c r="H17" s="278"/>
      <c r="I17" s="278"/>
      <c r="J17" s="278"/>
      <c r="K17" s="278"/>
      <c r="L17" s="278"/>
      <c r="M17" s="279"/>
      <c r="N17" s="185"/>
      <c r="O17" s="184" t="str">
        <f t="shared" si="0"/>
        <v/>
      </c>
      <c r="P17" s="38"/>
      <c r="Q17" s="194"/>
      <c r="R17" s="26"/>
      <c r="S17" s="26"/>
      <c r="T17" s="26"/>
      <c r="U17" s="26"/>
      <c r="V17" s="26"/>
      <c r="W17" s="26"/>
      <c r="IG17" s="34"/>
      <c r="IH17" s="34"/>
    </row>
    <row r="18" spans="1:242" s="32" customFormat="1" ht="29.25" customHeight="1">
      <c r="A18" s="205"/>
      <c r="B18" s="282"/>
      <c r="C18" s="283"/>
      <c r="D18" s="206"/>
      <c r="E18" s="278"/>
      <c r="F18" s="278"/>
      <c r="G18" s="278"/>
      <c r="H18" s="278"/>
      <c r="I18" s="278"/>
      <c r="J18" s="278"/>
      <c r="K18" s="278"/>
      <c r="L18" s="278"/>
      <c r="M18" s="279"/>
      <c r="N18" s="185"/>
      <c r="O18" s="184" t="str">
        <f t="shared" si="0"/>
        <v/>
      </c>
      <c r="P18" s="38"/>
      <c r="Q18" s="194"/>
      <c r="R18" s="26"/>
      <c r="S18" s="26"/>
      <c r="T18" s="26"/>
      <c r="U18" s="26"/>
      <c r="V18" s="26"/>
      <c r="W18" s="26"/>
      <c r="IG18" s="34"/>
      <c r="IH18" s="34"/>
    </row>
    <row r="19" spans="1:242" s="32" customFormat="1" ht="29.25" customHeight="1">
      <c r="A19" s="205"/>
      <c r="B19" s="282"/>
      <c r="C19" s="283"/>
      <c r="D19" s="206"/>
      <c r="E19" s="278"/>
      <c r="F19" s="278"/>
      <c r="G19" s="278"/>
      <c r="H19" s="278"/>
      <c r="I19" s="278"/>
      <c r="J19" s="278"/>
      <c r="K19" s="278"/>
      <c r="L19" s="278"/>
      <c r="M19" s="279"/>
      <c r="N19" s="185"/>
      <c r="O19" s="184" t="str">
        <f t="shared" si="0"/>
        <v/>
      </c>
      <c r="P19" s="38"/>
      <c r="Q19" s="194"/>
      <c r="R19" s="26"/>
      <c r="S19" s="26"/>
      <c r="T19" s="26"/>
      <c r="U19" s="26"/>
      <c r="V19" s="26"/>
      <c r="W19" s="26"/>
      <c r="IG19" s="34"/>
      <c r="IH19" s="34"/>
    </row>
    <row r="20" spans="1:242" s="32" customFormat="1" ht="29.25" customHeight="1">
      <c r="A20" s="205"/>
      <c r="B20" s="282"/>
      <c r="C20" s="283"/>
      <c r="D20" s="206"/>
      <c r="E20" s="278"/>
      <c r="F20" s="278"/>
      <c r="G20" s="278"/>
      <c r="H20" s="278"/>
      <c r="I20" s="278"/>
      <c r="J20" s="278"/>
      <c r="K20" s="278"/>
      <c r="L20" s="278"/>
      <c r="M20" s="279"/>
      <c r="N20" s="185"/>
      <c r="O20" s="184" t="str">
        <f t="shared" si="0"/>
        <v/>
      </c>
      <c r="P20" s="38"/>
      <c r="Q20" s="194"/>
      <c r="R20" s="26"/>
      <c r="S20" s="26"/>
      <c r="T20" s="26"/>
      <c r="U20" s="26"/>
      <c r="V20" s="26"/>
      <c r="W20" s="26"/>
      <c r="IG20" s="34"/>
      <c r="IH20" s="34"/>
    </row>
    <row r="21" spans="1:242" s="32" customFormat="1" ht="29.25" customHeight="1">
      <c r="A21" s="205"/>
      <c r="B21" s="282"/>
      <c r="C21" s="283"/>
      <c r="D21" s="206"/>
      <c r="E21" s="278"/>
      <c r="F21" s="278"/>
      <c r="G21" s="278"/>
      <c r="H21" s="278"/>
      <c r="I21" s="278"/>
      <c r="J21" s="278"/>
      <c r="K21" s="278"/>
      <c r="L21" s="278"/>
      <c r="M21" s="279"/>
      <c r="N21" s="185"/>
      <c r="O21" s="184" t="str">
        <f t="shared" si="0"/>
        <v/>
      </c>
      <c r="P21" s="38"/>
      <c r="Q21" s="194"/>
      <c r="R21" s="26"/>
      <c r="S21" s="26"/>
      <c r="T21" s="26"/>
      <c r="U21" s="26"/>
      <c r="V21" s="26"/>
      <c r="W21" s="26"/>
      <c r="IG21" s="34"/>
      <c r="IH21" s="34"/>
    </row>
    <row r="22" spans="1:242" s="32" customFormat="1" ht="29.25" customHeight="1">
      <c r="A22" s="205"/>
      <c r="B22" s="282"/>
      <c r="C22" s="283"/>
      <c r="D22" s="206"/>
      <c r="E22" s="278"/>
      <c r="F22" s="278"/>
      <c r="G22" s="278"/>
      <c r="H22" s="278"/>
      <c r="I22" s="278"/>
      <c r="J22" s="278"/>
      <c r="K22" s="278"/>
      <c r="L22" s="278"/>
      <c r="M22" s="279"/>
      <c r="N22" s="185"/>
      <c r="O22" s="184" t="str">
        <f t="shared" si="0"/>
        <v/>
      </c>
      <c r="P22" s="38"/>
      <c r="Q22" s="194"/>
      <c r="R22" s="26"/>
      <c r="S22" s="26"/>
      <c r="T22" s="26"/>
      <c r="U22" s="26"/>
      <c r="V22" s="26"/>
      <c r="W22" s="26"/>
      <c r="IG22" s="34"/>
      <c r="IH22" s="34"/>
    </row>
    <row r="23" spans="1:242" s="32" customFormat="1" ht="29.25" customHeight="1">
      <c r="A23" s="205"/>
      <c r="B23" s="282"/>
      <c r="C23" s="283"/>
      <c r="D23" s="56"/>
      <c r="E23" s="277"/>
      <c r="F23" s="278"/>
      <c r="G23" s="278"/>
      <c r="H23" s="278"/>
      <c r="I23" s="278"/>
      <c r="J23" s="278"/>
      <c r="K23" s="278"/>
      <c r="L23" s="278"/>
      <c r="M23" s="279"/>
      <c r="N23" s="185"/>
      <c r="O23" s="184" t="str">
        <f t="shared" si="0"/>
        <v/>
      </c>
      <c r="P23" s="38"/>
      <c r="Q23" s="194"/>
      <c r="R23" s="26"/>
      <c r="S23" s="26"/>
      <c r="T23" s="26"/>
      <c r="U23" s="26"/>
      <c r="V23" s="26"/>
      <c r="W23" s="26"/>
      <c r="IG23" s="34"/>
      <c r="IH23" s="34"/>
    </row>
    <row r="24" spans="1:242" s="32" customFormat="1" ht="29.25" customHeight="1">
      <c r="A24" s="205"/>
      <c r="B24" s="282"/>
      <c r="C24" s="283"/>
      <c r="D24" s="56"/>
      <c r="E24" s="277"/>
      <c r="F24" s="278"/>
      <c r="G24" s="278"/>
      <c r="H24" s="278"/>
      <c r="I24" s="278"/>
      <c r="J24" s="278"/>
      <c r="K24" s="278"/>
      <c r="L24" s="278"/>
      <c r="M24" s="279"/>
      <c r="N24" s="185"/>
      <c r="O24" s="184" t="str">
        <f t="shared" si="0"/>
        <v/>
      </c>
      <c r="P24" s="38"/>
      <c r="Q24" s="194"/>
      <c r="R24" s="26"/>
      <c r="S24" s="26"/>
      <c r="T24" s="26"/>
      <c r="U24" s="26"/>
      <c r="V24" s="26"/>
      <c r="W24" s="26"/>
    </row>
    <row r="25" spans="1:242" s="32" customFormat="1" ht="29.25" customHeight="1">
      <c r="A25" s="205"/>
      <c r="B25" s="282"/>
      <c r="C25" s="283"/>
      <c r="D25" s="56"/>
      <c r="E25" s="277"/>
      <c r="F25" s="278"/>
      <c r="G25" s="278"/>
      <c r="H25" s="278"/>
      <c r="I25" s="278"/>
      <c r="J25" s="278"/>
      <c r="K25" s="278"/>
      <c r="L25" s="278"/>
      <c r="M25" s="279"/>
      <c r="N25" s="185"/>
      <c r="O25" s="184" t="str">
        <f t="shared" si="0"/>
        <v/>
      </c>
      <c r="P25" s="38"/>
      <c r="Q25" s="194"/>
      <c r="R25" s="26"/>
      <c r="S25" s="26"/>
      <c r="T25" s="26"/>
      <c r="U25" s="26"/>
      <c r="V25" s="26"/>
      <c r="W25" s="26"/>
      <c r="IG25" s="33"/>
      <c r="IH25" s="34"/>
    </row>
    <row r="26" spans="1:242" s="32" customFormat="1" ht="29.25" customHeight="1">
      <c r="A26" s="205"/>
      <c r="B26" s="282"/>
      <c r="C26" s="283"/>
      <c r="D26" s="56"/>
      <c r="E26" s="277"/>
      <c r="F26" s="278"/>
      <c r="G26" s="278"/>
      <c r="H26" s="278"/>
      <c r="I26" s="278"/>
      <c r="J26" s="278"/>
      <c r="K26" s="278"/>
      <c r="L26" s="278"/>
      <c r="M26" s="279"/>
      <c r="N26" s="185"/>
      <c r="O26" s="184" t="str">
        <f t="shared" si="0"/>
        <v/>
      </c>
      <c r="P26" s="38"/>
      <c r="Q26" s="194"/>
      <c r="R26" s="26"/>
      <c r="S26" s="26"/>
      <c r="T26" s="26"/>
      <c r="U26" s="26"/>
      <c r="V26" s="26"/>
      <c r="W26" s="26"/>
      <c r="IG26" s="34"/>
      <c r="IH26" s="34"/>
    </row>
    <row r="27" spans="1:242" s="32" customFormat="1" ht="29.25" customHeight="1">
      <c r="A27" s="205"/>
      <c r="B27" s="282"/>
      <c r="C27" s="283"/>
      <c r="D27" s="56"/>
      <c r="E27" s="277"/>
      <c r="F27" s="278"/>
      <c r="G27" s="278"/>
      <c r="H27" s="278"/>
      <c r="I27" s="278"/>
      <c r="J27" s="278"/>
      <c r="K27" s="278"/>
      <c r="L27" s="278"/>
      <c r="M27" s="279"/>
      <c r="N27" s="185"/>
      <c r="O27" s="184" t="str">
        <f t="shared" si="0"/>
        <v/>
      </c>
      <c r="P27" s="38"/>
      <c r="Q27" s="194"/>
      <c r="R27" s="26"/>
      <c r="S27" s="26"/>
      <c r="T27" s="26"/>
      <c r="U27" s="26"/>
      <c r="V27" s="26"/>
      <c r="W27" s="26"/>
      <c r="IG27" s="34"/>
      <c r="IH27" s="34"/>
    </row>
    <row r="28" spans="1:242" s="32" customFormat="1" ht="29.25" customHeight="1">
      <c r="A28" s="205"/>
      <c r="B28" s="282"/>
      <c r="C28" s="283"/>
      <c r="D28" s="56"/>
      <c r="E28" s="277"/>
      <c r="F28" s="278"/>
      <c r="G28" s="278"/>
      <c r="H28" s="278"/>
      <c r="I28" s="278"/>
      <c r="J28" s="278"/>
      <c r="K28" s="278"/>
      <c r="L28" s="278"/>
      <c r="M28" s="279"/>
      <c r="N28" s="185"/>
      <c r="O28" s="184" t="str">
        <f t="shared" si="0"/>
        <v/>
      </c>
      <c r="P28" s="38"/>
      <c r="Q28" s="194"/>
      <c r="R28" s="26"/>
      <c r="S28" s="26"/>
      <c r="T28" s="26"/>
      <c r="U28" s="26"/>
      <c r="V28" s="26"/>
      <c r="W28" s="26"/>
    </row>
    <row r="29" spans="1:242" s="32" customFormat="1" ht="29.25" customHeight="1">
      <c r="A29" s="205"/>
      <c r="B29" s="282"/>
      <c r="C29" s="283"/>
      <c r="D29" s="56"/>
      <c r="E29" s="277"/>
      <c r="F29" s="278"/>
      <c r="G29" s="278"/>
      <c r="H29" s="278"/>
      <c r="I29" s="278"/>
      <c r="J29" s="278"/>
      <c r="K29" s="278"/>
      <c r="L29" s="278"/>
      <c r="M29" s="279"/>
      <c r="N29" s="185"/>
      <c r="O29" s="184" t="str">
        <f t="shared" si="0"/>
        <v/>
      </c>
      <c r="P29" s="38"/>
      <c r="Q29" s="194"/>
      <c r="R29" s="26"/>
      <c r="S29" s="26"/>
      <c r="T29" s="26"/>
      <c r="U29" s="26"/>
      <c r="V29" s="26"/>
      <c r="W29" s="26"/>
    </row>
    <row r="30" spans="1:242" s="32" customFormat="1" ht="29.25" customHeight="1">
      <c r="A30" s="205"/>
      <c r="B30" s="282"/>
      <c r="C30" s="283"/>
      <c r="D30" s="56"/>
      <c r="E30" s="277"/>
      <c r="F30" s="278"/>
      <c r="G30" s="278"/>
      <c r="H30" s="278"/>
      <c r="I30" s="278"/>
      <c r="J30" s="278"/>
      <c r="K30" s="278"/>
      <c r="L30" s="278"/>
      <c r="M30" s="279"/>
      <c r="N30" s="185"/>
      <c r="O30" s="184" t="str">
        <f t="shared" si="0"/>
        <v/>
      </c>
      <c r="P30" s="38"/>
      <c r="Q30" s="194"/>
      <c r="R30" s="26"/>
      <c r="S30" s="26"/>
      <c r="T30" s="26"/>
      <c r="U30" s="26"/>
      <c r="V30" s="26"/>
      <c r="W30" s="26"/>
    </row>
    <row r="31" spans="1:242" s="32" customFormat="1" ht="29.25" customHeight="1">
      <c r="A31" s="205"/>
      <c r="B31" s="282"/>
      <c r="C31" s="283"/>
      <c r="D31" s="56"/>
      <c r="E31" s="277"/>
      <c r="F31" s="278"/>
      <c r="G31" s="278"/>
      <c r="H31" s="278"/>
      <c r="I31" s="278"/>
      <c r="J31" s="278"/>
      <c r="K31" s="278"/>
      <c r="L31" s="278"/>
      <c r="M31" s="279"/>
      <c r="N31" s="185"/>
      <c r="O31" s="184" t="str">
        <f t="shared" si="0"/>
        <v/>
      </c>
      <c r="P31" s="38"/>
      <c r="Q31" s="194"/>
      <c r="R31" s="26"/>
      <c r="S31" s="26"/>
      <c r="T31" s="26"/>
      <c r="U31" s="26"/>
      <c r="V31" s="26"/>
      <c r="W31" s="26"/>
    </row>
    <row r="32" spans="1:242" s="32" customFormat="1" ht="29.25" customHeight="1">
      <c r="A32" s="205"/>
      <c r="B32" s="282"/>
      <c r="C32" s="283"/>
      <c r="D32" s="56"/>
      <c r="E32" s="277"/>
      <c r="F32" s="278"/>
      <c r="G32" s="278"/>
      <c r="H32" s="278"/>
      <c r="I32" s="278"/>
      <c r="J32" s="278"/>
      <c r="K32" s="278"/>
      <c r="L32" s="278"/>
      <c r="M32" s="279"/>
      <c r="N32" s="185"/>
      <c r="O32" s="184" t="str">
        <f t="shared" si="0"/>
        <v/>
      </c>
      <c r="P32" s="38"/>
      <c r="Q32" s="194"/>
      <c r="R32" s="26"/>
      <c r="S32" s="26"/>
      <c r="T32" s="26"/>
      <c r="U32" s="26"/>
      <c r="V32" s="26"/>
      <c r="W32" s="26"/>
    </row>
    <row r="33" spans="1:23" s="32" customFormat="1" ht="29.25" customHeight="1">
      <c r="A33" s="205"/>
      <c r="B33" s="282"/>
      <c r="C33" s="283"/>
      <c r="D33" s="56"/>
      <c r="E33" s="277"/>
      <c r="F33" s="278"/>
      <c r="G33" s="278"/>
      <c r="H33" s="278"/>
      <c r="I33" s="278"/>
      <c r="J33" s="278"/>
      <c r="K33" s="278"/>
      <c r="L33" s="278"/>
      <c r="M33" s="279"/>
      <c r="N33" s="185"/>
      <c r="O33" s="184" t="str">
        <f t="shared" si="0"/>
        <v/>
      </c>
      <c r="P33" s="38"/>
      <c r="Q33" s="194"/>
      <c r="R33" s="26"/>
      <c r="S33" s="26"/>
      <c r="T33" s="26"/>
      <c r="U33" s="26"/>
      <c r="V33" s="26"/>
      <c r="W33" s="26"/>
    </row>
    <row r="34" spans="1:23" s="32" customFormat="1" ht="29.25" customHeight="1">
      <c r="A34" s="205"/>
      <c r="B34" s="282"/>
      <c r="C34" s="283"/>
      <c r="D34" s="56"/>
      <c r="E34" s="277"/>
      <c r="F34" s="278"/>
      <c r="G34" s="278"/>
      <c r="H34" s="278"/>
      <c r="I34" s="278"/>
      <c r="J34" s="278"/>
      <c r="K34" s="278"/>
      <c r="L34" s="278"/>
      <c r="M34" s="279"/>
      <c r="N34" s="185"/>
      <c r="O34" s="184" t="str">
        <f t="shared" si="0"/>
        <v/>
      </c>
      <c r="P34" s="38"/>
      <c r="Q34" s="194"/>
      <c r="R34" s="26"/>
      <c r="S34" s="26"/>
      <c r="T34" s="26"/>
      <c r="U34" s="26"/>
      <c r="V34" s="26"/>
      <c r="W34" s="26"/>
    </row>
    <row r="35" spans="1:23" s="32" customFormat="1" ht="29.25" customHeight="1">
      <c r="A35" s="205"/>
      <c r="B35" s="282"/>
      <c r="C35" s="283"/>
      <c r="D35" s="56"/>
      <c r="E35" s="277"/>
      <c r="F35" s="278"/>
      <c r="G35" s="278"/>
      <c r="H35" s="278"/>
      <c r="I35" s="278"/>
      <c r="J35" s="278"/>
      <c r="K35" s="278"/>
      <c r="L35" s="278"/>
      <c r="M35" s="279"/>
      <c r="N35" s="185"/>
      <c r="O35" s="184" t="str">
        <f t="shared" si="0"/>
        <v/>
      </c>
      <c r="P35" s="38"/>
      <c r="Q35" s="194"/>
      <c r="R35" s="26"/>
      <c r="S35" s="26"/>
      <c r="T35" s="26"/>
      <c r="U35" s="26"/>
      <c r="V35" s="26"/>
      <c r="W35" s="26"/>
    </row>
    <row r="36" spans="1:23" s="32" customFormat="1" ht="29.25" customHeight="1">
      <c r="A36" s="205"/>
      <c r="B36" s="282"/>
      <c r="C36" s="283"/>
      <c r="D36" s="56"/>
      <c r="E36" s="277"/>
      <c r="F36" s="278"/>
      <c r="G36" s="278"/>
      <c r="H36" s="278"/>
      <c r="I36" s="278"/>
      <c r="J36" s="278"/>
      <c r="K36" s="278"/>
      <c r="L36" s="278"/>
      <c r="M36" s="279"/>
      <c r="N36" s="185"/>
      <c r="O36" s="184" t="str">
        <f t="shared" si="0"/>
        <v/>
      </c>
      <c r="P36" s="38"/>
      <c r="Q36" s="194"/>
      <c r="R36" s="26"/>
      <c r="S36" s="26"/>
      <c r="T36" s="26"/>
      <c r="U36" s="26"/>
      <c r="V36" s="26"/>
      <c r="W36" s="26"/>
    </row>
    <row r="37" spans="1:23" s="32" customFormat="1" ht="29.25" customHeight="1">
      <c r="A37" s="205"/>
      <c r="B37" s="282"/>
      <c r="C37" s="283"/>
      <c r="D37" s="56"/>
      <c r="E37" s="277"/>
      <c r="F37" s="278"/>
      <c r="G37" s="278"/>
      <c r="H37" s="278"/>
      <c r="I37" s="278"/>
      <c r="J37" s="278"/>
      <c r="K37" s="278"/>
      <c r="L37" s="278"/>
      <c r="M37" s="279"/>
      <c r="N37" s="185"/>
      <c r="O37" s="184" t="str">
        <f t="shared" si="0"/>
        <v/>
      </c>
      <c r="P37" s="38"/>
      <c r="Q37" s="194"/>
      <c r="R37" s="26"/>
      <c r="S37" s="26"/>
      <c r="T37" s="26"/>
      <c r="U37" s="26"/>
      <c r="V37" s="26"/>
      <c r="W37" s="26"/>
    </row>
    <row r="38" spans="1:23" s="32" customFormat="1" ht="29.25" customHeight="1">
      <c r="A38" s="205"/>
      <c r="B38" s="282"/>
      <c r="C38" s="283"/>
      <c r="D38" s="56"/>
      <c r="E38" s="277"/>
      <c r="F38" s="278"/>
      <c r="G38" s="278"/>
      <c r="H38" s="278"/>
      <c r="I38" s="278"/>
      <c r="J38" s="278"/>
      <c r="K38" s="278"/>
      <c r="L38" s="278"/>
      <c r="M38" s="279"/>
      <c r="N38" s="185"/>
      <c r="O38" s="184" t="str">
        <f t="shared" si="0"/>
        <v/>
      </c>
      <c r="P38" s="38"/>
      <c r="Q38" s="194"/>
      <c r="R38" s="26"/>
      <c r="S38" s="26"/>
      <c r="T38" s="26"/>
      <c r="U38" s="26"/>
      <c r="V38" s="26"/>
      <c r="W38" s="26"/>
    </row>
    <row r="39" spans="1:23" s="32" customFormat="1" ht="29.25" customHeight="1">
      <c r="A39" s="205"/>
      <c r="B39" s="282"/>
      <c r="C39" s="283"/>
      <c r="D39" s="56"/>
      <c r="E39" s="277"/>
      <c r="F39" s="278"/>
      <c r="G39" s="278"/>
      <c r="H39" s="278"/>
      <c r="I39" s="278"/>
      <c r="J39" s="278"/>
      <c r="K39" s="278"/>
      <c r="L39" s="278"/>
      <c r="M39" s="279"/>
      <c r="N39" s="185"/>
      <c r="O39" s="184" t="str">
        <f t="shared" si="0"/>
        <v/>
      </c>
      <c r="P39" s="38"/>
      <c r="Q39" s="194"/>
      <c r="R39" s="26"/>
      <c r="S39" s="26"/>
      <c r="T39" s="26"/>
      <c r="U39" s="26"/>
      <c r="V39" s="26"/>
      <c r="W39" s="26"/>
    </row>
    <row r="40" spans="1:23" s="32" customFormat="1" ht="29.25" customHeight="1">
      <c r="A40" s="205"/>
      <c r="B40" s="282"/>
      <c r="C40" s="283"/>
      <c r="D40" s="56"/>
      <c r="E40" s="277"/>
      <c r="F40" s="278"/>
      <c r="G40" s="278"/>
      <c r="H40" s="278"/>
      <c r="I40" s="278"/>
      <c r="J40" s="278"/>
      <c r="K40" s="278"/>
      <c r="L40" s="278"/>
      <c r="M40" s="279"/>
      <c r="N40" s="185"/>
      <c r="O40" s="184" t="str">
        <f t="shared" si="0"/>
        <v/>
      </c>
      <c r="P40" s="38"/>
      <c r="Q40" s="194"/>
      <c r="R40" s="26"/>
      <c r="S40" s="26"/>
      <c r="T40" s="26"/>
      <c r="U40" s="26"/>
      <c r="V40" s="26"/>
      <c r="W40" s="26"/>
    </row>
    <row r="41" spans="1:23" s="32" customFormat="1" ht="29.25" customHeight="1">
      <c r="A41" s="205"/>
      <c r="B41" s="282"/>
      <c r="C41" s="283"/>
      <c r="D41" s="56"/>
      <c r="E41" s="277"/>
      <c r="F41" s="278"/>
      <c r="G41" s="278"/>
      <c r="H41" s="278"/>
      <c r="I41" s="278"/>
      <c r="J41" s="278"/>
      <c r="K41" s="278"/>
      <c r="L41" s="278"/>
      <c r="M41" s="279"/>
      <c r="N41" s="185"/>
      <c r="O41" s="184" t="str">
        <f t="shared" si="0"/>
        <v/>
      </c>
      <c r="P41" s="38"/>
      <c r="Q41" s="194"/>
      <c r="R41" s="26"/>
      <c r="S41" s="26"/>
      <c r="T41" s="26"/>
      <c r="U41" s="26"/>
      <c r="V41" s="26"/>
      <c r="W41" s="26"/>
    </row>
    <row r="42" spans="1:23" s="32" customFormat="1" ht="29.25" customHeight="1">
      <c r="A42" s="205"/>
      <c r="B42" s="282"/>
      <c r="C42" s="283"/>
      <c r="D42" s="56"/>
      <c r="E42" s="277"/>
      <c r="F42" s="278"/>
      <c r="G42" s="278"/>
      <c r="H42" s="278"/>
      <c r="I42" s="278"/>
      <c r="J42" s="278"/>
      <c r="K42" s="278"/>
      <c r="L42" s="278"/>
      <c r="M42" s="279"/>
      <c r="N42" s="185"/>
      <c r="O42" s="184" t="str">
        <f t="shared" si="0"/>
        <v/>
      </c>
      <c r="P42" s="38"/>
      <c r="Q42" s="194"/>
      <c r="R42" s="26"/>
      <c r="S42" s="26"/>
      <c r="T42" s="26"/>
      <c r="U42" s="26"/>
      <c r="V42" s="26"/>
      <c r="W42" s="26"/>
    </row>
    <row r="43" spans="1:23" s="32" customFormat="1" ht="29.25" customHeight="1">
      <c r="A43" s="205"/>
      <c r="B43" s="282"/>
      <c r="C43" s="283"/>
      <c r="D43" s="56"/>
      <c r="E43" s="277"/>
      <c r="F43" s="278"/>
      <c r="G43" s="278"/>
      <c r="H43" s="278"/>
      <c r="I43" s="278"/>
      <c r="J43" s="278"/>
      <c r="K43" s="278"/>
      <c r="L43" s="278"/>
      <c r="M43" s="279"/>
      <c r="N43" s="185"/>
      <c r="O43" s="184" t="str">
        <f t="shared" si="0"/>
        <v/>
      </c>
      <c r="P43" s="38"/>
      <c r="Q43" s="194"/>
      <c r="R43" s="26"/>
      <c r="S43" s="26"/>
      <c r="T43" s="26"/>
      <c r="U43" s="26"/>
      <c r="V43" s="26"/>
      <c r="W43" s="26"/>
    </row>
    <row r="44" spans="1:23" s="32" customFormat="1" ht="29.25" customHeight="1">
      <c r="A44" s="205"/>
      <c r="B44" s="282"/>
      <c r="C44" s="283"/>
      <c r="D44" s="56"/>
      <c r="E44" s="277"/>
      <c r="F44" s="278"/>
      <c r="G44" s="278"/>
      <c r="H44" s="278"/>
      <c r="I44" s="278"/>
      <c r="J44" s="278"/>
      <c r="K44" s="278"/>
      <c r="L44" s="278"/>
      <c r="M44" s="279"/>
      <c r="N44" s="185"/>
      <c r="O44" s="184" t="str">
        <f t="shared" si="0"/>
        <v/>
      </c>
      <c r="P44" s="38"/>
      <c r="Q44" s="194"/>
      <c r="R44" s="26"/>
      <c r="S44" s="26"/>
      <c r="T44" s="26"/>
      <c r="U44" s="26"/>
      <c r="V44" s="26"/>
      <c r="W44" s="26"/>
    </row>
    <row r="45" spans="1:23" s="35" customFormat="1" ht="6" customHeight="1">
      <c r="A45" s="210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11"/>
      <c r="R45" s="27"/>
      <c r="S45" s="27"/>
      <c r="T45" s="27"/>
      <c r="U45" s="27"/>
      <c r="V45" s="27"/>
      <c r="W45" s="27"/>
    </row>
    <row r="46" spans="1:23" s="31" customFormat="1" ht="21" customHeight="1">
      <c r="A46" s="200"/>
      <c r="B46" s="131" t="s">
        <v>117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230"/>
      <c r="Q46" s="248"/>
      <c r="R46" s="30"/>
      <c r="S46" s="30"/>
      <c r="T46" s="30"/>
      <c r="U46" s="30"/>
      <c r="V46" s="30"/>
      <c r="W46" s="30"/>
    </row>
    <row r="47" spans="1:23" s="32" customFormat="1" ht="12.75" customHeight="1">
      <c r="A47" s="210"/>
      <c r="B47" s="21" t="str">
        <f>TRAN!B44</f>
        <v>FAPESP, JUNE, 2011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4"/>
      <c r="P47" s="74"/>
      <c r="Q47" s="249"/>
      <c r="R47" s="26"/>
      <c r="S47" s="26"/>
      <c r="T47" s="26"/>
      <c r="U47" s="26"/>
      <c r="V47" s="26"/>
      <c r="W47" s="26"/>
    </row>
    <row r="48" spans="1:23" s="32" customFormat="1" ht="12.75" customHeight="1">
      <c r="A48" s="210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13"/>
      <c r="P48" s="213"/>
      <c r="Q48" s="249"/>
      <c r="R48" s="26"/>
      <c r="S48" s="26"/>
      <c r="T48" s="26"/>
      <c r="U48" s="26"/>
      <c r="V48" s="26"/>
      <c r="W48" s="26"/>
    </row>
    <row r="49" spans="1:23" s="32" customFormat="1" ht="12.75" customHeight="1">
      <c r="A49" s="210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13"/>
      <c r="P49" s="213"/>
      <c r="Q49" s="249"/>
      <c r="R49" s="26"/>
      <c r="S49" s="26"/>
      <c r="T49" s="26"/>
      <c r="U49" s="26"/>
      <c r="V49" s="26"/>
      <c r="W49" s="26"/>
    </row>
    <row r="50" spans="1:23" s="40" customFormat="1" ht="12.75" customHeight="1">
      <c r="A50" s="214"/>
      <c r="C50" s="44"/>
      <c r="D50" s="44"/>
      <c r="E50" s="44"/>
      <c r="K50" s="44"/>
      <c r="L50" s="44"/>
      <c r="Q50" s="250"/>
    </row>
    <row r="51" spans="1:23" s="40" customFormat="1" ht="12.75" customHeight="1">
      <c r="A51" s="214"/>
      <c r="C51" s="44"/>
      <c r="D51" s="44"/>
      <c r="E51" s="44"/>
      <c r="K51" s="44"/>
      <c r="L51" s="44"/>
      <c r="Q51" s="214"/>
    </row>
    <row r="52" spans="1:23" s="40" customFormat="1" ht="12.75" customHeight="1">
      <c r="A52" s="214"/>
      <c r="C52" s="44"/>
      <c r="D52" s="44"/>
      <c r="E52" s="44"/>
      <c r="K52" s="44"/>
      <c r="L52" s="44"/>
      <c r="Q52" s="214"/>
    </row>
    <row r="53" spans="1:23" s="40" customFormat="1" ht="12.75" customHeight="1">
      <c r="A53" s="214"/>
      <c r="C53" s="44"/>
      <c r="D53" s="44"/>
      <c r="E53" s="44"/>
      <c r="K53" s="44"/>
      <c r="L53" s="44"/>
      <c r="Q53" s="214"/>
    </row>
    <row r="54" spans="1:23" s="40" customFormat="1" ht="12.75" customHeight="1">
      <c r="A54" s="214"/>
      <c r="C54" s="44"/>
      <c r="D54" s="44"/>
      <c r="E54" s="44"/>
      <c r="K54" s="44"/>
      <c r="L54" s="44"/>
      <c r="Q54" s="214"/>
    </row>
    <row r="55" spans="1:23" s="40" customFormat="1" ht="12.75" customHeight="1">
      <c r="A55" s="214"/>
      <c r="C55" s="44"/>
      <c r="D55" s="44"/>
      <c r="E55" s="44"/>
      <c r="K55" s="44"/>
      <c r="L55" s="44"/>
      <c r="Q55" s="214"/>
    </row>
    <row r="56" spans="1:23" s="40" customFormat="1" ht="12.75" customHeight="1">
      <c r="A56" s="214"/>
      <c r="C56" s="44"/>
      <c r="D56" s="44"/>
      <c r="E56" s="44"/>
      <c r="K56" s="44"/>
      <c r="L56" s="44"/>
      <c r="Q56" s="214"/>
    </row>
    <row r="57" spans="1:23" s="40" customFormat="1" ht="12.75" customHeight="1">
      <c r="A57" s="214"/>
      <c r="C57" s="44"/>
      <c r="D57" s="44"/>
      <c r="E57" s="44"/>
      <c r="K57" s="44"/>
      <c r="L57" s="44"/>
      <c r="Q57" s="214"/>
    </row>
    <row r="58" spans="1:23" s="40" customFormat="1" ht="12.75" customHeight="1">
      <c r="A58" s="214"/>
      <c r="C58" s="44"/>
      <c r="D58" s="44"/>
      <c r="E58" s="44"/>
      <c r="K58" s="44"/>
      <c r="L58" s="44"/>
      <c r="Q58" s="214"/>
    </row>
    <row r="59" spans="1:23" s="40" customFormat="1" ht="12.75" customHeight="1">
      <c r="A59" s="214"/>
      <c r="C59" s="44"/>
      <c r="D59" s="44"/>
      <c r="E59" s="44"/>
      <c r="K59" s="44"/>
      <c r="L59" s="44"/>
      <c r="Q59" s="214"/>
    </row>
    <row r="60" spans="1:23" s="40" customFormat="1" ht="12.75" customHeight="1">
      <c r="A60" s="214"/>
      <c r="C60" s="44"/>
      <c r="D60" s="44"/>
      <c r="E60" s="44"/>
      <c r="K60" s="44"/>
      <c r="L60" s="44"/>
      <c r="Q60" s="214"/>
    </row>
    <row r="61" spans="1:23" s="40" customFormat="1" ht="12.75" customHeight="1">
      <c r="A61" s="214"/>
      <c r="C61" s="44"/>
      <c r="D61" s="44"/>
      <c r="E61" s="44"/>
      <c r="K61" s="44"/>
      <c r="L61" s="44"/>
      <c r="Q61" s="214"/>
    </row>
    <row r="62" spans="1:23" s="40" customFormat="1" ht="12.75" customHeight="1">
      <c r="A62" s="214"/>
      <c r="C62" s="44"/>
      <c r="D62" s="44"/>
      <c r="E62" s="44"/>
      <c r="K62" s="44"/>
      <c r="L62" s="44"/>
      <c r="Q62" s="214"/>
    </row>
    <row r="63" spans="1:23" s="40" customFormat="1" ht="12.75" customHeight="1">
      <c r="A63" s="214"/>
      <c r="C63" s="44"/>
      <c r="D63" s="44"/>
      <c r="E63" s="44"/>
      <c r="K63" s="44"/>
      <c r="L63" s="44"/>
      <c r="Q63" s="214"/>
    </row>
    <row r="64" spans="1:23" s="40" customFormat="1" ht="12.75" customHeight="1">
      <c r="A64" s="214"/>
      <c r="C64" s="44"/>
      <c r="D64" s="44"/>
      <c r="E64" s="44"/>
      <c r="K64" s="44"/>
      <c r="L64" s="44"/>
      <c r="Q64" s="214"/>
    </row>
    <row r="65" spans="1:17" s="40" customFormat="1" ht="12.75" customHeight="1">
      <c r="A65" s="214"/>
      <c r="C65" s="44"/>
      <c r="D65" s="44"/>
      <c r="E65" s="44"/>
      <c r="K65" s="44"/>
      <c r="L65" s="44"/>
      <c r="Q65" s="214"/>
    </row>
    <row r="66" spans="1:17" s="40" customFormat="1" ht="12.75" customHeight="1">
      <c r="A66" s="214"/>
      <c r="C66" s="44"/>
      <c r="D66" s="44"/>
      <c r="E66" s="44"/>
      <c r="K66" s="44"/>
      <c r="L66" s="44"/>
      <c r="Q66" s="214"/>
    </row>
    <row r="67" spans="1:17" s="40" customFormat="1" ht="12.75" customHeight="1">
      <c r="A67" s="214"/>
      <c r="C67" s="44"/>
      <c r="D67" s="44"/>
      <c r="E67" s="44"/>
      <c r="K67" s="44"/>
      <c r="L67" s="44"/>
      <c r="Q67" s="214"/>
    </row>
    <row r="68" spans="1:17" s="40" customFormat="1" ht="12.75" customHeight="1">
      <c r="A68" s="214"/>
      <c r="C68" s="44"/>
      <c r="D68" s="44"/>
      <c r="E68" s="44"/>
      <c r="K68" s="44"/>
      <c r="L68" s="44"/>
      <c r="Q68" s="214"/>
    </row>
    <row r="69" spans="1:17" s="40" customFormat="1" ht="12.75" customHeight="1">
      <c r="A69" s="214"/>
      <c r="C69" s="44"/>
      <c r="D69" s="44"/>
      <c r="E69" s="44"/>
      <c r="K69" s="44"/>
      <c r="L69" s="44"/>
      <c r="Q69" s="214"/>
    </row>
    <row r="70" spans="1:17" s="40" customFormat="1" ht="12.75" customHeight="1">
      <c r="A70" s="214"/>
      <c r="C70" s="44"/>
      <c r="D70" s="44"/>
      <c r="E70" s="44"/>
      <c r="K70" s="44"/>
      <c r="L70" s="44"/>
      <c r="Q70" s="214"/>
    </row>
    <row r="71" spans="1:17" s="40" customFormat="1" ht="12.75" customHeight="1">
      <c r="A71" s="214"/>
      <c r="C71" s="44"/>
      <c r="D71" s="44"/>
      <c r="E71" s="44"/>
      <c r="K71" s="44"/>
      <c r="L71" s="44"/>
      <c r="Q71" s="214"/>
    </row>
    <row r="72" spans="1:17" s="40" customFormat="1" ht="12.75" customHeight="1">
      <c r="A72" s="214"/>
      <c r="C72" s="44"/>
      <c r="D72" s="44"/>
      <c r="E72" s="44"/>
      <c r="K72" s="44"/>
      <c r="L72" s="44"/>
      <c r="Q72" s="214"/>
    </row>
    <row r="73" spans="1:17" s="40" customFormat="1" ht="12.75" customHeight="1">
      <c r="A73" s="214"/>
      <c r="C73" s="44"/>
      <c r="D73" s="44"/>
      <c r="E73" s="44"/>
      <c r="K73" s="44"/>
      <c r="L73" s="44"/>
      <c r="Q73" s="214"/>
    </row>
    <row r="74" spans="1:17" s="40" customFormat="1" ht="12.75" customHeight="1">
      <c r="A74" s="214"/>
      <c r="C74" s="44"/>
      <c r="D74" s="44"/>
      <c r="E74" s="44"/>
      <c r="K74" s="44"/>
      <c r="L74" s="44"/>
      <c r="Q74" s="214"/>
    </row>
    <row r="75" spans="1:17" s="40" customFormat="1" ht="12.75" customHeight="1">
      <c r="C75" s="44"/>
      <c r="D75" s="44"/>
      <c r="E75" s="44"/>
      <c r="K75" s="44"/>
      <c r="L75" s="44"/>
      <c r="Q75" s="214"/>
    </row>
    <row r="76" spans="1:17" s="40" customFormat="1" ht="12.75" customHeight="1">
      <c r="C76" s="44"/>
      <c r="D76" s="44"/>
      <c r="E76" s="44"/>
      <c r="K76" s="44"/>
      <c r="L76" s="44"/>
      <c r="Q76" s="214"/>
    </row>
    <row r="77" spans="1:17" s="40" customFormat="1" ht="12.75" customHeight="1">
      <c r="C77" s="44"/>
      <c r="D77" s="44"/>
      <c r="E77" s="44"/>
      <c r="K77" s="44"/>
      <c r="L77" s="44"/>
      <c r="Q77" s="214"/>
    </row>
    <row r="78" spans="1:17" s="40" customFormat="1" ht="12.75" customHeight="1">
      <c r="C78" s="44"/>
      <c r="D78" s="44"/>
      <c r="E78" s="44"/>
      <c r="K78" s="44"/>
      <c r="L78" s="44"/>
      <c r="Q78" s="214"/>
    </row>
    <row r="79" spans="1:17" s="40" customFormat="1" ht="12.75" customHeight="1">
      <c r="C79" s="44"/>
      <c r="D79" s="44"/>
      <c r="E79" s="44"/>
      <c r="K79" s="44"/>
      <c r="L79" s="44"/>
      <c r="Q79" s="214"/>
    </row>
    <row r="80" spans="1:17" s="40" customFormat="1" ht="12.75" customHeight="1">
      <c r="C80" s="44"/>
      <c r="D80" s="44"/>
      <c r="E80" s="44"/>
      <c r="K80" s="44"/>
      <c r="L80" s="44"/>
      <c r="Q80" s="214"/>
    </row>
    <row r="81" spans="3:17" s="40" customFormat="1" ht="12.75" customHeight="1">
      <c r="C81" s="44"/>
      <c r="D81" s="44"/>
      <c r="E81" s="44"/>
      <c r="K81" s="44"/>
      <c r="L81" s="44"/>
      <c r="Q81" s="214"/>
    </row>
    <row r="82" spans="3:17" s="40" customFormat="1" ht="12.75" customHeight="1">
      <c r="C82" s="44"/>
      <c r="D82" s="44"/>
      <c r="E82" s="44"/>
      <c r="K82" s="44"/>
      <c r="L82" s="44"/>
      <c r="Q82" s="214"/>
    </row>
    <row r="83" spans="3:17" s="40" customFormat="1" ht="12.75" customHeight="1">
      <c r="C83" s="44"/>
      <c r="D83" s="44"/>
      <c r="E83" s="44"/>
      <c r="K83" s="44"/>
      <c r="L83" s="44"/>
      <c r="Q83" s="214"/>
    </row>
    <row r="84" spans="3:17" s="40" customFormat="1" ht="12.75" customHeight="1">
      <c r="C84" s="44"/>
      <c r="D84" s="44"/>
      <c r="E84" s="44"/>
      <c r="K84" s="44"/>
      <c r="L84" s="44"/>
      <c r="Q84" s="214"/>
    </row>
    <row r="85" spans="3:17" s="40" customFormat="1" ht="12.75" customHeight="1">
      <c r="C85" s="44"/>
      <c r="D85" s="44"/>
      <c r="E85" s="44"/>
      <c r="K85" s="44"/>
      <c r="L85" s="44"/>
      <c r="Q85" s="214"/>
    </row>
    <row r="86" spans="3:17" s="40" customFormat="1" ht="12.75" customHeight="1">
      <c r="C86" s="44"/>
      <c r="D86" s="44"/>
      <c r="E86" s="44"/>
      <c r="K86" s="44"/>
      <c r="L86" s="44"/>
      <c r="Q86" s="214"/>
    </row>
    <row r="87" spans="3:17" s="40" customFormat="1" ht="12.75" customHeight="1">
      <c r="C87" s="44"/>
      <c r="D87" s="44"/>
      <c r="E87" s="44"/>
      <c r="K87" s="44"/>
      <c r="L87" s="44"/>
      <c r="Q87" s="214"/>
    </row>
    <row r="88" spans="3:17" s="40" customFormat="1" ht="12.75" customHeight="1">
      <c r="C88" s="44"/>
      <c r="D88" s="44"/>
      <c r="E88" s="44"/>
      <c r="K88" s="44"/>
      <c r="L88" s="44"/>
      <c r="Q88" s="214"/>
    </row>
    <row r="89" spans="3:17" s="40" customFormat="1" ht="12.75" customHeight="1">
      <c r="C89" s="44"/>
      <c r="D89" s="44"/>
      <c r="E89" s="44"/>
      <c r="K89" s="44"/>
      <c r="L89" s="44"/>
      <c r="Q89" s="214"/>
    </row>
    <row r="90" spans="3:17" s="40" customFormat="1" ht="12.75" customHeight="1">
      <c r="C90" s="44"/>
      <c r="D90" s="44"/>
      <c r="E90" s="44"/>
      <c r="K90" s="44"/>
      <c r="L90" s="44"/>
      <c r="Q90" s="214"/>
    </row>
    <row r="91" spans="3:17" s="40" customFormat="1" ht="12.75" customHeight="1">
      <c r="C91" s="44"/>
      <c r="D91" s="44"/>
      <c r="E91" s="44"/>
      <c r="K91" s="44"/>
      <c r="L91" s="44"/>
      <c r="Q91" s="214"/>
    </row>
    <row r="92" spans="3:17" s="40" customFormat="1" ht="12.75" customHeight="1">
      <c r="C92" s="44"/>
      <c r="D92" s="44"/>
      <c r="E92" s="44"/>
      <c r="K92" s="44"/>
      <c r="L92" s="44"/>
      <c r="Q92" s="214"/>
    </row>
    <row r="93" spans="3:17" s="40" customFormat="1" ht="12.75" customHeight="1">
      <c r="C93" s="44"/>
      <c r="D93" s="44"/>
      <c r="E93" s="44"/>
      <c r="K93" s="44"/>
      <c r="L93" s="44"/>
      <c r="Q93" s="214"/>
    </row>
    <row r="94" spans="3:17" s="40" customFormat="1" ht="12.75" customHeight="1">
      <c r="C94" s="44"/>
      <c r="D94" s="44"/>
      <c r="E94" s="44"/>
      <c r="K94" s="44"/>
      <c r="L94" s="44"/>
      <c r="Q94" s="214"/>
    </row>
    <row r="95" spans="3:17" s="40" customFormat="1" ht="12.75" customHeight="1">
      <c r="C95" s="44"/>
      <c r="D95" s="44"/>
      <c r="E95" s="44"/>
      <c r="K95" s="44"/>
      <c r="L95" s="44"/>
      <c r="Q95" s="214"/>
    </row>
    <row r="96" spans="3:17" s="40" customFormat="1" ht="12.75" customHeight="1">
      <c r="C96" s="44"/>
      <c r="D96" s="44"/>
      <c r="E96" s="44"/>
      <c r="K96" s="44"/>
      <c r="L96" s="44"/>
      <c r="Q96" s="214"/>
    </row>
    <row r="97" spans="1:245" s="40" customFormat="1" ht="12.75" customHeight="1">
      <c r="C97" s="44"/>
      <c r="D97" s="44"/>
      <c r="E97" s="44"/>
      <c r="K97" s="44"/>
      <c r="L97" s="44"/>
      <c r="Q97" s="214"/>
    </row>
    <row r="98" spans="1:245" s="40" customFormat="1" ht="12.75" customHeight="1">
      <c r="C98" s="44"/>
      <c r="D98" s="44"/>
      <c r="E98" s="44"/>
      <c r="K98" s="44"/>
      <c r="L98" s="44"/>
      <c r="Q98" s="214"/>
    </row>
    <row r="99" spans="1:245" s="40" customFormat="1" ht="12.75" customHeight="1">
      <c r="C99" s="44"/>
      <c r="D99" s="44"/>
      <c r="E99" s="44"/>
      <c r="K99" s="44"/>
      <c r="L99" s="44"/>
      <c r="Q99" s="214"/>
    </row>
    <row r="100" spans="1:245" s="40" customFormat="1" ht="12.75" customHeight="1">
      <c r="C100" s="44"/>
      <c r="D100" s="44"/>
      <c r="E100" s="44"/>
      <c r="K100" s="44"/>
      <c r="L100" s="44"/>
      <c r="Q100" s="214"/>
    </row>
    <row r="101" spans="1:245" s="40" customFormat="1" ht="12.75" customHeight="1">
      <c r="C101" s="44"/>
      <c r="D101" s="44"/>
      <c r="E101" s="44"/>
      <c r="K101" s="44"/>
      <c r="L101" s="44"/>
      <c r="Q101" s="214"/>
    </row>
    <row r="102" spans="1:245" s="40" customFormat="1" ht="12.75" customHeight="1">
      <c r="C102" s="44"/>
      <c r="D102" s="44"/>
      <c r="E102" s="44"/>
      <c r="K102" s="44"/>
      <c r="L102" s="44"/>
      <c r="Q102" s="214"/>
    </row>
    <row r="103" spans="1:245" s="40" customFormat="1" ht="16.5" customHeight="1">
      <c r="C103" s="151" t="s">
        <v>63</v>
      </c>
      <c r="D103" s="44"/>
      <c r="E103" s="44"/>
      <c r="K103" s="44"/>
      <c r="L103" s="44"/>
      <c r="Q103" s="214"/>
    </row>
    <row r="104" spans="1:245" ht="16.5" customHeight="1">
      <c r="C104" s="151" t="s">
        <v>64</v>
      </c>
      <c r="Q104" s="214"/>
    </row>
    <row r="105" spans="1:245" s="119" customFormat="1" ht="14.25" customHeight="1">
      <c r="A105" s="79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  <c r="Q105" s="215"/>
    </row>
    <row r="106" spans="1:245" s="119" customFormat="1" ht="14.25" customHeight="1">
      <c r="A106" s="79"/>
      <c r="B106" s="20"/>
      <c r="C106" s="72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  <c r="Q106" s="215"/>
    </row>
    <row r="107" spans="1:245" s="119" customFormat="1" ht="14.25" customHeight="1">
      <c r="A107" s="79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  <c r="Q107" s="215"/>
    </row>
    <row r="108" spans="1:245" s="119" customFormat="1" ht="14.25" customHeight="1">
      <c r="A108" s="79"/>
      <c r="B108" s="20"/>
      <c r="C108" s="276" t="s">
        <v>18</v>
      </c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51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IG108" s="120"/>
      <c r="IH108" s="120"/>
      <c r="II108" s="120"/>
      <c r="IJ108" s="120"/>
      <c r="IK108" s="120"/>
    </row>
    <row r="109" spans="1:245" s="119" customFormat="1" ht="14.25" customHeight="1">
      <c r="A109" s="79"/>
      <c r="B109" s="20"/>
      <c r="C109" s="276" t="s">
        <v>38</v>
      </c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51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IG109" s="120"/>
      <c r="IH109" s="120"/>
      <c r="II109" s="120"/>
      <c r="IJ109" s="120"/>
      <c r="IK109" s="120"/>
    </row>
    <row r="110" spans="1:245" s="119" customFormat="1" ht="14.25" customHeight="1">
      <c r="A110" s="79"/>
      <c r="B110" s="20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251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IG110" s="120"/>
      <c r="IH110" s="120"/>
      <c r="II110" s="120"/>
      <c r="IJ110" s="120"/>
      <c r="IK110" s="120"/>
    </row>
    <row r="111" spans="1:245" s="119" customFormat="1" ht="18" customHeight="1">
      <c r="A111" s="79"/>
      <c r="B111" s="2"/>
      <c r="C111" s="312" t="s">
        <v>62</v>
      </c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4"/>
      <c r="Q111" s="251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0"/>
      <c r="DZ111" s="120"/>
      <c r="EA111" s="120"/>
      <c r="EB111" s="120"/>
      <c r="EC111" s="120"/>
      <c r="ED111" s="120"/>
      <c r="EE111" s="120"/>
      <c r="EF111" s="120"/>
      <c r="EG111" s="120"/>
      <c r="EH111" s="120"/>
      <c r="EI111" s="120"/>
      <c r="EJ111" s="120"/>
      <c r="EK111" s="120"/>
      <c r="EL111" s="120"/>
      <c r="EM111" s="120"/>
      <c r="EN111" s="120"/>
      <c r="EO111" s="120"/>
      <c r="EP111" s="120"/>
      <c r="EQ111" s="120"/>
      <c r="ER111" s="120"/>
      <c r="ES111" s="120"/>
      <c r="ET111" s="120"/>
      <c r="EU111" s="120"/>
      <c r="EV111" s="120"/>
      <c r="EW111" s="120"/>
      <c r="EX111" s="120"/>
      <c r="EY111" s="120"/>
      <c r="EZ111" s="120"/>
      <c r="FA111" s="120"/>
      <c r="FB111" s="120"/>
      <c r="FC111" s="120"/>
      <c r="FD111" s="120"/>
      <c r="FE111" s="120"/>
      <c r="FF111" s="120"/>
      <c r="FG111" s="120"/>
      <c r="FH111" s="120"/>
      <c r="FI111" s="120"/>
      <c r="FJ111" s="120"/>
      <c r="FK111" s="120"/>
      <c r="FL111" s="120"/>
      <c r="FM111" s="120"/>
      <c r="FN111" s="120"/>
      <c r="FO111" s="120"/>
      <c r="FP111" s="120"/>
      <c r="FQ111" s="120"/>
      <c r="FR111" s="120"/>
      <c r="FS111" s="120"/>
      <c r="FT111" s="120"/>
      <c r="FU111" s="120"/>
      <c r="FV111" s="120"/>
      <c r="FW111" s="120"/>
      <c r="FX111" s="120"/>
      <c r="FY111" s="120"/>
      <c r="FZ111" s="120"/>
      <c r="GA111" s="120"/>
      <c r="GB111" s="120"/>
      <c r="GC111" s="120"/>
      <c r="GD111" s="120"/>
      <c r="GE111" s="120"/>
      <c r="GF111" s="120"/>
      <c r="GG111" s="120"/>
      <c r="GH111" s="120"/>
      <c r="GI111" s="120"/>
      <c r="GJ111" s="120"/>
      <c r="GK111" s="120"/>
      <c r="GL111" s="120"/>
      <c r="GM111" s="120"/>
      <c r="GN111" s="120"/>
      <c r="GO111" s="120"/>
      <c r="GP111" s="120"/>
      <c r="GQ111" s="120"/>
      <c r="GR111" s="120"/>
      <c r="GS111" s="120"/>
      <c r="GT111" s="120"/>
      <c r="GU111" s="120"/>
      <c r="GV111" s="120"/>
      <c r="GW111" s="120"/>
      <c r="GX111" s="120"/>
      <c r="GY111" s="120"/>
      <c r="GZ111" s="120"/>
      <c r="HA111" s="120"/>
      <c r="HB111" s="120"/>
      <c r="HC111" s="120"/>
      <c r="HD111" s="120"/>
      <c r="HE111" s="120"/>
      <c r="HF111" s="120"/>
      <c r="HG111" s="120"/>
      <c r="HH111" s="120"/>
      <c r="HI111" s="120"/>
      <c r="HJ111" s="120"/>
      <c r="HK111" s="120"/>
      <c r="HL111" s="120"/>
      <c r="HM111" s="120"/>
      <c r="HN111" s="120"/>
      <c r="HO111" s="120"/>
      <c r="HP111" s="120"/>
      <c r="HQ111" s="120"/>
      <c r="HR111" s="120"/>
      <c r="HS111" s="120"/>
      <c r="HT111" s="120"/>
      <c r="HU111" s="120"/>
      <c r="HV111" s="120"/>
      <c r="HW111" s="120"/>
      <c r="HX111" s="120"/>
      <c r="HY111" s="120"/>
      <c r="HZ111" s="120"/>
      <c r="IA111" s="120"/>
      <c r="IB111" s="120"/>
      <c r="IC111" s="120"/>
      <c r="ID111" s="120"/>
      <c r="IE111" s="120"/>
      <c r="IF111" s="120"/>
      <c r="IG111" s="120"/>
      <c r="IH111" s="120"/>
      <c r="II111" s="120"/>
      <c r="IJ111" s="120"/>
      <c r="IK111" s="120"/>
    </row>
    <row r="112" spans="1:245" s="119" customFormat="1" ht="9.75" customHeight="1">
      <c r="A112" s="79"/>
      <c r="B112" s="121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1"/>
      <c r="N112" s="121"/>
      <c r="O112" s="121"/>
      <c r="P112" s="121"/>
      <c r="Q112" s="25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2"/>
      <c r="HM112" s="122"/>
      <c r="HN112" s="122"/>
      <c r="HO112" s="122"/>
      <c r="HP112" s="122"/>
      <c r="HQ112" s="122"/>
      <c r="HR112" s="122"/>
      <c r="HS112" s="122"/>
      <c r="HT112" s="122"/>
      <c r="HU112" s="122"/>
      <c r="HV112" s="122"/>
      <c r="HW112" s="122"/>
      <c r="HX112" s="122"/>
      <c r="HY112" s="122"/>
      <c r="HZ112" s="122"/>
      <c r="IA112" s="122"/>
      <c r="IB112" s="122"/>
      <c r="IC112" s="122"/>
      <c r="ID112" s="122"/>
      <c r="IE112" s="122"/>
      <c r="IF112" s="122"/>
      <c r="IG112" s="122"/>
      <c r="IH112" s="122"/>
      <c r="II112" s="122"/>
      <c r="IJ112" s="122"/>
      <c r="IK112" s="122"/>
    </row>
    <row r="113" spans="1:245" s="119" customFormat="1" ht="16.5" customHeight="1">
      <c r="A113" s="79"/>
      <c r="B113" s="20"/>
      <c r="C113" s="110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  <c r="Q113" s="215"/>
    </row>
    <row r="114" spans="1:245" s="119" customFormat="1" ht="16.5" customHeight="1">
      <c r="A114" s="79"/>
      <c r="B114" s="20"/>
      <c r="C114" s="110" t="s">
        <v>98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  <c r="Q114" s="215"/>
    </row>
    <row r="115" spans="1:245" s="119" customFormat="1" ht="16.5" customHeight="1">
      <c r="A115" s="79"/>
      <c r="B115" s="20"/>
      <c r="C115" s="110" t="s">
        <v>103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  <c r="Q115" s="215"/>
    </row>
    <row r="116" spans="1:245" s="119" customFormat="1" ht="16.5" customHeight="1">
      <c r="A116" s="79"/>
      <c r="B116" s="20"/>
      <c r="C116" s="110" t="s">
        <v>102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  <c r="Q116" s="215"/>
    </row>
    <row r="117" spans="1:245" s="119" customFormat="1" ht="16.5" customHeight="1">
      <c r="A117" s="79"/>
      <c r="B117" s="20"/>
      <c r="C117" s="110" t="s">
        <v>99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  <c r="Q117" s="215"/>
    </row>
    <row r="118" spans="1:245" s="119" customFormat="1" ht="16.5" customHeight="1">
      <c r="A118" s="79"/>
      <c r="B118" s="20"/>
      <c r="C118" s="110" t="s">
        <v>100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  <c r="Q118" s="215"/>
    </row>
    <row r="119" spans="1:245" s="119" customFormat="1" ht="16.5" customHeight="1">
      <c r="A119" s="79"/>
      <c r="B119" s="20"/>
      <c r="C119" s="110" t="s">
        <v>101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  <c r="Q119" s="215"/>
    </row>
    <row r="120" spans="1:245" s="119" customFormat="1">
      <c r="A120" s="79"/>
      <c r="B120" s="20"/>
      <c r="C120" s="58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  <c r="Q120" s="215"/>
    </row>
    <row r="121" spans="1:245" s="119" customFormat="1">
      <c r="A121" s="79"/>
      <c r="B121" s="20"/>
      <c r="C121" s="107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  <c r="Q121" s="215"/>
    </row>
    <row r="122" spans="1:245" s="119" customFormat="1" ht="18.75" customHeight="1">
      <c r="A122" s="79"/>
      <c r="B122" s="20"/>
      <c r="C122" s="58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  <c r="Q122" s="215"/>
    </row>
    <row r="123" spans="1:245" s="119" customFormat="1" ht="14.25" customHeight="1">
      <c r="A123" s="79"/>
      <c r="B123" s="20"/>
      <c r="C123" s="110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  <c r="Q123" s="215"/>
    </row>
    <row r="124" spans="1:245" s="119" customFormat="1" ht="18.75" customHeight="1">
      <c r="A124" s="79"/>
      <c r="B124" s="20"/>
      <c r="C124" s="58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  <c r="Q124" s="215"/>
    </row>
    <row r="125" spans="1:245" s="119" customFormat="1" ht="16.5" customHeight="1">
      <c r="A125" s="79"/>
      <c r="B125" s="20"/>
      <c r="C125" s="58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  <c r="Q125" s="215"/>
    </row>
    <row r="126" spans="1:245" s="119" customFormat="1" ht="20.25" customHeight="1">
      <c r="A126" s="79"/>
      <c r="B126" s="121"/>
      <c r="C126" s="107" t="s">
        <v>33</v>
      </c>
      <c r="D126" s="20"/>
      <c r="E126" s="20"/>
      <c r="F126" s="121"/>
      <c r="G126" s="121"/>
      <c r="H126" s="121"/>
      <c r="I126" s="121"/>
      <c r="J126" s="121"/>
      <c r="K126" s="20"/>
      <c r="L126" s="20"/>
      <c r="M126" s="121"/>
      <c r="N126" s="121"/>
      <c r="O126" s="121"/>
      <c r="P126" s="121"/>
      <c r="Q126" s="25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ES126" s="122"/>
      <c r="ET126" s="122"/>
      <c r="EU126" s="122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2"/>
      <c r="FG126" s="122"/>
      <c r="FH126" s="122"/>
      <c r="FI126" s="122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2"/>
      <c r="FU126" s="122"/>
      <c r="FV126" s="122"/>
      <c r="FW126" s="122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</row>
    <row r="127" spans="1:245" s="29" customFormat="1" ht="9.75" customHeight="1">
      <c r="A127" s="50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199"/>
      <c r="R127" s="28"/>
      <c r="S127" s="28"/>
      <c r="T127" s="28"/>
      <c r="U127" s="28"/>
      <c r="V127" s="28"/>
      <c r="W127" s="28"/>
    </row>
    <row r="128" spans="1:245" s="55" customFormat="1" ht="19.5" customHeight="1">
      <c r="A128" s="71"/>
      <c r="B128" s="42"/>
      <c r="C128" s="280" t="s">
        <v>8</v>
      </c>
      <c r="D128" s="280"/>
      <c r="E128" s="108" t="s">
        <v>49</v>
      </c>
      <c r="F128" s="306" t="s">
        <v>14</v>
      </c>
      <c r="G128" s="307"/>
      <c r="H128" s="307"/>
      <c r="I128" s="307"/>
      <c r="J128" s="307"/>
      <c r="K128" s="307"/>
      <c r="L128" s="307"/>
      <c r="M128" s="308"/>
      <c r="N128" s="201" t="s">
        <v>10</v>
      </c>
      <c r="O128" s="108" t="s">
        <v>11</v>
      </c>
      <c r="P128" s="108" t="s">
        <v>9</v>
      </c>
      <c r="Q128" s="253"/>
      <c r="R128" s="123"/>
      <c r="S128" s="123"/>
      <c r="T128" s="123"/>
    </row>
    <row r="129" spans="1:239" s="125" customFormat="1" ht="22.5" customHeight="1">
      <c r="A129" s="80"/>
      <c r="B129" s="6"/>
      <c r="C129" s="293">
        <v>1</v>
      </c>
      <c r="D129" s="294"/>
      <c r="E129" s="111">
        <v>3</v>
      </c>
      <c r="F129" s="105" t="s">
        <v>44</v>
      </c>
      <c r="G129" s="149"/>
      <c r="H129" s="141"/>
      <c r="I129" s="106"/>
      <c r="J129" s="106"/>
      <c r="K129" s="106"/>
      <c r="L129" s="106"/>
      <c r="M129" s="106"/>
      <c r="N129" s="134">
        <v>200</v>
      </c>
      <c r="O129" s="98">
        <f>N129*E129</f>
        <v>600</v>
      </c>
      <c r="P129" s="38"/>
      <c r="Q129" s="254"/>
      <c r="ID129" s="126" t="e">
        <f>#REF!</f>
        <v>#REF!</v>
      </c>
      <c r="IE129" s="127" t="e">
        <f>IF(ID129&lt;&gt;0,ID129,"")</f>
        <v>#REF!</v>
      </c>
    </row>
    <row r="130" spans="1:239" s="125" customFormat="1" ht="22.5" customHeight="1">
      <c r="A130" s="80"/>
      <c r="B130" s="6"/>
      <c r="C130" s="288">
        <v>2</v>
      </c>
      <c r="D130" s="289"/>
      <c r="E130" s="112">
        <v>2</v>
      </c>
      <c r="F130" s="147" t="s">
        <v>45</v>
      </c>
      <c r="G130" s="150"/>
      <c r="H130" s="148"/>
      <c r="I130" s="106"/>
      <c r="J130" s="106"/>
      <c r="K130" s="106"/>
      <c r="L130" s="106"/>
      <c r="M130" s="106"/>
      <c r="N130" s="134">
        <v>200</v>
      </c>
      <c r="O130" s="98">
        <f>N130*E130</f>
        <v>400</v>
      </c>
      <c r="P130" s="38"/>
      <c r="Q130" s="254"/>
      <c r="ID130" s="126" t="e">
        <f>#REF!</f>
        <v>#REF!</v>
      </c>
      <c r="IE130" s="127" t="e">
        <f>IF(ID130&lt;&gt;0,ID130,"")</f>
        <v>#REF!</v>
      </c>
    </row>
    <row r="131" spans="1:239" s="125" customFormat="1" ht="22.5" customHeight="1">
      <c r="A131" s="80"/>
      <c r="B131" s="6"/>
      <c r="C131" s="288">
        <v>3</v>
      </c>
      <c r="D131" s="289"/>
      <c r="E131" s="112">
        <v>10</v>
      </c>
      <c r="F131" s="105" t="s">
        <v>46</v>
      </c>
      <c r="H131" s="106"/>
      <c r="I131" s="106"/>
      <c r="J131" s="106"/>
      <c r="K131" s="106"/>
      <c r="L131" s="106"/>
      <c r="M131" s="106"/>
      <c r="N131" s="134">
        <v>160</v>
      </c>
      <c r="O131" s="98">
        <f>N131*E131</f>
        <v>1600</v>
      </c>
      <c r="P131" s="38"/>
      <c r="Q131" s="254"/>
      <c r="ID131" s="126"/>
      <c r="IE131" s="127"/>
    </row>
    <row r="132" spans="1:239" s="113" customFormat="1" ht="17.25" customHeight="1">
      <c r="A132" s="70"/>
      <c r="B132" s="20"/>
      <c r="C132" s="310"/>
      <c r="D132" s="311"/>
      <c r="E132" s="311"/>
      <c r="F132" s="102"/>
      <c r="G132" s="115"/>
      <c r="H132" s="115"/>
      <c r="I132" s="115"/>
      <c r="J132" s="115"/>
      <c r="K132" s="115"/>
      <c r="L132" s="115"/>
      <c r="M132" s="128"/>
      <c r="N132" s="114" t="s">
        <v>12</v>
      </c>
      <c r="O132" s="152">
        <f>SUM(O129:O131)</f>
        <v>2600</v>
      </c>
      <c r="P132" s="38"/>
      <c r="Q132" s="255"/>
      <c r="R132" s="124"/>
      <c r="S132" s="124"/>
      <c r="T132" s="124"/>
    </row>
    <row r="133" spans="1:239" s="29" customFormat="1" ht="13.5" customHeight="1">
      <c r="A133" s="50"/>
      <c r="B133" s="17"/>
      <c r="C133" s="107" t="str">
        <f>B47</f>
        <v>FAPESP, JUNE, 2011</v>
      </c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99"/>
      <c r="R133" s="28"/>
      <c r="S133" s="28"/>
      <c r="T133" s="28"/>
      <c r="U133" s="28"/>
      <c r="V133" s="28"/>
    </row>
    <row r="134" spans="1:239" s="119" customFormat="1" hidden="1">
      <c r="A134" s="79"/>
      <c r="C134" s="129"/>
      <c r="D134" s="129"/>
      <c r="E134" s="129"/>
      <c r="K134" s="129"/>
      <c r="L134" s="129"/>
      <c r="Q134" s="215"/>
    </row>
    <row r="135" spans="1:239" hidden="1">
      <c r="Q135" s="214"/>
    </row>
    <row r="136" spans="1:239" ht="12.75" hidden="1" customHeight="1">
      <c r="Q136" s="214"/>
    </row>
    <row r="137" spans="1:239" ht="12.75" hidden="1" customHeight="1">
      <c r="Q137" s="214"/>
    </row>
    <row r="138" spans="1:239" ht="12.75" hidden="1" customHeight="1">
      <c r="Q138" s="214"/>
    </row>
    <row r="139" spans="1:239" ht="12.75" hidden="1" customHeight="1">
      <c r="Q139" s="214"/>
    </row>
    <row r="140" spans="1:239" ht="12.75" hidden="1" customHeight="1">
      <c r="Q140" s="214"/>
    </row>
    <row r="141" spans="1:239" ht="12.75" hidden="1" customHeight="1">
      <c r="Q141" s="214"/>
    </row>
    <row r="142" spans="1:239" ht="12.75" hidden="1" customHeight="1">
      <c r="Q142" s="214"/>
    </row>
    <row r="143" spans="1:239" ht="12.75" hidden="1" customHeight="1">
      <c r="Q143" s="214"/>
    </row>
    <row r="144" spans="1:239" ht="12.75" hidden="1" customHeight="1">
      <c r="Q144" s="214"/>
    </row>
    <row r="145" spans="17:17" ht="12.75" hidden="1" customHeight="1">
      <c r="Q145" s="214"/>
    </row>
    <row r="146" spans="17:17" ht="12.75" hidden="1" customHeight="1">
      <c r="Q146" s="214"/>
    </row>
    <row r="147" spans="17:17" ht="12.75" hidden="1" customHeight="1">
      <c r="Q147" s="214"/>
    </row>
    <row r="148" spans="17:17" ht="12.75" hidden="1" customHeight="1">
      <c r="Q148" s="214"/>
    </row>
    <row r="149" spans="17:17" ht="12.75" hidden="1" customHeight="1">
      <c r="Q149" s="214"/>
    </row>
    <row r="150" spans="17:17" ht="12.75" hidden="1" customHeight="1">
      <c r="Q150" s="214"/>
    </row>
    <row r="151" spans="17:17" ht="12.75" hidden="1" customHeight="1">
      <c r="Q151" s="214"/>
    </row>
    <row r="152" spans="17:17" ht="12.75" hidden="1" customHeight="1">
      <c r="Q152" s="214"/>
    </row>
    <row r="153" spans="17:17" ht="12.75" hidden="1" customHeight="1">
      <c r="Q153" s="214"/>
    </row>
    <row r="154" spans="17:17" ht="12.75" hidden="1" customHeight="1">
      <c r="Q154" s="214"/>
    </row>
    <row r="155" spans="17:17" ht="12.75" hidden="1" customHeight="1">
      <c r="Q155" s="214"/>
    </row>
    <row r="156" spans="17:17" ht="12.75" hidden="1" customHeight="1">
      <c r="Q156" s="214"/>
    </row>
    <row r="157" spans="17:17" ht="12.75" hidden="1" customHeight="1">
      <c r="Q157" s="214"/>
    </row>
    <row r="158" spans="17:17" ht="12.75" hidden="1" customHeight="1">
      <c r="Q158" s="214"/>
    </row>
    <row r="159" spans="17:17" ht="12.75" hidden="1" customHeight="1">
      <c r="Q159" s="214"/>
    </row>
    <row r="160" spans="17:17" ht="12.75" hidden="1" customHeight="1">
      <c r="Q160" s="214"/>
    </row>
    <row r="161" spans="17:17" ht="12.75" hidden="1" customHeight="1">
      <c r="Q161" s="214"/>
    </row>
    <row r="162" spans="17:17" ht="12.75" hidden="1" customHeight="1">
      <c r="Q162" s="214"/>
    </row>
    <row r="163" spans="17:17" ht="12.75" hidden="1" customHeight="1">
      <c r="Q163" s="214"/>
    </row>
    <row r="164" spans="17:17" ht="12.75" hidden="1" customHeight="1">
      <c r="Q164" s="214"/>
    </row>
    <row r="165" spans="17:17" ht="12.75" hidden="1" customHeight="1">
      <c r="Q165" s="214"/>
    </row>
    <row r="166" spans="17:17" ht="12.75" hidden="1" customHeight="1">
      <c r="Q166" s="214"/>
    </row>
    <row r="167" spans="17:17" ht="12.75" hidden="1" customHeight="1">
      <c r="Q167" s="214"/>
    </row>
    <row r="168" spans="17:17" ht="12.75" hidden="1" customHeight="1">
      <c r="Q168" s="214"/>
    </row>
    <row r="169" spans="17:17" ht="12.75" hidden="1" customHeight="1">
      <c r="Q169" s="214"/>
    </row>
    <row r="170" spans="17:17" ht="12.75" hidden="1" customHeight="1">
      <c r="Q170" s="214"/>
    </row>
    <row r="171" spans="17:17" ht="12.75" hidden="1" customHeight="1">
      <c r="Q171" s="214"/>
    </row>
    <row r="172" spans="17:17" ht="12.75" hidden="1" customHeight="1">
      <c r="Q172" s="214"/>
    </row>
    <row r="173" spans="17:17" ht="12.75" hidden="1" customHeight="1">
      <c r="Q173" s="214"/>
    </row>
    <row r="174" spans="17:17" ht="12.75" hidden="1" customHeight="1">
      <c r="Q174" s="214"/>
    </row>
    <row r="175" spans="17:17" ht="12.75" hidden="1" customHeight="1">
      <c r="Q175" s="214"/>
    </row>
    <row r="176" spans="17:17" ht="12.75" hidden="1" customHeight="1">
      <c r="Q176" s="214"/>
    </row>
    <row r="177" spans="17:17" ht="12.75" hidden="1" customHeight="1">
      <c r="Q177" s="214"/>
    </row>
    <row r="178" spans="17:17" ht="12.75" hidden="1" customHeight="1">
      <c r="Q178" s="214"/>
    </row>
    <row r="179" spans="17:17" ht="12.75" hidden="1" customHeight="1">
      <c r="Q179" s="214"/>
    </row>
    <row r="180" spans="17:17" ht="12.75" hidden="1" customHeight="1">
      <c r="Q180" s="214"/>
    </row>
    <row r="181" spans="17:17" ht="12.75" hidden="1" customHeight="1">
      <c r="Q181" s="214"/>
    </row>
    <row r="182" spans="17:17" ht="12.75" hidden="1" customHeight="1">
      <c r="Q182" s="214"/>
    </row>
    <row r="183" spans="17:17" ht="12.75" hidden="1" customHeight="1">
      <c r="Q183" s="214"/>
    </row>
    <row r="184" spans="17:17" ht="12.75" hidden="1" customHeight="1">
      <c r="Q184" s="214"/>
    </row>
    <row r="185" spans="17:17" ht="12.75" hidden="1" customHeight="1">
      <c r="Q185" s="214"/>
    </row>
    <row r="186" spans="17:17" ht="12.75" hidden="1" customHeight="1">
      <c r="Q186" s="214"/>
    </row>
    <row r="187" spans="17:17" ht="12.75" hidden="1" customHeight="1">
      <c r="Q187" s="214"/>
    </row>
    <row r="188" spans="17:17" ht="12.75" hidden="1" customHeight="1">
      <c r="Q188" s="214"/>
    </row>
    <row r="189" spans="17:17" ht="12.75" hidden="1" customHeight="1">
      <c r="Q189" s="214"/>
    </row>
    <row r="190" spans="17:17" ht="12.75" hidden="1" customHeight="1">
      <c r="Q190" s="214"/>
    </row>
    <row r="191" spans="17:17" ht="12.75" hidden="1" customHeight="1">
      <c r="Q191" s="214"/>
    </row>
    <row r="192" spans="17:17" ht="12.75" hidden="1" customHeight="1">
      <c r="Q192" s="214"/>
    </row>
    <row r="193" spans="17:17" ht="12.75" hidden="1" customHeight="1">
      <c r="Q193" s="214"/>
    </row>
    <row r="194" spans="17:17" ht="12.75" hidden="1" customHeight="1">
      <c r="Q194" s="214"/>
    </row>
    <row r="195" spans="17:17" ht="12.75" hidden="1" customHeight="1">
      <c r="Q195" s="214"/>
    </row>
    <row r="196" spans="17:17" ht="12.75" hidden="1" customHeight="1">
      <c r="Q196" s="214"/>
    </row>
    <row r="197" spans="17:17" ht="12.75" hidden="1" customHeight="1">
      <c r="Q197" s="214"/>
    </row>
    <row r="198" spans="17:17" ht="12.75" hidden="1" customHeight="1">
      <c r="Q198" s="214"/>
    </row>
    <row r="199" spans="17:17" ht="12.75" hidden="1" customHeight="1">
      <c r="Q199" s="214"/>
    </row>
    <row r="200" spans="17:17" ht="12.75" hidden="1" customHeight="1">
      <c r="Q200" s="214"/>
    </row>
    <row r="201" spans="17:17" ht="12.75" hidden="1" customHeight="1">
      <c r="Q201" s="214"/>
    </row>
    <row r="202" spans="17:17" ht="12.75" hidden="1" customHeight="1">
      <c r="Q202" s="214"/>
    </row>
    <row r="203" spans="17:17" ht="12.75" hidden="1" customHeight="1">
      <c r="Q203" s="214"/>
    </row>
    <row r="204" spans="17:17" ht="12.75" hidden="1" customHeight="1">
      <c r="Q204" s="214"/>
    </row>
    <row r="205" spans="17:17" ht="12.75" hidden="1" customHeight="1">
      <c r="Q205" s="214"/>
    </row>
    <row r="206" spans="17:17" ht="12.75" customHeight="1">
      <c r="Q206" s="214"/>
    </row>
    <row r="207" spans="17:17" ht="12.75" customHeight="1">
      <c r="Q207" s="214"/>
    </row>
    <row r="208" spans="17:17" ht="12.75" customHeight="1">
      <c r="Q208" s="214"/>
    </row>
    <row r="209" spans="17:17" ht="12.75" customHeight="1">
      <c r="Q209" s="214"/>
    </row>
    <row r="210" spans="17:17" ht="12.75" customHeight="1">
      <c r="Q210" s="214"/>
    </row>
    <row r="211" spans="17:17" ht="12.75" customHeight="1">
      <c r="Q211" s="214"/>
    </row>
    <row r="212" spans="17:17" ht="12.75" customHeight="1">
      <c r="Q212" s="214"/>
    </row>
    <row r="213" spans="17:17" ht="12.75" customHeight="1">
      <c r="Q213" s="214"/>
    </row>
    <row r="214" spans="17:17" ht="12.75" customHeight="1">
      <c r="Q214" s="214"/>
    </row>
    <row r="215" spans="17:17" ht="12.75" customHeight="1">
      <c r="Q215" s="214"/>
    </row>
    <row r="216" spans="17:17" ht="12.75" customHeight="1">
      <c r="Q216" s="214"/>
    </row>
    <row r="217" spans="17:17" ht="12.75" customHeight="1">
      <c r="Q217" s="214"/>
    </row>
    <row r="218" spans="17:17" ht="12.75" customHeight="1">
      <c r="Q218" s="214"/>
    </row>
    <row r="219" spans="17:17" ht="12.75" customHeight="1">
      <c r="Q219" s="214"/>
    </row>
    <row r="220" spans="17:17" ht="12.75" customHeight="1">
      <c r="Q220" s="214"/>
    </row>
    <row r="221" spans="17:17" ht="12.75" customHeight="1">
      <c r="Q221" s="214"/>
    </row>
    <row r="222" spans="17:17" ht="12.75" customHeight="1">
      <c r="Q222" s="214"/>
    </row>
    <row r="223" spans="17:17" ht="12.75" customHeight="1">
      <c r="Q223" s="214"/>
    </row>
    <row r="224" spans="17:17" ht="12.75" customHeight="1">
      <c r="Q224" s="214"/>
    </row>
    <row r="225" spans="17:17" ht="12.75" customHeight="1">
      <c r="Q225" s="214"/>
    </row>
    <row r="226" spans="17:17" ht="12.75" customHeight="1">
      <c r="Q226" s="214"/>
    </row>
    <row r="227" spans="17:17" ht="12.75" customHeight="1">
      <c r="Q227" s="214"/>
    </row>
    <row r="228" spans="17:17" ht="12.75" customHeight="1">
      <c r="Q228" s="214"/>
    </row>
    <row r="229" spans="17:17" ht="12.75" customHeight="1">
      <c r="Q229" s="214"/>
    </row>
    <row r="230" spans="17:17" ht="12.75" customHeight="1">
      <c r="Q230" s="214"/>
    </row>
    <row r="231" spans="17:17" ht="12.75" customHeight="1">
      <c r="Q231" s="214"/>
    </row>
    <row r="232" spans="17:17" ht="12.75" customHeight="1">
      <c r="Q232" s="214"/>
    </row>
    <row r="233" spans="17:17" ht="12.75" customHeight="1">
      <c r="Q233" s="214"/>
    </row>
    <row r="234" spans="17:17" ht="12.75" customHeight="1">
      <c r="Q234" s="214"/>
    </row>
    <row r="235" spans="17:17" ht="12.75" customHeight="1">
      <c r="Q235" s="214"/>
    </row>
    <row r="236" spans="17:17" ht="12.75" customHeight="1">
      <c r="Q236" s="214"/>
    </row>
    <row r="237" spans="17:17" ht="12.75" customHeight="1">
      <c r="Q237" s="214"/>
    </row>
    <row r="238" spans="17:17" ht="12.75" customHeight="1">
      <c r="Q238" s="214"/>
    </row>
    <row r="239" spans="17:17" ht="12.75" customHeight="1">
      <c r="Q239" s="214"/>
    </row>
    <row r="240" spans="17:17" ht="12.75" customHeight="1">
      <c r="Q240" s="214"/>
    </row>
    <row r="241" spans="17:17" ht="12.75" customHeight="1">
      <c r="Q241" s="214"/>
    </row>
    <row r="242" spans="17:17" ht="12.75" customHeight="1">
      <c r="Q242" s="214"/>
    </row>
    <row r="243" spans="17:17" ht="12.75" customHeight="1">
      <c r="Q243" s="214"/>
    </row>
    <row r="244" spans="17:17" ht="12.75" customHeight="1">
      <c r="Q244" s="214"/>
    </row>
    <row r="245" spans="17:17" ht="12.75" customHeight="1">
      <c r="Q245" s="214"/>
    </row>
    <row r="246" spans="17:17" ht="12.75" customHeight="1">
      <c r="Q246" s="214"/>
    </row>
    <row r="247" spans="17:17" ht="12.75" customHeight="1">
      <c r="Q247" s="214"/>
    </row>
    <row r="248" spans="17:17" ht="12.75" customHeight="1">
      <c r="Q248" s="214"/>
    </row>
    <row r="249" spans="17:17" ht="12.75" customHeight="1">
      <c r="Q249" s="214"/>
    </row>
    <row r="250" spans="17:17" ht="12.75" customHeight="1">
      <c r="Q250" s="214"/>
    </row>
    <row r="251" spans="17:17" ht="12.75" customHeight="1">
      <c r="Q251" s="214"/>
    </row>
    <row r="252" spans="17:17" ht="12.75" customHeight="1">
      <c r="Q252" s="214"/>
    </row>
    <row r="253" spans="17:17" ht="12.75" customHeight="1">
      <c r="Q253" s="214"/>
    </row>
    <row r="254" spans="17:17" ht="12.75" customHeight="1">
      <c r="Q254" s="214"/>
    </row>
    <row r="255" spans="17:17" ht="12.75" customHeight="1">
      <c r="Q255" s="214"/>
    </row>
    <row r="256" spans="17:17" ht="12.75" customHeight="1">
      <c r="Q256" s="214"/>
    </row>
    <row r="257" spans="17:17" ht="12.75" customHeight="1">
      <c r="Q257" s="214"/>
    </row>
    <row r="258" spans="17:17" ht="12.75" customHeight="1">
      <c r="Q258" s="214"/>
    </row>
    <row r="259" spans="17:17" ht="12.75" customHeight="1">
      <c r="Q259" s="214"/>
    </row>
    <row r="260" spans="17:17" ht="12.75" customHeight="1">
      <c r="Q260" s="214"/>
    </row>
    <row r="261" spans="17:17" ht="12.75" customHeight="1">
      <c r="Q261" s="214"/>
    </row>
    <row r="262" spans="17:17" ht="12.75" customHeight="1">
      <c r="Q262" s="214"/>
    </row>
  </sheetData>
  <sheetProtection password="CFE7" sheet="1" objects="1" scenarios="1"/>
  <mergeCells count="79">
    <mergeCell ref="L4:P5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B18:C18"/>
    <mergeCell ref="B19:C19"/>
    <mergeCell ref="B20:C20"/>
    <mergeCell ref="B21:C21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24:M24"/>
    <mergeCell ref="E25:M25"/>
    <mergeCell ref="E26:M26"/>
    <mergeCell ref="E17:M17"/>
    <mergeCell ref="B17:C17"/>
    <mergeCell ref="B26:C26"/>
    <mergeCell ref="E23:M23"/>
    <mergeCell ref="E22:M22"/>
    <mergeCell ref="B25:C25"/>
    <mergeCell ref="B22:C22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34:C34"/>
    <mergeCell ref="B32:C32"/>
    <mergeCell ref="E38:M38"/>
    <mergeCell ref="E39:M39"/>
    <mergeCell ref="E40:M40"/>
    <mergeCell ref="E42:M42"/>
    <mergeCell ref="B41:C41"/>
    <mergeCell ref="B42:C42"/>
    <mergeCell ref="B27:C27"/>
    <mergeCell ref="L3:P3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B15:B44 C15:C27 E15:N44 B16:C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6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3" customWidth="1"/>
    <col min="2" max="2" width="10.7109375" style="44" customWidth="1"/>
    <col min="3" max="3" width="8.42578125" style="40" hidden="1" customWidth="1"/>
    <col min="4" max="4" width="11.140625" style="40" hidden="1" customWidth="1"/>
    <col min="5" max="5" width="20.85546875" style="40" customWidth="1"/>
    <col min="6" max="6" width="12.140625" style="40" customWidth="1"/>
    <col min="7" max="7" width="7.140625" style="40" customWidth="1"/>
    <col min="8" max="8" width="8.140625" style="40" customWidth="1"/>
    <col min="9" max="9" width="12" style="44" customWidth="1"/>
    <col min="10" max="10" width="15.85546875" style="44" customWidth="1"/>
    <col min="11" max="11" width="18.7109375" style="40" customWidth="1"/>
    <col min="12" max="12" width="2.7109375" style="40" customWidth="1"/>
    <col min="13" max="16" width="13" style="40" customWidth="1"/>
    <col min="17" max="17" width="2.5703125" style="40" customWidth="1"/>
    <col min="18" max="18" width="7.5703125" style="40" customWidth="1"/>
    <col min="19" max="19" width="12.7109375" style="40" bestFit="1" customWidth="1"/>
    <col min="20" max="20" width="2.5703125" style="40" customWidth="1"/>
    <col min="21" max="21" width="8.7109375" style="40" customWidth="1"/>
    <col min="22" max="16384" width="9.140625" style="40" hidden="1"/>
  </cols>
  <sheetData>
    <row r="1" spans="1:241" s="39" customFormat="1" ht="31.5" customHeight="1">
      <c r="A1" s="22"/>
      <c r="B1" s="44"/>
      <c r="I1" s="44"/>
      <c r="J1" s="44"/>
    </row>
    <row r="2" spans="1:241" s="39" customFormat="1" ht="12.75" customHeight="1">
      <c r="A2" s="19"/>
      <c r="B2" s="44"/>
      <c r="I2" s="44"/>
      <c r="J2" s="44"/>
    </row>
    <row r="3" spans="1:241" s="39" customFormat="1" ht="12.75" customHeight="1">
      <c r="A3" s="19"/>
      <c r="B3" s="44"/>
      <c r="I3" s="44"/>
      <c r="J3" s="44"/>
    </row>
    <row r="4" spans="1:241" s="39" customFormat="1" ht="12.75" customHeight="1">
      <c r="A4" s="19"/>
      <c r="B4" s="44"/>
      <c r="I4" s="44"/>
      <c r="J4" s="44"/>
    </row>
    <row r="5" spans="1:241" s="39" customFormat="1" ht="12.75" customHeight="1">
      <c r="A5" s="19"/>
      <c r="B5" s="44"/>
      <c r="I5" s="44"/>
      <c r="J5" s="44"/>
    </row>
    <row r="6" spans="1:241" s="39" customFormat="1" ht="19.5" customHeight="1">
      <c r="A6" s="19"/>
      <c r="B6" s="320" t="s">
        <v>69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S6" s="158"/>
    </row>
    <row r="7" spans="1:241" s="172" customFormat="1" ht="19.5" customHeight="1">
      <c r="A7" s="170"/>
      <c r="B7" s="328" t="s">
        <v>70</v>
      </c>
      <c r="C7" s="328"/>
      <c r="D7" s="328"/>
      <c r="E7" s="328"/>
      <c r="F7" s="328" t="s">
        <v>71</v>
      </c>
      <c r="G7" s="328"/>
      <c r="H7" s="328"/>
      <c r="I7" s="328"/>
      <c r="J7" s="329" t="s">
        <v>72</v>
      </c>
      <c r="K7" s="329"/>
      <c r="L7" s="329"/>
      <c r="M7" s="329"/>
      <c r="N7" s="171"/>
      <c r="O7" s="171"/>
      <c r="P7" s="171"/>
      <c r="S7" s="173"/>
    </row>
    <row r="8" spans="1:241" s="8" customFormat="1" ht="19.5" customHeight="1">
      <c r="A8" s="25"/>
      <c r="B8" s="5" t="s">
        <v>65</v>
      </c>
      <c r="C8" s="177"/>
      <c r="D8" s="177"/>
      <c r="E8" s="178"/>
      <c r="F8" s="321" t="e">
        <f>IF(#REF!="","",UPPER(#REF!))</f>
        <v>#REF!</v>
      </c>
      <c r="G8" s="321"/>
      <c r="H8" s="321"/>
      <c r="I8" s="321"/>
      <c r="J8" s="321"/>
      <c r="K8" s="321"/>
      <c r="L8" s="321"/>
      <c r="M8" s="322" t="s">
        <v>20</v>
      </c>
      <c r="N8" s="323"/>
      <c r="O8" s="324" t="e">
        <f>IF(#REF!="","",#REF!)</f>
        <v>#REF!</v>
      </c>
      <c r="P8" s="325"/>
      <c r="S8" s="179"/>
    </row>
    <row r="9" spans="1:241" s="39" customFormat="1" ht="7.5" customHeight="1">
      <c r="A9" s="1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241" s="39" customFormat="1" ht="19.5" customHeight="1">
      <c r="A10" s="19"/>
      <c r="B10" s="137" t="s">
        <v>61</v>
      </c>
      <c r="C10" s="136"/>
      <c r="D10" s="136"/>
      <c r="E10" s="330" t="str">
        <f>IF(SUM(K15:K37)=0,"",(SUM(K15:K37)))</f>
        <v/>
      </c>
      <c r="F10" s="330"/>
      <c r="G10" s="330"/>
      <c r="H10" s="48"/>
      <c r="I10" s="326" t="str">
        <f>IF(K40="","","TOTAL BOLSA PC-IV")</f>
        <v>TOTAL BOLSA PC-IV</v>
      </c>
      <c r="J10" s="326"/>
      <c r="K10" s="327">
        <f>IF(K40="","",K40)</f>
        <v>2400</v>
      </c>
      <c r="L10" s="327"/>
      <c r="M10" s="48"/>
      <c r="N10" s="48"/>
      <c r="O10" s="48"/>
      <c r="P10" s="48"/>
      <c r="R10" s="39" t="s">
        <v>73</v>
      </c>
    </row>
    <row r="11" spans="1:241" s="39" customFormat="1" ht="7.5" customHeight="1">
      <c r="A11" s="1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R11" s="135" t="s">
        <v>70</v>
      </c>
    </row>
    <row r="12" spans="1:241" s="14" customFormat="1" ht="15.75" customHeight="1">
      <c r="A12" s="51"/>
      <c r="B12" s="66" t="s">
        <v>0</v>
      </c>
      <c r="C12" s="75"/>
      <c r="D12" s="75"/>
      <c r="E12" s="63" t="s">
        <v>1</v>
      </c>
      <c r="F12" s="63" t="s">
        <v>2</v>
      </c>
      <c r="G12" s="346" t="s">
        <v>3</v>
      </c>
      <c r="H12" s="347"/>
      <c r="I12" s="63" t="s">
        <v>4</v>
      </c>
      <c r="J12" s="63" t="s">
        <v>5</v>
      </c>
      <c r="K12" s="83" t="s">
        <v>6</v>
      </c>
      <c r="L12" s="348" t="s">
        <v>7</v>
      </c>
      <c r="M12" s="349"/>
      <c r="N12" s="349"/>
      <c r="O12" s="349"/>
      <c r="P12" s="350"/>
      <c r="R12" s="14" t="s">
        <v>71</v>
      </c>
    </row>
    <row r="13" spans="1:241" s="14" customFormat="1" ht="17.25" customHeight="1">
      <c r="A13" s="51"/>
      <c r="B13" s="351" t="s">
        <v>8</v>
      </c>
      <c r="C13" s="85"/>
      <c r="D13" s="85"/>
      <c r="E13" s="351" t="s">
        <v>48</v>
      </c>
      <c r="F13" s="351" t="s">
        <v>49</v>
      </c>
      <c r="G13" s="358" t="s">
        <v>50</v>
      </c>
      <c r="H13" s="359"/>
      <c r="I13" s="362" t="s">
        <v>51</v>
      </c>
      <c r="J13" s="95" t="s">
        <v>59</v>
      </c>
      <c r="K13" s="351" t="s">
        <v>52</v>
      </c>
      <c r="L13" s="52"/>
      <c r="M13" s="84"/>
      <c r="N13" s="52"/>
      <c r="O13" s="62" t="s">
        <v>9</v>
      </c>
      <c r="P13" s="53"/>
      <c r="R13" s="14" t="s">
        <v>72</v>
      </c>
    </row>
    <row r="14" spans="1:241" s="87" customFormat="1" ht="25.5">
      <c r="A14" s="86"/>
      <c r="B14" s="356"/>
      <c r="C14" s="73"/>
      <c r="D14" s="73"/>
      <c r="E14" s="356"/>
      <c r="F14" s="357"/>
      <c r="G14" s="360"/>
      <c r="H14" s="361"/>
      <c r="I14" s="363"/>
      <c r="J14" s="94" t="s">
        <v>60</v>
      </c>
      <c r="K14" s="352"/>
      <c r="L14" s="353" t="s">
        <v>21</v>
      </c>
      <c r="M14" s="354"/>
      <c r="N14" s="63" t="s">
        <v>22</v>
      </c>
      <c r="O14" s="63" t="s">
        <v>23</v>
      </c>
      <c r="P14" s="63" t="s">
        <v>24</v>
      </c>
    </row>
    <row r="15" spans="1:241" ht="18.75" customHeight="1">
      <c r="A15" s="104">
        <v>0</v>
      </c>
      <c r="B15" s="23">
        <v>1</v>
      </c>
      <c r="C15" s="355"/>
      <c r="D15" s="355"/>
      <c r="E15" s="88" t="s">
        <v>55</v>
      </c>
      <c r="F15" s="23">
        <v>2</v>
      </c>
      <c r="G15" s="332">
        <f t="shared" ref="G15:G35" si="0">IF(E15=0,"",INDEX($S$14:$S$24,MATCH(E15,$R$14:$R$24,0)))</f>
        <v>1898.4</v>
      </c>
      <c r="H15" s="333"/>
      <c r="I15" s="65">
        <v>2</v>
      </c>
      <c r="J15" s="101"/>
      <c r="K15" s="103">
        <f>IF(E15=0,"", IF(E15="TT-I",F15*G15*I15,IF(E15="PC-II",F15*G15*I15,IF(E15="PC-III",F15*G15*I15,IF(E15="PC-IV",F15*G15*I15,F15*G15*I15*(J15/40))))))</f>
        <v>0</v>
      </c>
      <c r="L15" s="334"/>
      <c r="M15" s="335"/>
      <c r="N15" s="60"/>
      <c r="O15" s="60"/>
      <c r="P15" s="15"/>
      <c r="Q15" s="64"/>
      <c r="R15" s="92" t="s">
        <v>54</v>
      </c>
      <c r="S15" s="154">
        <v>268.2</v>
      </c>
      <c r="T15" s="46"/>
      <c r="U15" s="14">
        <v>16</v>
      </c>
      <c r="IF15" s="41" t="e">
        <f>#REF!</f>
        <v>#REF!</v>
      </c>
      <c r="IG15" s="40" t="e">
        <f>IF(IF15&lt;&gt;0,IF15,"")</f>
        <v>#REF!</v>
      </c>
    </row>
    <row r="16" spans="1:241" ht="18.75" customHeight="1">
      <c r="A16" s="104">
        <v>0</v>
      </c>
      <c r="B16" s="23"/>
      <c r="C16" s="355"/>
      <c r="D16" s="355"/>
      <c r="E16" s="88"/>
      <c r="F16" s="23"/>
      <c r="G16" s="332" t="str">
        <f t="shared" si="0"/>
        <v/>
      </c>
      <c r="H16" s="333"/>
      <c r="I16" s="65"/>
      <c r="J16" s="101"/>
      <c r="K16" s="103" t="str">
        <f>IF(E16=0,"", IF(E16="TT-I",F16*G16*I16,IF(E16="PC-II",F16*G16*I16,IF(E16="PC-III",F16*G16*I16,IF(E16="PC-IV",F16*G16*I16,F16*G16*I16*(J16/40))))))</f>
        <v/>
      </c>
      <c r="L16" s="334"/>
      <c r="M16" s="335"/>
      <c r="N16" s="60"/>
      <c r="O16" s="60"/>
      <c r="P16" s="15"/>
      <c r="Q16" s="64"/>
      <c r="R16" s="92" t="s">
        <v>82</v>
      </c>
      <c r="S16" s="154">
        <v>536.4</v>
      </c>
      <c r="T16" s="46"/>
      <c r="U16" s="14">
        <f>U15+1</f>
        <v>17</v>
      </c>
      <c r="IF16" s="41" t="e">
        <f>#REF!</f>
        <v>#REF!</v>
      </c>
      <c r="IG16" s="40" t="e">
        <f>IF(IF16&lt;&gt;0,IF16,"")</f>
        <v>#REF!</v>
      </c>
    </row>
    <row r="17" spans="1:241" ht="18.75" customHeight="1">
      <c r="A17" s="104"/>
      <c r="B17" s="65"/>
      <c r="C17" s="331"/>
      <c r="D17" s="331"/>
      <c r="E17" s="88"/>
      <c r="F17" s="65"/>
      <c r="G17" s="332" t="str">
        <f t="shared" si="0"/>
        <v/>
      </c>
      <c r="H17" s="333"/>
      <c r="I17" s="65"/>
      <c r="J17" s="101"/>
      <c r="K17" s="103" t="str">
        <f t="shared" ref="K17:K35" si="1">IF(E17=0,"", IF(E17="TT-I",F17*G17*I17,IF(E17="PC-II",F17*G17*I17,IF(E17="PC-III",F17*G17*I17,IF(E17="PC-IV",F17*G17*I17,F17*G17*I17*(J17/40))))))</f>
        <v/>
      </c>
      <c r="L17" s="334"/>
      <c r="M17" s="335"/>
      <c r="N17" s="60"/>
      <c r="O17" s="60"/>
      <c r="P17" s="15"/>
      <c r="Q17" s="64"/>
      <c r="R17" s="92" t="s">
        <v>53</v>
      </c>
      <c r="S17" s="154">
        <v>750.9</v>
      </c>
      <c r="T17" s="96"/>
      <c r="U17" s="14">
        <f t="shared" ref="U17:U39" si="2">U16+1</f>
        <v>18</v>
      </c>
      <c r="IF17" s="41"/>
    </row>
    <row r="18" spans="1:241" ht="18.75" customHeight="1">
      <c r="A18" s="104"/>
      <c r="B18" s="65"/>
      <c r="C18" s="331"/>
      <c r="D18" s="331"/>
      <c r="E18" s="88"/>
      <c r="F18" s="65"/>
      <c r="G18" s="332" t="str">
        <f t="shared" si="0"/>
        <v/>
      </c>
      <c r="H18" s="333"/>
      <c r="I18" s="65"/>
      <c r="J18" s="101"/>
      <c r="K18" s="103" t="str">
        <f t="shared" si="1"/>
        <v/>
      </c>
      <c r="L18" s="334"/>
      <c r="M18" s="335"/>
      <c r="N18" s="60"/>
      <c r="O18" s="60"/>
      <c r="P18" s="15"/>
      <c r="Q18" s="64"/>
      <c r="R18" s="92" t="s">
        <v>55</v>
      </c>
      <c r="S18" s="154">
        <v>1898.4</v>
      </c>
      <c r="T18" s="96"/>
      <c r="U18" s="14">
        <f t="shared" si="2"/>
        <v>19</v>
      </c>
      <c r="IF18" s="40" t="e">
        <f>#REF!</f>
        <v>#REF!</v>
      </c>
      <c r="IG18" s="40" t="e">
        <f>IF(IF18&lt;&gt;0,IF18,"")</f>
        <v>#REF!</v>
      </c>
    </row>
    <row r="19" spans="1:241" ht="18.75" customHeight="1">
      <c r="A19" s="104"/>
      <c r="B19" s="65"/>
      <c r="C19" s="331"/>
      <c r="D19" s="331"/>
      <c r="E19" s="88"/>
      <c r="F19" s="65"/>
      <c r="G19" s="332" t="str">
        <f t="shared" si="0"/>
        <v/>
      </c>
      <c r="H19" s="333"/>
      <c r="I19" s="65"/>
      <c r="J19" s="101"/>
      <c r="K19" s="103" t="str">
        <f t="shared" si="1"/>
        <v/>
      </c>
      <c r="L19" s="334"/>
      <c r="M19" s="335"/>
      <c r="N19" s="60"/>
      <c r="O19" s="60"/>
      <c r="P19" s="15"/>
      <c r="Q19" s="64"/>
      <c r="R19" s="92" t="s">
        <v>56</v>
      </c>
      <c r="S19" s="154">
        <v>3110.4</v>
      </c>
      <c r="T19" s="96"/>
      <c r="U19" s="14">
        <f t="shared" si="2"/>
        <v>20</v>
      </c>
      <c r="IF19" s="40" t="e">
        <f>#REF!</f>
        <v>#REF!</v>
      </c>
      <c r="IG19" s="40" t="e">
        <f>IF(IF19&lt;&gt;0,IF19,"")</f>
        <v>#REF!</v>
      </c>
    </row>
    <row r="20" spans="1:241" ht="18.75" customHeight="1">
      <c r="A20" s="104"/>
      <c r="B20" s="65"/>
      <c r="C20" s="331"/>
      <c r="D20" s="331"/>
      <c r="E20" s="88"/>
      <c r="F20" s="65"/>
      <c r="G20" s="332" t="str">
        <f t="shared" si="0"/>
        <v/>
      </c>
      <c r="H20" s="333"/>
      <c r="I20" s="65"/>
      <c r="J20" s="101"/>
      <c r="K20" s="103" t="str">
        <f t="shared" si="1"/>
        <v/>
      </c>
      <c r="L20" s="334"/>
      <c r="M20" s="335"/>
      <c r="N20" s="60"/>
      <c r="O20" s="60"/>
      <c r="P20" s="15"/>
      <c r="Q20" s="64"/>
      <c r="R20" s="92" t="s">
        <v>57</v>
      </c>
      <c r="S20" s="154">
        <v>4508.1000000000004</v>
      </c>
      <c r="T20" s="96"/>
      <c r="U20" s="14">
        <f t="shared" si="2"/>
        <v>21</v>
      </c>
      <c r="IF20" s="40" t="e">
        <f>#REF!</f>
        <v>#REF!</v>
      </c>
      <c r="IG20" s="40" t="e">
        <f>IF(IF20&lt;&gt;0,IF20,"")</f>
        <v>#REF!</v>
      </c>
    </row>
    <row r="21" spans="1:241" ht="18.75" customHeight="1">
      <c r="A21" s="104"/>
      <c r="B21" s="65"/>
      <c r="C21" s="331"/>
      <c r="D21" s="331"/>
      <c r="E21" s="88"/>
      <c r="F21" s="65"/>
      <c r="G21" s="332" t="str">
        <f t="shared" si="0"/>
        <v/>
      </c>
      <c r="H21" s="333"/>
      <c r="I21" s="65"/>
      <c r="J21" s="101"/>
      <c r="K21" s="103" t="str">
        <f t="shared" si="1"/>
        <v/>
      </c>
      <c r="L21" s="334"/>
      <c r="M21" s="335"/>
      <c r="N21" s="60"/>
      <c r="O21" s="60"/>
      <c r="P21" s="15"/>
      <c r="Q21" s="64"/>
      <c r="R21" s="93" t="s">
        <v>66</v>
      </c>
      <c r="S21" s="155">
        <v>429</v>
      </c>
      <c r="T21" s="97"/>
      <c r="U21" s="14">
        <f t="shared" si="2"/>
        <v>22</v>
      </c>
      <c r="IF21" s="40" t="e">
        <f>#REF!</f>
        <v>#REF!</v>
      </c>
      <c r="IG21" s="40" t="e">
        <f>IF(IF21&lt;&gt;0,IF21,"")</f>
        <v>#REF!</v>
      </c>
    </row>
    <row r="22" spans="1:241" ht="18.75" customHeight="1">
      <c r="A22" s="104"/>
      <c r="B22" s="65"/>
      <c r="C22" s="331"/>
      <c r="D22" s="331"/>
      <c r="E22" s="88"/>
      <c r="F22" s="65"/>
      <c r="G22" s="332" t="str">
        <f t="shared" si="0"/>
        <v/>
      </c>
      <c r="H22" s="333"/>
      <c r="I22" s="65"/>
      <c r="J22" s="101"/>
      <c r="K22" s="103" t="str">
        <f t="shared" si="1"/>
        <v/>
      </c>
      <c r="L22" s="334"/>
      <c r="M22" s="335"/>
      <c r="N22" s="60"/>
      <c r="O22" s="60"/>
      <c r="P22" s="15"/>
      <c r="Q22" s="64">
        <v>0</v>
      </c>
      <c r="R22" s="93" t="s">
        <v>67</v>
      </c>
      <c r="S22" s="155">
        <v>643.5</v>
      </c>
      <c r="T22" s="97"/>
      <c r="U22" s="14">
        <f t="shared" si="2"/>
        <v>23</v>
      </c>
      <c r="IF22" s="40" t="str">
        <f>IF(IE22&lt;&gt;0,IE22,"")</f>
        <v/>
      </c>
    </row>
    <row r="23" spans="1:241" ht="18.75" customHeight="1">
      <c r="A23" s="104"/>
      <c r="B23" s="65"/>
      <c r="C23" s="331"/>
      <c r="D23" s="331"/>
      <c r="E23" s="88"/>
      <c r="F23" s="65"/>
      <c r="G23" s="332" t="str">
        <f t="shared" si="0"/>
        <v/>
      </c>
      <c r="H23" s="333"/>
      <c r="I23" s="65"/>
      <c r="J23" s="101"/>
      <c r="K23" s="103" t="str">
        <f t="shared" si="1"/>
        <v/>
      </c>
      <c r="L23" s="334"/>
      <c r="M23" s="335"/>
      <c r="N23" s="60"/>
      <c r="O23" s="60"/>
      <c r="P23" s="15"/>
      <c r="Q23" s="64"/>
      <c r="U23" s="14">
        <f t="shared" si="2"/>
        <v>24</v>
      </c>
    </row>
    <row r="24" spans="1:241" ht="18.75" customHeight="1">
      <c r="A24" s="104"/>
      <c r="B24" s="65"/>
      <c r="C24" s="331"/>
      <c r="D24" s="331"/>
      <c r="E24" s="88"/>
      <c r="F24" s="65"/>
      <c r="G24" s="332" t="str">
        <f t="shared" si="0"/>
        <v/>
      </c>
      <c r="H24" s="333"/>
      <c r="I24" s="65"/>
      <c r="J24" s="101"/>
      <c r="K24" s="103" t="str">
        <f>IF(E24=0,"", IF(E24="TT-I",F24*G24*I24,IF(E24="PC-II",F24*G24*I24,IF(E24="PC-III",F24*G24*I24,IF(E24="PC-IV",F24*G24*I24,F24*G24*I24*(J24/40))))))</f>
        <v/>
      </c>
      <c r="L24" s="334"/>
      <c r="M24" s="335"/>
      <c r="N24" s="60"/>
      <c r="O24" s="60"/>
      <c r="P24" s="15"/>
      <c r="Q24" s="64">
        <v>0</v>
      </c>
      <c r="R24" s="93" t="s">
        <v>68</v>
      </c>
      <c r="S24" s="156">
        <v>1200</v>
      </c>
      <c r="T24" s="97"/>
      <c r="U24" s="14">
        <f t="shared" si="2"/>
        <v>25</v>
      </c>
      <c r="IF24" s="40" t="str">
        <f>IF(IE24&lt;&gt;0,IE24,"")</f>
        <v/>
      </c>
    </row>
    <row r="25" spans="1:241" ht="18.75" customHeight="1">
      <c r="A25" s="104"/>
      <c r="B25" s="65"/>
      <c r="C25" s="331"/>
      <c r="D25" s="331"/>
      <c r="E25" s="88"/>
      <c r="F25" s="65"/>
      <c r="G25" s="332" t="str">
        <f t="shared" si="0"/>
        <v/>
      </c>
      <c r="H25" s="333"/>
      <c r="I25" s="65"/>
      <c r="J25" s="101"/>
      <c r="K25" s="103" t="str">
        <f>IF(E25=0,"", IF(E25="TT-I",F25*G25*I25,IF(E25="PC-II",F25*G25*I25,IF(E25="PC-III",F25*G25*I25,IF(E25="PC-IV",F25*G25*I25,F25*G25*I25*(J25/40))))))</f>
        <v/>
      </c>
      <c r="L25" s="334"/>
      <c r="M25" s="335"/>
      <c r="N25" s="60"/>
      <c r="O25" s="60"/>
      <c r="P25" s="15"/>
      <c r="Q25" s="64"/>
      <c r="U25" s="14">
        <f t="shared" si="2"/>
        <v>26</v>
      </c>
    </row>
    <row r="26" spans="1:241" ht="18.75" customHeight="1">
      <c r="A26" s="104"/>
      <c r="B26" s="65"/>
      <c r="C26" s="331"/>
      <c r="D26" s="331"/>
      <c r="E26" s="88"/>
      <c r="F26" s="65"/>
      <c r="G26" s="332" t="str">
        <f t="shared" si="0"/>
        <v/>
      </c>
      <c r="H26" s="333"/>
      <c r="I26" s="65"/>
      <c r="J26" s="101"/>
      <c r="K26" s="103" t="str">
        <f t="shared" si="1"/>
        <v/>
      </c>
      <c r="L26" s="334"/>
      <c r="M26" s="335"/>
      <c r="N26" s="60"/>
      <c r="O26" s="60"/>
      <c r="P26" s="15"/>
      <c r="Q26" s="64"/>
      <c r="R26" s="40" t="s">
        <v>77</v>
      </c>
      <c r="U26" s="14">
        <f t="shared" si="2"/>
        <v>27</v>
      </c>
    </row>
    <row r="27" spans="1:241" ht="18.75" customHeight="1">
      <c r="A27" s="104"/>
      <c r="B27" s="65"/>
      <c r="C27" s="331"/>
      <c r="D27" s="331"/>
      <c r="E27" s="88"/>
      <c r="F27" s="65"/>
      <c r="G27" s="332" t="str">
        <f t="shared" si="0"/>
        <v/>
      </c>
      <c r="H27" s="333"/>
      <c r="I27" s="65"/>
      <c r="J27" s="101"/>
      <c r="K27" s="103" t="str">
        <f t="shared" si="1"/>
        <v/>
      </c>
      <c r="L27" s="334"/>
      <c r="M27" s="335"/>
      <c r="N27" s="60"/>
      <c r="O27" s="60"/>
      <c r="P27" s="15"/>
      <c r="Q27" s="64" t="s">
        <v>58</v>
      </c>
      <c r="R27" s="40" t="s">
        <v>78</v>
      </c>
      <c r="U27" s="14">
        <f t="shared" si="2"/>
        <v>28</v>
      </c>
    </row>
    <row r="28" spans="1:241" ht="18.75" customHeight="1">
      <c r="A28" s="104"/>
      <c r="B28" s="65"/>
      <c r="C28" s="331"/>
      <c r="D28" s="331"/>
      <c r="E28" s="88"/>
      <c r="F28" s="65"/>
      <c r="G28" s="332" t="str">
        <f t="shared" si="0"/>
        <v/>
      </c>
      <c r="H28" s="333"/>
      <c r="I28" s="65"/>
      <c r="J28" s="101"/>
      <c r="K28" s="103" t="str">
        <f t="shared" si="1"/>
        <v/>
      </c>
      <c r="L28" s="334"/>
      <c r="M28" s="335"/>
      <c r="N28" s="60"/>
      <c r="O28" s="60"/>
      <c r="P28" s="15"/>
      <c r="Q28" s="64"/>
      <c r="R28" s="40" t="s">
        <v>79</v>
      </c>
      <c r="U28" s="14">
        <f t="shared" si="2"/>
        <v>29</v>
      </c>
    </row>
    <row r="29" spans="1:241" ht="18.75" customHeight="1">
      <c r="A29" s="104"/>
      <c r="B29" s="65"/>
      <c r="C29" s="331"/>
      <c r="D29" s="331"/>
      <c r="E29" s="88"/>
      <c r="F29" s="65"/>
      <c r="G29" s="332" t="str">
        <f t="shared" si="0"/>
        <v/>
      </c>
      <c r="H29" s="333"/>
      <c r="I29" s="65"/>
      <c r="J29" s="101"/>
      <c r="K29" s="103" t="str">
        <f t="shared" si="1"/>
        <v/>
      </c>
      <c r="L29" s="334"/>
      <c r="M29" s="335"/>
      <c r="N29" s="60"/>
      <c r="O29" s="60"/>
      <c r="P29" s="15"/>
      <c r="Q29" s="64"/>
      <c r="R29" s="40" t="s">
        <v>80</v>
      </c>
      <c r="U29" s="14">
        <f t="shared" si="2"/>
        <v>30</v>
      </c>
    </row>
    <row r="30" spans="1:241" ht="18.75" customHeight="1">
      <c r="A30" s="104"/>
      <c r="B30" s="65"/>
      <c r="C30" s="331"/>
      <c r="D30" s="331"/>
      <c r="E30" s="88"/>
      <c r="F30" s="65"/>
      <c r="G30" s="332" t="str">
        <f t="shared" si="0"/>
        <v/>
      </c>
      <c r="H30" s="333"/>
      <c r="I30" s="65"/>
      <c r="J30" s="101"/>
      <c r="K30" s="103" t="str">
        <f t="shared" si="1"/>
        <v/>
      </c>
      <c r="L30" s="334"/>
      <c r="M30" s="335"/>
      <c r="N30" s="60"/>
      <c r="O30" s="60"/>
      <c r="P30" s="15"/>
      <c r="Q30" s="64" t="s">
        <v>58</v>
      </c>
      <c r="R30" s="40" t="s">
        <v>81</v>
      </c>
      <c r="U30" s="14">
        <f t="shared" si="2"/>
        <v>31</v>
      </c>
    </row>
    <row r="31" spans="1:241" ht="18.75" customHeight="1">
      <c r="A31" s="104"/>
      <c r="B31" s="65"/>
      <c r="C31" s="331"/>
      <c r="D31" s="331"/>
      <c r="E31" s="88"/>
      <c r="F31" s="65"/>
      <c r="G31" s="332" t="str">
        <f t="shared" si="0"/>
        <v/>
      </c>
      <c r="H31" s="333"/>
      <c r="I31" s="65"/>
      <c r="J31" s="101"/>
      <c r="K31" s="103" t="str">
        <f t="shared" si="1"/>
        <v/>
      </c>
      <c r="L31" s="334"/>
      <c r="M31" s="335"/>
      <c r="N31" s="60"/>
      <c r="O31" s="60"/>
      <c r="P31" s="15"/>
      <c r="Q31" s="64"/>
      <c r="U31" s="14">
        <f t="shared" si="2"/>
        <v>32</v>
      </c>
    </row>
    <row r="32" spans="1:241" ht="18.75" customHeight="1">
      <c r="A32" s="104"/>
      <c r="B32" s="65"/>
      <c r="C32" s="331"/>
      <c r="D32" s="331"/>
      <c r="E32" s="88"/>
      <c r="F32" s="65"/>
      <c r="G32" s="332" t="str">
        <f t="shared" si="0"/>
        <v/>
      </c>
      <c r="H32" s="333"/>
      <c r="I32" s="65"/>
      <c r="J32" s="101"/>
      <c r="K32" s="103" t="str">
        <f t="shared" si="1"/>
        <v/>
      </c>
      <c r="L32" s="334"/>
      <c r="M32" s="335"/>
      <c r="N32" s="60"/>
      <c r="O32" s="60"/>
      <c r="P32" s="15"/>
      <c r="Q32" s="64"/>
      <c r="U32" s="14">
        <f t="shared" si="2"/>
        <v>33</v>
      </c>
    </row>
    <row r="33" spans="1:21" ht="18.75" customHeight="1">
      <c r="A33" s="104"/>
      <c r="B33" s="65"/>
      <c r="C33" s="331"/>
      <c r="D33" s="331"/>
      <c r="E33" s="88"/>
      <c r="F33" s="65"/>
      <c r="G33" s="332" t="str">
        <f t="shared" si="0"/>
        <v/>
      </c>
      <c r="H33" s="333"/>
      <c r="I33" s="65"/>
      <c r="J33" s="101"/>
      <c r="K33" s="103" t="str">
        <f t="shared" si="1"/>
        <v/>
      </c>
      <c r="L33" s="334"/>
      <c r="M33" s="335"/>
      <c r="N33" s="60"/>
      <c r="O33" s="60"/>
      <c r="P33" s="15"/>
      <c r="Q33" s="64"/>
      <c r="U33" s="14">
        <f t="shared" si="2"/>
        <v>34</v>
      </c>
    </row>
    <row r="34" spans="1:21" ht="18.75" customHeight="1">
      <c r="A34" s="104"/>
      <c r="B34" s="65"/>
      <c r="C34" s="331"/>
      <c r="D34" s="331"/>
      <c r="E34" s="88"/>
      <c r="F34" s="65"/>
      <c r="G34" s="332" t="str">
        <f t="shared" si="0"/>
        <v/>
      </c>
      <c r="H34" s="333"/>
      <c r="I34" s="65"/>
      <c r="J34" s="101"/>
      <c r="K34" s="103" t="str">
        <f t="shared" si="1"/>
        <v/>
      </c>
      <c r="L34" s="334"/>
      <c r="M34" s="335"/>
      <c r="N34" s="60"/>
      <c r="O34" s="60"/>
      <c r="P34" s="15"/>
      <c r="Q34" s="64"/>
      <c r="U34" s="14">
        <f t="shared" si="2"/>
        <v>35</v>
      </c>
    </row>
    <row r="35" spans="1:21" ht="18.75" customHeight="1">
      <c r="A35" s="104"/>
      <c r="B35" s="65"/>
      <c r="C35" s="331"/>
      <c r="D35" s="331"/>
      <c r="E35" s="88"/>
      <c r="F35" s="65"/>
      <c r="G35" s="332" t="str">
        <f t="shared" si="0"/>
        <v/>
      </c>
      <c r="H35" s="333"/>
      <c r="I35" s="65"/>
      <c r="J35" s="101"/>
      <c r="K35" s="103" t="str">
        <f t="shared" si="1"/>
        <v/>
      </c>
      <c r="L35" s="334"/>
      <c r="M35" s="335"/>
      <c r="N35" s="60"/>
      <c r="O35" s="60"/>
      <c r="P35" s="15"/>
      <c r="Q35" s="64"/>
      <c r="U35" s="14">
        <f t="shared" si="2"/>
        <v>36</v>
      </c>
    </row>
    <row r="36" spans="1:21" ht="18.75" customHeight="1">
      <c r="A36" s="104"/>
      <c r="B36" s="340" t="s">
        <v>74</v>
      </c>
      <c r="C36" s="341"/>
      <c r="D36" s="341"/>
      <c r="E36" s="341"/>
      <c r="F36" s="341"/>
      <c r="G36" s="341"/>
      <c r="H36" s="341"/>
      <c r="I36" s="341"/>
      <c r="J36" s="341"/>
      <c r="K36" s="342"/>
      <c r="L36" s="162"/>
      <c r="M36" s="163"/>
      <c r="N36" s="60"/>
      <c r="O36" s="60"/>
      <c r="P36" s="15"/>
      <c r="Q36" s="64"/>
      <c r="U36" s="14">
        <f t="shared" si="2"/>
        <v>37</v>
      </c>
    </row>
    <row r="37" spans="1:21" s="14" customFormat="1" ht="27" customHeight="1">
      <c r="A37" s="130"/>
      <c r="B37" s="167" t="s">
        <v>8</v>
      </c>
      <c r="C37" s="343"/>
      <c r="D37" s="343"/>
      <c r="E37" s="168" t="s">
        <v>75</v>
      </c>
      <c r="F37" s="167" t="s">
        <v>49</v>
      </c>
      <c r="G37" s="344" t="s">
        <v>50</v>
      </c>
      <c r="H37" s="345"/>
      <c r="I37" s="174" t="s">
        <v>51</v>
      </c>
      <c r="J37" s="94" t="s">
        <v>60</v>
      </c>
      <c r="K37" s="169" t="s">
        <v>76</v>
      </c>
      <c r="L37" s="338"/>
      <c r="M37" s="339"/>
      <c r="N37" s="164"/>
      <c r="O37" s="164"/>
      <c r="P37" s="165"/>
      <c r="Q37" s="166"/>
      <c r="U37" s="14">
        <f t="shared" si="2"/>
        <v>38</v>
      </c>
    </row>
    <row r="38" spans="1:21" ht="18.75" customHeight="1">
      <c r="A38" s="104"/>
      <c r="B38" s="65">
        <v>2</v>
      </c>
      <c r="C38" s="161"/>
      <c r="D38" s="161"/>
      <c r="E38" s="88" t="s">
        <v>68</v>
      </c>
      <c r="F38" s="65">
        <v>2</v>
      </c>
      <c r="G38" s="332">
        <f>IF(E38=0,"",INDEX($S$14:$S$24,MATCH(E38,$R$14:$R$24,0)))</f>
        <v>1200</v>
      </c>
      <c r="H38" s="333"/>
      <c r="I38" s="183">
        <v>1</v>
      </c>
      <c r="J38" s="336"/>
      <c r="K38" s="157">
        <f>IF(ISERROR(F38*G38*I38),"",(F38*G38*I38))</f>
        <v>2400</v>
      </c>
      <c r="L38" s="162"/>
      <c r="M38" s="163"/>
      <c r="N38" s="60"/>
      <c r="O38" s="60"/>
      <c r="P38" s="15"/>
      <c r="Q38" s="64"/>
      <c r="U38" s="14">
        <f t="shared" si="2"/>
        <v>39</v>
      </c>
    </row>
    <row r="39" spans="1:21" ht="18.75" customHeight="1">
      <c r="A39" s="104"/>
      <c r="B39" s="65"/>
      <c r="C39" s="161"/>
      <c r="D39" s="161"/>
      <c r="E39" s="88"/>
      <c r="F39" s="182"/>
      <c r="G39" s="332" t="str">
        <f>IF(E39=0,"",INDEX($S$14:$S$24,MATCH(E39,$R$14:$R$24,0)))</f>
        <v/>
      </c>
      <c r="H39" s="333"/>
      <c r="I39" s="160"/>
      <c r="J39" s="337"/>
      <c r="K39" s="157" t="str">
        <f>IF(ISERROR(F39*G39*I39),"",(F39*G39*I39))</f>
        <v/>
      </c>
      <c r="L39" s="162"/>
      <c r="M39" s="163"/>
      <c r="N39" s="60"/>
      <c r="O39" s="60"/>
      <c r="P39" s="15"/>
      <c r="Q39" s="64"/>
      <c r="U39" s="14">
        <f t="shared" si="2"/>
        <v>40</v>
      </c>
    </row>
    <row r="40" spans="1:21" ht="12.75" customHeight="1">
      <c r="A40" s="17"/>
      <c r="B40" s="309" t="e">
        <f>#REF!</f>
        <v>#REF!</v>
      </c>
      <c r="C40" s="309"/>
      <c r="D40" s="309"/>
      <c r="E40" s="309"/>
      <c r="F40" s="61"/>
      <c r="G40" s="61"/>
      <c r="H40" s="61"/>
      <c r="I40" s="61"/>
      <c r="J40" s="61"/>
      <c r="K40" s="180">
        <f>IF(SUM(K38:K39)=0,"",SUM(K38:K39))</f>
        <v>2400</v>
      </c>
      <c r="L40" s="61"/>
      <c r="M40" s="61"/>
      <c r="N40" s="61"/>
      <c r="O40" s="61"/>
      <c r="P40" s="61"/>
      <c r="Q40" s="20"/>
      <c r="U40" s="14"/>
    </row>
    <row r="41" spans="1:21">
      <c r="M41" s="181"/>
      <c r="Q41" s="20"/>
    </row>
    <row r="42" spans="1:21">
      <c r="B42" s="40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89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C33:D33"/>
    <mergeCell ref="G33:H33"/>
    <mergeCell ref="C28:D28"/>
    <mergeCell ref="G28:H28"/>
    <mergeCell ref="G20:H20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21:D21"/>
    <mergeCell ref="C22:D22"/>
    <mergeCell ref="G22:H22"/>
    <mergeCell ref="C19:D19"/>
    <mergeCell ref="C25:D25"/>
    <mergeCell ref="G25:H25"/>
    <mergeCell ref="G19:H19"/>
    <mergeCell ref="C23:D23"/>
    <mergeCell ref="G23:H23"/>
    <mergeCell ref="L23:M23"/>
    <mergeCell ref="C26:D26"/>
    <mergeCell ref="G26:H26"/>
    <mergeCell ref="L25:M25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14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14" customWidth="1"/>
    <col min="17" max="16384" width="9.140625" style="20" hidden="1"/>
  </cols>
  <sheetData>
    <row r="1" spans="1:241" s="194" customFormat="1" ht="31.5" customHeight="1">
      <c r="A1" s="19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</row>
    <row r="2" spans="1:241" s="194" customFormat="1" ht="12.75" customHeight="1">
      <c r="A2" s="19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6"/>
      <c r="O2" s="36"/>
    </row>
    <row r="3" spans="1:241" s="194" customFormat="1">
      <c r="A3" s="195"/>
      <c r="B3" s="3"/>
      <c r="C3" s="3"/>
      <c r="D3" s="3"/>
      <c r="E3" s="2"/>
      <c r="F3" s="2"/>
      <c r="G3" s="2"/>
      <c r="H3" s="2"/>
      <c r="I3" s="2"/>
      <c r="J3" s="2"/>
      <c r="K3" s="3"/>
      <c r="L3" s="26"/>
      <c r="M3" s="26"/>
      <c r="N3" s="26"/>
      <c r="O3" s="2"/>
    </row>
    <row r="4" spans="1:241" s="194" customFormat="1" ht="21" customHeight="1">
      <c r="A4" s="195"/>
      <c r="B4" s="3"/>
      <c r="C4" s="3"/>
      <c r="D4" s="3"/>
      <c r="E4" s="2"/>
      <c r="F4" s="2"/>
      <c r="G4" s="2"/>
      <c r="H4" s="2"/>
      <c r="I4" s="2"/>
      <c r="J4" s="2"/>
      <c r="K4" s="26"/>
      <c r="L4" s="364" t="s">
        <v>123</v>
      </c>
      <c r="M4" s="365"/>
      <c r="N4" s="365"/>
      <c r="O4" s="366"/>
    </row>
    <row r="5" spans="1:241" s="194" customFormat="1" ht="17.25" customHeight="1">
      <c r="A5" s="195"/>
      <c r="B5" s="3"/>
      <c r="C5" s="3"/>
      <c r="D5" s="3"/>
      <c r="E5" s="2"/>
      <c r="F5" s="2"/>
      <c r="G5" s="2"/>
      <c r="H5" s="2"/>
      <c r="I5" s="2"/>
      <c r="J5" s="2"/>
      <c r="K5" s="26"/>
      <c r="L5" s="300" t="s">
        <v>104</v>
      </c>
      <c r="M5" s="367"/>
      <c r="N5" s="367"/>
      <c r="O5" s="368"/>
    </row>
    <row r="6" spans="1:241" s="194" customFormat="1" ht="19.5" customHeight="1">
      <c r="A6" s="196"/>
      <c r="B6" s="197" t="s">
        <v>112</v>
      </c>
      <c r="C6" s="159"/>
      <c r="D6" s="159"/>
      <c r="E6" s="159"/>
      <c r="F6" s="159"/>
      <c r="G6" s="159"/>
      <c r="H6" s="159"/>
      <c r="I6" s="159"/>
      <c r="J6" s="4"/>
      <c r="K6" s="4"/>
      <c r="L6" s="369"/>
      <c r="M6" s="370"/>
      <c r="N6" s="370"/>
      <c r="O6" s="371"/>
      <c r="Q6" s="242"/>
      <c r="R6" s="242"/>
      <c r="S6" s="242"/>
      <c r="T6" s="242"/>
      <c r="U6" s="242"/>
      <c r="V6" s="242"/>
      <c r="W6" s="256"/>
    </row>
    <row r="7" spans="1:241" s="194" customFormat="1" ht="6.75" customHeight="1">
      <c r="A7" s="195"/>
      <c r="B7" s="39"/>
      <c r="C7" s="45"/>
      <c r="D7" s="45"/>
      <c r="E7" s="46"/>
      <c r="F7" s="46"/>
      <c r="G7" s="46"/>
      <c r="H7" s="46"/>
      <c r="I7" s="46"/>
      <c r="J7" s="46"/>
      <c r="K7" s="45"/>
      <c r="L7" s="45"/>
      <c r="M7" s="46"/>
      <c r="N7" s="46"/>
      <c r="O7" s="46"/>
    </row>
    <row r="8" spans="1:241" s="194" customFormat="1" ht="21" customHeight="1">
      <c r="A8" s="195"/>
      <c r="B8" s="317" t="s">
        <v>110</v>
      </c>
      <c r="C8" s="317"/>
      <c r="D8" s="317"/>
      <c r="E8" s="317"/>
      <c r="F8" s="372"/>
      <c r="G8" s="373"/>
      <c r="H8" s="373"/>
      <c r="I8" s="373"/>
      <c r="J8" s="373"/>
      <c r="K8" s="373"/>
      <c r="L8" s="373"/>
      <c r="M8" s="373"/>
      <c r="N8" s="373"/>
      <c r="O8" s="374"/>
    </row>
    <row r="9" spans="1:241" s="194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</row>
    <row r="10" spans="1:241" s="194" customFormat="1" ht="18.75" customHeight="1">
      <c r="A10" s="195"/>
      <c r="B10" s="266" t="s">
        <v>111</v>
      </c>
      <c r="C10" s="266"/>
      <c r="D10" s="372"/>
      <c r="E10" s="373"/>
      <c r="F10" s="373"/>
      <c r="G10" s="374"/>
      <c r="H10" s="26"/>
      <c r="I10" s="237"/>
      <c r="J10" s="237"/>
      <c r="K10" s="237"/>
      <c r="L10" s="237"/>
      <c r="M10" s="3"/>
      <c r="N10" s="2"/>
      <c r="O10" s="2"/>
    </row>
    <row r="11" spans="1:241" s="194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</row>
    <row r="12" spans="1:241" s="194" customFormat="1" ht="19.5" customHeight="1">
      <c r="A12" s="195"/>
      <c r="B12" s="380" t="s">
        <v>83</v>
      </c>
      <c r="C12" s="380"/>
      <c r="D12" s="379" t="str">
        <f>IF(SUM(N15:N30)=0,"",SUM(N15:N30))</f>
        <v/>
      </c>
      <c r="E12" s="298"/>
      <c r="F12" s="298"/>
      <c r="G12" s="299"/>
      <c r="H12" s="234"/>
      <c r="I12" s="187"/>
      <c r="J12" s="187"/>
      <c r="K12" s="187"/>
      <c r="L12" s="187"/>
      <c r="M12" s="68"/>
      <c r="N12" s="68"/>
      <c r="O12" s="68"/>
    </row>
    <row r="13" spans="1:241" s="257" customFormat="1" ht="6.75" customHeight="1">
      <c r="A13" s="198"/>
      <c r="B13" s="12"/>
      <c r="C13" s="12"/>
      <c r="D13" s="12"/>
      <c r="E13" s="1"/>
      <c r="F13" s="1"/>
      <c r="G13" s="238"/>
      <c r="H13" s="235"/>
      <c r="I13" s="235"/>
      <c r="J13" s="235"/>
      <c r="K13" s="235"/>
      <c r="L13" s="235"/>
      <c r="M13" s="12"/>
      <c r="N13" s="1"/>
      <c r="O13" s="1"/>
      <c r="P13" s="199"/>
      <c r="Q13" s="199"/>
      <c r="R13" s="199"/>
      <c r="S13" s="199"/>
      <c r="T13" s="199"/>
      <c r="U13" s="199"/>
      <c r="V13" s="199"/>
    </row>
    <row r="14" spans="1:241" s="259" customFormat="1" ht="32.25" customHeight="1">
      <c r="A14" s="200"/>
      <c r="B14" s="108" t="s">
        <v>8</v>
      </c>
      <c r="C14" s="108" t="s">
        <v>113</v>
      </c>
      <c r="D14" s="306" t="s">
        <v>114</v>
      </c>
      <c r="E14" s="307"/>
      <c r="F14" s="307"/>
      <c r="G14" s="307"/>
      <c r="H14" s="307"/>
      <c r="I14" s="307"/>
      <c r="J14" s="307"/>
      <c r="K14" s="307"/>
      <c r="L14" s="307"/>
      <c r="M14" s="201" t="s">
        <v>115</v>
      </c>
      <c r="N14" s="202" t="s">
        <v>11</v>
      </c>
      <c r="O14" s="108" t="s">
        <v>9</v>
      </c>
      <c r="P14" s="203"/>
      <c r="Q14" s="258"/>
      <c r="R14" s="203"/>
      <c r="S14" s="203"/>
      <c r="T14" s="203"/>
      <c r="U14" s="203"/>
      <c r="V14" s="203"/>
    </row>
    <row r="15" spans="1:241" s="260" customFormat="1" ht="29.25" customHeight="1">
      <c r="A15" s="205"/>
      <c r="B15" s="206"/>
      <c r="C15" s="206"/>
      <c r="D15" s="375"/>
      <c r="E15" s="375"/>
      <c r="F15" s="375"/>
      <c r="G15" s="375"/>
      <c r="H15" s="375"/>
      <c r="I15" s="375"/>
      <c r="J15" s="375"/>
      <c r="K15" s="375"/>
      <c r="L15" s="375"/>
      <c r="M15" s="207"/>
      <c r="N15" s="208" t="str">
        <f>IF(M15*C15=0,"",M15*C15)</f>
        <v/>
      </c>
      <c r="O15" s="38"/>
      <c r="P15" s="194"/>
      <c r="Q15" s="258"/>
      <c r="R15" s="194"/>
      <c r="S15" s="194"/>
      <c r="T15" s="194"/>
      <c r="U15" s="194"/>
      <c r="V15" s="194"/>
      <c r="IF15" s="261"/>
      <c r="IG15" s="262"/>
    </row>
    <row r="16" spans="1:241" s="260" customFormat="1" ht="29.25" customHeight="1">
      <c r="A16" s="205"/>
      <c r="B16" s="206"/>
      <c r="C16" s="206"/>
      <c r="D16" s="376"/>
      <c r="E16" s="377"/>
      <c r="F16" s="377"/>
      <c r="G16" s="377"/>
      <c r="H16" s="377"/>
      <c r="I16" s="377"/>
      <c r="J16" s="377"/>
      <c r="K16" s="377"/>
      <c r="L16" s="378"/>
      <c r="M16" s="207"/>
      <c r="N16" s="208" t="str">
        <f t="shared" ref="N16:N30" si="0">IF(M16*C16=0,"",M16*C16)</f>
        <v/>
      </c>
      <c r="O16" s="38"/>
      <c r="P16" s="194"/>
      <c r="Q16" s="258"/>
      <c r="R16" s="194"/>
      <c r="S16" s="194"/>
      <c r="T16" s="194"/>
      <c r="U16" s="194"/>
      <c r="V16" s="194"/>
      <c r="IF16" s="261"/>
      <c r="IG16" s="262"/>
    </row>
    <row r="17" spans="1:241" s="260" customFormat="1" ht="29.25" customHeight="1">
      <c r="A17" s="205"/>
      <c r="B17" s="206"/>
      <c r="C17" s="206"/>
      <c r="D17" s="376"/>
      <c r="E17" s="377"/>
      <c r="F17" s="377"/>
      <c r="G17" s="377"/>
      <c r="H17" s="377"/>
      <c r="I17" s="377"/>
      <c r="J17" s="377"/>
      <c r="K17" s="377"/>
      <c r="L17" s="378"/>
      <c r="M17" s="207"/>
      <c r="N17" s="208" t="str">
        <f t="shared" si="0"/>
        <v/>
      </c>
      <c r="O17" s="38"/>
      <c r="P17" s="194"/>
      <c r="Q17" s="258"/>
      <c r="R17" s="194"/>
      <c r="S17" s="194"/>
      <c r="T17" s="194"/>
      <c r="U17" s="194"/>
      <c r="V17" s="194"/>
      <c r="IF17" s="261"/>
      <c r="IG17" s="262"/>
    </row>
    <row r="18" spans="1:241" s="260" customFormat="1" ht="29.25" customHeight="1">
      <c r="A18" s="205"/>
      <c r="B18" s="206"/>
      <c r="C18" s="206"/>
      <c r="D18" s="376"/>
      <c r="E18" s="377"/>
      <c r="F18" s="377"/>
      <c r="G18" s="377"/>
      <c r="H18" s="377"/>
      <c r="I18" s="377"/>
      <c r="J18" s="377"/>
      <c r="K18" s="377"/>
      <c r="L18" s="378"/>
      <c r="M18" s="207"/>
      <c r="N18" s="208" t="str">
        <f t="shared" si="0"/>
        <v/>
      </c>
      <c r="O18" s="38"/>
      <c r="P18" s="194"/>
      <c r="Q18" s="258"/>
      <c r="R18" s="194"/>
      <c r="S18" s="194"/>
      <c r="T18" s="194"/>
      <c r="U18" s="194"/>
      <c r="V18" s="194"/>
      <c r="IF18" s="261"/>
      <c r="IG18" s="262"/>
    </row>
    <row r="19" spans="1:241" s="260" customFormat="1" ht="29.25" customHeight="1">
      <c r="A19" s="205"/>
      <c r="B19" s="206"/>
      <c r="C19" s="206"/>
      <c r="D19" s="376"/>
      <c r="E19" s="377"/>
      <c r="F19" s="377"/>
      <c r="G19" s="377"/>
      <c r="H19" s="377"/>
      <c r="I19" s="377"/>
      <c r="J19" s="377"/>
      <c r="K19" s="377"/>
      <c r="L19" s="378"/>
      <c r="M19" s="207"/>
      <c r="N19" s="208" t="str">
        <f t="shared" si="0"/>
        <v/>
      </c>
      <c r="O19" s="38"/>
      <c r="P19" s="194"/>
      <c r="Q19" s="258"/>
      <c r="R19" s="194"/>
      <c r="S19" s="194"/>
      <c r="T19" s="194"/>
      <c r="U19" s="194"/>
      <c r="V19" s="194"/>
      <c r="IF19" s="261"/>
      <c r="IG19" s="262"/>
    </row>
    <row r="20" spans="1:241" s="260" customFormat="1" ht="29.25" customHeight="1">
      <c r="A20" s="205"/>
      <c r="B20" s="206"/>
      <c r="C20" s="206"/>
      <c r="D20" s="376"/>
      <c r="E20" s="377"/>
      <c r="F20" s="377"/>
      <c r="G20" s="377"/>
      <c r="H20" s="377"/>
      <c r="I20" s="377"/>
      <c r="J20" s="377"/>
      <c r="K20" s="377"/>
      <c r="L20" s="378"/>
      <c r="M20" s="207"/>
      <c r="N20" s="208" t="str">
        <f t="shared" si="0"/>
        <v/>
      </c>
      <c r="O20" s="38"/>
      <c r="P20" s="194"/>
      <c r="Q20" s="258"/>
      <c r="R20" s="194"/>
      <c r="S20" s="194"/>
      <c r="T20" s="194"/>
      <c r="U20" s="194"/>
      <c r="V20" s="194"/>
      <c r="IF20" s="261"/>
      <c r="IG20" s="262"/>
    </row>
    <row r="21" spans="1:241" s="260" customFormat="1" ht="29.25" customHeight="1">
      <c r="A21" s="205"/>
      <c r="B21" s="206"/>
      <c r="C21" s="206"/>
      <c r="D21" s="375"/>
      <c r="E21" s="375"/>
      <c r="F21" s="375"/>
      <c r="G21" s="375"/>
      <c r="H21" s="375"/>
      <c r="I21" s="375"/>
      <c r="J21" s="375"/>
      <c r="K21" s="375"/>
      <c r="L21" s="375"/>
      <c r="M21" s="207"/>
      <c r="N21" s="208" t="str">
        <f t="shared" si="0"/>
        <v/>
      </c>
      <c r="O21" s="38"/>
      <c r="P21" s="194"/>
      <c r="Q21" s="194"/>
      <c r="R21" s="194"/>
      <c r="S21" s="194"/>
      <c r="T21" s="194"/>
      <c r="U21" s="194"/>
      <c r="V21" s="194"/>
      <c r="IF21" s="262"/>
      <c r="IG21" s="262"/>
    </row>
    <row r="22" spans="1:241" s="260" customFormat="1" ht="29.25" customHeight="1">
      <c r="A22" s="205"/>
      <c r="B22" s="206"/>
      <c r="C22" s="206"/>
      <c r="D22" s="375"/>
      <c r="E22" s="375"/>
      <c r="F22" s="375"/>
      <c r="G22" s="375"/>
      <c r="H22" s="375"/>
      <c r="I22" s="375"/>
      <c r="J22" s="375"/>
      <c r="K22" s="375"/>
      <c r="L22" s="375"/>
      <c r="M22" s="207"/>
      <c r="N22" s="208" t="str">
        <f t="shared" si="0"/>
        <v/>
      </c>
      <c r="O22" s="38"/>
      <c r="P22" s="194"/>
      <c r="Q22" s="194"/>
      <c r="R22" s="194"/>
      <c r="S22" s="194"/>
      <c r="T22" s="194"/>
      <c r="U22" s="194"/>
      <c r="V22" s="194"/>
    </row>
    <row r="23" spans="1:241" s="260" customFormat="1" ht="29.25" customHeight="1">
      <c r="A23" s="205"/>
      <c r="B23" s="206"/>
      <c r="C23" s="206"/>
      <c r="D23" s="376"/>
      <c r="E23" s="377"/>
      <c r="F23" s="377"/>
      <c r="G23" s="377"/>
      <c r="H23" s="377"/>
      <c r="I23" s="377"/>
      <c r="J23" s="377"/>
      <c r="K23" s="377"/>
      <c r="L23" s="378"/>
      <c r="M23" s="207"/>
      <c r="N23" s="208" t="str">
        <f t="shared" si="0"/>
        <v/>
      </c>
      <c r="O23" s="38"/>
      <c r="P23" s="194"/>
      <c r="Q23" s="194"/>
      <c r="R23" s="194"/>
      <c r="S23" s="194"/>
      <c r="T23" s="194"/>
      <c r="U23" s="194"/>
      <c r="V23" s="194"/>
      <c r="IF23" s="261"/>
      <c r="IG23" s="262"/>
    </row>
    <row r="24" spans="1:241" s="260" customFormat="1" ht="29.25" customHeight="1">
      <c r="A24" s="205"/>
      <c r="B24" s="206"/>
      <c r="C24" s="206"/>
      <c r="D24" s="375"/>
      <c r="E24" s="375"/>
      <c r="F24" s="375"/>
      <c r="G24" s="375"/>
      <c r="H24" s="375"/>
      <c r="I24" s="375"/>
      <c r="J24" s="375"/>
      <c r="K24" s="375"/>
      <c r="L24" s="375"/>
      <c r="M24" s="207"/>
      <c r="N24" s="208" t="str">
        <f t="shared" si="0"/>
        <v/>
      </c>
      <c r="O24" s="38"/>
      <c r="P24" s="194"/>
      <c r="Q24" s="194"/>
      <c r="R24" s="194"/>
      <c r="S24" s="194"/>
      <c r="T24" s="194"/>
      <c r="U24" s="194"/>
      <c r="V24" s="194"/>
      <c r="IF24" s="262"/>
      <c r="IG24" s="262"/>
    </row>
    <row r="25" spans="1:241" s="260" customFormat="1" ht="29.25" customHeight="1">
      <c r="A25" s="205"/>
      <c r="B25" s="206"/>
      <c r="C25" s="206"/>
      <c r="D25" s="375"/>
      <c r="E25" s="375"/>
      <c r="F25" s="375"/>
      <c r="G25" s="375"/>
      <c r="H25" s="375"/>
      <c r="I25" s="375"/>
      <c r="J25" s="375"/>
      <c r="K25" s="375"/>
      <c r="L25" s="375"/>
      <c r="M25" s="207"/>
      <c r="N25" s="208" t="str">
        <f t="shared" si="0"/>
        <v/>
      </c>
      <c r="O25" s="38"/>
      <c r="P25" s="194"/>
      <c r="Q25" s="194"/>
      <c r="R25" s="194"/>
      <c r="S25" s="194"/>
      <c r="T25" s="194"/>
      <c r="U25" s="194"/>
      <c r="V25" s="194"/>
      <c r="IF25" s="262"/>
      <c r="IG25" s="262"/>
    </row>
    <row r="26" spans="1:241" s="260" customFormat="1" ht="29.25" customHeight="1">
      <c r="A26" s="205"/>
      <c r="B26" s="206"/>
      <c r="C26" s="206"/>
      <c r="D26" s="375"/>
      <c r="E26" s="375"/>
      <c r="F26" s="375"/>
      <c r="G26" s="375"/>
      <c r="H26" s="375"/>
      <c r="I26" s="375"/>
      <c r="J26" s="375"/>
      <c r="K26" s="375"/>
      <c r="L26" s="375"/>
      <c r="M26" s="207"/>
      <c r="N26" s="208" t="str">
        <f t="shared" si="0"/>
        <v/>
      </c>
      <c r="O26" s="38"/>
      <c r="P26" s="194"/>
      <c r="Q26" s="194"/>
      <c r="R26" s="194"/>
      <c r="S26" s="194"/>
      <c r="T26" s="194"/>
      <c r="U26" s="194"/>
      <c r="V26" s="194"/>
    </row>
    <row r="27" spans="1:241" s="260" customFormat="1" ht="29.25" customHeight="1">
      <c r="A27" s="205"/>
      <c r="B27" s="206"/>
      <c r="C27" s="206"/>
      <c r="D27" s="375"/>
      <c r="E27" s="375"/>
      <c r="F27" s="375"/>
      <c r="G27" s="375"/>
      <c r="H27" s="375"/>
      <c r="I27" s="375"/>
      <c r="J27" s="375"/>
      <c r="K27" s="375"/>
      <c r="L27" s="375"/>
      <c r="M27" s="207"/>
      <c r="N27" s="208" t="str">
        <f t="shared" si="0"/>
        <v/>
      </c>
      <c r="O27" s="38"/>
      <c r="P27" s="194"/>
      <c r="Q27" s="194"/>
      <c r="R27" s="194"/>
      <c r="S27" s="194"/>
      <c r="T27" s="194"/>
      <c r="U27" s="194"/>
      <c r="V27" s="194"/>
    </row>
    <row r="28" spans="1:241" s="260" customFormat="1" ht="29.25" customHeight="1">
      <c r="A28" s="205"/>
      <c r="B28" s="206"/>
      <c r="C28" s="206"/>
      <c r="D28" s="375"/>
      <c r="E28" s="375"/>
      <c r="F28" s="375"/>
      <c r="G28" s="375"/>
      <c r="H28" s="375"/>
      <c r="I28" s="375"/>
      <c r="J28" s="375"/>
      <c r="K28" s="375"/>
      <c r="L28" s="375"/>
      <c r="M28" s="207"/>
      <c r="N28" s="208" t="str">
        <f t="shared" si="0"/>
        <v/>
      </c>
      <c r="O28" s="38"/>
      <c r="P28" s="194"/>
      <c r="Q28" s="194"/>
      <c r="R28" s="194"/>
      <c r="S28" s="194"/>
      <c r="T28" s="194"/>
      <c r="U28" s="194"/>
      <c r="V28" s="194"/>
    </row>
    <row r="29" spans="1:241" s="260" customFormat="1" ht="29.25" customHeight="1">
      <c r="A29" s="205"/>
      <c r="B29" s="206"/>
      <c r="C29" s="206"/>
      <c r="D29" s="375"/>
      <c r="E29" s="375"/>
      <c r="F29" s="375"/>
      <c r="G29" s="375"/>
      <c r="H29" s="375"/>
      <c r="I29" s="375"/>
      <c r="J29" s="375"/>
      <c r="K29" s="375"/>
      <c r="L29" s="375"/>
      <c r="M29" s="207"/>
      <c r="N29" s="208" t="str">
        <f t="shared" si="0"/>
        <v/>
      </c>
      <c r="O29" s="38"/>
      <c r="P29" s="194"/>
      <c r="Q29" s="194"/>
      <c r="R29" s="194"/>
      <c r="S29" s="194"/>
      <c r="T29" s="194"/>
      <c r="U29" s="194"/>
      <c r="V29" s="194"/>
    </row>
    <row r="30" spans="1:241" s="260" customFormat="1" ht="29.25" customHeight="1">
      <c r="A30" s="205"/>
      <c r="B30" s="206"/>
      <c r="C30" s="206"/>
      <c r="D30" s="375"/>
      <c r="E30" s="375"/>
      <c r="F30" s="375"/>
      <c r="G30" s="375"/>
      <c r="H30" s="375"/>
      <c r="I30" s="375"/>
      <c r="J30" s="375"/>
      <c r="K30" s="375"/>
      <c r="L30" s="375"/>
      <c r="M30" s="207"/>
      <c r="N30" s="208" t="str">
        <f t="shared" si="0"/>
        <v/>
      </c>
      <c r="O30" s="38"/>
      <c r="P30" s="194"/>
      <c r="Q30" s="194"/>
      <c r="R30" s="194"/>
      <c r="S30" s="194"/>
      <c r="T30" s="194"/>
      <c r="U30" s="194"/>
      <c r="V30" s="194"/>
    </row>
    <row r="31" spans="1:241" s="241" customFormat="1" ht="6" customHeight="1">
      <c r="A31" s="210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1"/>
      <c r="Q31" s="211"/>
      <c r="R31" s="211"/>
      <c r="S31" s="211"/>
      <c r="T31" s="211"/>
      <c r="U31" s="211"/>
      <c r="V31" s="211"/>
    </row>
    <row r="32" spans="1:241" s="259" customFormat="1" ht="21" customHeight="1">
      <c r="A32" s="200"/>
      <c r="B32" s="394" t="s">
        <v>117</v>
      </c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6"/>
      <c r="P32" s="203"/>
      <c r="Q32" s="203"/>
      <c r="R32" s="203"/>
      <c r="S32" s="203"/>
      <c r="T32" s="203"/>
      <c r="U32" s="203"/>
      <c r="V32" s="203"/>
    </row>
    <row r="33" spans="1:22" s="260" customFormat="1" ht="12.75" customHeight="1">
      <c r="A33" s="210"/>
      <c r="B33" s="21" t="str">
        <f>DIP!B47</f>
        <v>FAPESP, JUNE, 2011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4"/>
      <c r="O33" s="74"/>
      <c r="P33" s="212"/>
      <c r="Q33" s="194"/>
      <c r="R33" s="194"/>
      <c r="S33" s="194"/>
      <c r="T33" s="194"/>
      <c r="U33" s="194"/>
      <c r="V33" s="194"/>
    </row>
    <row r="34" spans="1:22" s="260" customFormat="1" ht="12.75" customHeight="1">
      <c r="A34" s="210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13"/>
      <c r="O34" s="213"/>
      <c r="P34" s="212"/>
      <c r="Q34" s="194"/>
      <c r="R34" s="194"/>
      <c r="S34" s="194"/>
      <c r="T34" s="194"/>
      <c r="U34" s="194"/>
      <c r="V34" s="194"/>
    </row>
    <row r="35" spans="1:22" s="214" customFormat="1" ht="12.75" customHeight="1">
      <c r="B35" s="44"/>
      <c r="C35" s="44"/>
      <c r="D35" s="44"/>
      <c r="E35" s="40"/>
      <c r="F35" s="40"/>
      <c r="G35" s="40"/>
      <c r="H35" s="40"/>
      <c r="I35" s="40"/>
      <c r="J35" s="44"/>
      <c r="K35" s="40"/>
      <c r="L35" s="40"/>
      <c r="M35" s="40"/>
      <c r="N35" s="40"/>
      <c r="O35" s="40"/>
    </row>
    <row r="36" spans="1:22" s="214" customFormat="1" ht="12.75" customHeight="1">
      <c r="B36" s="44"/>
      <c r="C36" s="44"/>
      <c r="D36" s="44"/>
      <c r="E36" s="40"/>
      <c r="F36" s="40"/>
      <c r="G36" s="40"/>
      <c r="H36" s="40"/>
      <c r="I36" s="40"/>
      <c r="J36" s="44"/>
      <c r="K36" s="40"/>
      <c r="L36" s="40"/>
      <c r="M36" s="40"/>
      <c r="N36" s="40"/>
      <c r="O36" s="40"/>
    </row>
    <row r="37" spans="1:22" s="214" customFormat="1" ht="12.75" customHeight="1">
      <c r="B37" s="44"/>
      <c r="C37" s="44"/>
      <c r="D37" s="44"/>
      <c r="E37" s="40"/>
      <c r="F37" s="40"/>
      <c r="G37" s="40"/>
      <c r="H37" s="40"/>
      <c r="I37" s="40"/>
      <c r="J37" s="44"/>
      <c r="K37" s="40"/>
      <c r="L37" s="40"/>
      <c r="M37" s="40"/>
      <c r="N37" s="40"/>
      <c r="O37" s="40"/>
    </row>
    <row r="38" spans="1:22" s="214" customFormat="1" ht="12.75" customHeight="1">
      <c r="B38" s="44"/>
      <c r="C38" s="44"/>
      <c r="D38" s="44"/>
      <c r="E38" s="40"/>
      <c r="F38" s="40"/>
      <c r="G38" s="40"/>
      <c r="H38" s="40"/>
      <c r="I38" s="40"/>
      <c r="J38" s="44"/>
      <c r="K38" s="40"/>
      <c r="L38" s="40"/>
      <c r="M38" s="40"/>
      <c r="N38" s="40"/>
      <c r="O38" s="40"/>
    </row>
    <row r="39" spans="1:22" s="214" customFormat="1" ht="12.75" customHeight="1">
      <c r="B39" s="44"/>
      <c r="C39" s="44"/>
      <c r="D39" s="44"/>
      <c r="E39" s="40"/>
      <c r="F39" s="40"/>
      <c r="G39" s="40"/>
      <c r="H39" s="40"/>
      <c r="I39" s="40"/>
      <c r="J39" s="44"/>
      <c r="K39" s="40"/>
      <c r="L39" s="40"/>
      <c r="M39" s="40"/>
      <c r="N39" s="40"/>
      <c r="O39" s="40"/>
    </row>
    <row r="40" spans="1:22" s="214" customFormat="1" ht="12.75" customHeight="1">
      <c r="B40" s="44"/>
      <c r="C40" s="44"/>
      <c r="D40" s="44"/>
      <c r="E40" s="40"/>
      <c r="F40" s="40"/>
      <c r="G40" s="40"/>
      <c r="H40" s="40"/>
      <c r="I40" s="40"/>
      <c r="J40" s="44"/>
      <c r="K40" s="40"/>
      <c r="L40" s="40"/>
      <c r="M40" s="40"/>
      <c r="N40" s="40"/>
      <c r="O40" s="40"/>
    </row>
    <row r="41" spans="1:22" s="214" customFormat="1" ht="12.75" customHeight="1">
      <c r="B41" s="44"/>
      <c r="C41" s="44"/>
      <c r="D41" s="44"/>
      <c r="E41" s="40"/>
      <c r="F41" s="40"/>
      <c r="G41" s="40"/>
      <c r="H41" s="40"/>
      <c r="I41" s="40"/>
      <c r="J41" s="44"/>
      <c r="K41" s="40"/>
      <c r="L41" s="40"/>
      <c r="M41" s="40"/>
      <c r="N41" s="40"/>
      <c r="O41" s="40"/>
    </row>
    <row r="42" spans="1:22" s="214" customFormat="1" ht="12.75" customHeight="1">
      <c r="B42" s="44"/>
      <c r="C42" s="44"/>
      <c r="D42" s="44"/>
      <c r="E42" s="40"/>
      <c r="F42" s="40"/>
      <c r="G42" s="40"/>
      <c r="H42" s="40"/>
      <c r="I42" s="40"/>
      <c r="J42" s="44"/>
      <c r="K42" s="40"/>
      <c r="L42" s="40"/>
      <c r="M42" s="40"/>
      <c r="N42" s="40"/>
      <c r="O42" s="40"/>
    </row>
    <row r="43" spans="1:22" s="214" customFormat="1" ht="12.75" customHeight="1">
      <c r="B43" s="44"/>
      <c r="C43" s="44"/>
      <c r="D43" s="44"/>
      <c r="E43" s="40"/>
      <c r="F43" s="40"/>
      <c r="G43" s="40"/>
      <c r="H43" s="40"/>
      <c r="I43" s="40"/>
      <c r="J43" s="44"/>
      <c r="K43" s="40"/>
      <c r="L43" s="40"/>
      <c r="M43" s="40"/>
      <c r="N43" s="40"/>
      <c r="O43" s="40"/>
    </row>
    <row r="44" spans="1:22" s="214" customFormat="1" ht="12.75" customHeight="1">
      <c r="B44" s="44"/>
      <c r="C44" s="44"/>
      <c r="D44" s="44"/>
      <c r="E44" s="40"/>
      <c r="F44" s="40"/>
      <c r="G44" s="40"/>
      <c r="H44" s="40"/>
      <c r="I44" s="40"/>
      <c r="J44" s="44"/>
      <c r="K44" s="40"/>
      <c r="L44" s="40"/>
      <c r="M44" s="40"/>
      <c r="N44" s="40"/>
      <c r="O44" s="40"/>
    </row>
    <row r="45" spans="1:22" s="214" customFormat="1" ht="12.75" customHeight="1">
      <c r="B45" s="44"/>
      <c r="C45" s="44"/>
      <c r="D45" s="44"/>
      <c r="E45" s="40"/>
      <c r="F45" s="40"/>
      <c r="G45" s="40"/>
      <c r="H45" s="40"/>
      <c r="I45" s="40"/>
      <c r="J45" s="44"/>
      <c r="K45" s="40"/>
      <c r="L45" s="40"/>
      <c r="M45" s="40"/>
      <c r="N45" s="40"/>
      <c r="O45" s="40"/>
    </row>
    <row r="46" spans="1:22" s="214" customFormat="1" ht="12.75" customHeight="1">
      <c r="B46" s="44"/>
      <c r="C46" s="44"/>
      <c r="D46" s="44"/>
      <c r="E46" s="40"/>
      <c r="F46" s="40"/>
      <c r="G46" s="40"/>
      <c r="H46" s="40"/>
      <c r="I46" s="40"/>
      <c r="J46" s="44"/>
      <c r="K46" s="40"/>
      <c r="L46" s="40"/>
      <c r="M46" s="40"/>
      <c r="N46" s="40"/>
      <c r="O46" s="40"/>
    </row>
    <row r="47" spans="1:22" s="214" customFormat="1" ht="12.75" customHeight="1">
      <c r="B47" s="44"/>
      <c r="C47" s="44"/>
      <c r="D47" s="44"/>
      <c r="E47" s="40"/>
      <c r="F47" s="40"/>
      <c r="G47" s="40"/>
      <c r="H47" s="40"/>
      <c r="I47" s="40"/>
      <c r="J47" s="44"/>
      <c r="K47" s="40"/>
      <c r="L47" s="40"/>
      <c r="M47" s="40"/>
      <c r="N47" s="40"/>
      <c r="O47" s="40"/>
    </row>
    <row r="48" spans="1:22" s="214" customFormat="1" ht="12.75" customHeight="1">
      <c r="B48" s="44"/>
      <c r="C48" s="44"/>
      <c r="D48" s="44"/>
      <c r="E48" s="40"/>
      <c r="F48" s="40"/>
      <c r="G48" s="40"/>
      <c r="H48" s="40"/>
      <c r="I48" s="40"/>
      <c r="J48" s="44"/>
      <c r="K48" s="40"/>
      <c r="L48" s="40"/>
      <c r="M48" s="40"/>
      <c r="N48" s="40"/>
      <c r="O48" s="40"/>
    </row>
    <row r="49" spans="2:15" s="214" customFormat="1" ht="12.75" customHeight="1">
      <c r="B49" s="44"/>
      <c r="C49" s="44"/>
      <c r="D49" s="44"/>
      <c r="E49" s="40"/>
      <c r="F49" s="40"/>
      <c r="G49" s="40"/>
      <c r="H49" s="40"/>
      <c r="I49" s="40"/>
      <c r="J49" s="44"/>
      <c r="K49" s="40"/>
      <c r="L49" s="40"/>
      <c r="M49" s="40"/>
      <c r="N49" s="40"/>
      <c r="O49" s="40"/>
    </row>
    <row r="50" spans="2:15" s="214" customFormat="1" ht="12.75" customHeight="1">
      <c r="B50" s="44"/>
      <c r="C50" s="44"/>
      <c r="D50" s="44"/>
      <c r="E50" s="40"/>
      <c r="F50" s="40"/>
      <c r="G50" s="40"/>
      <c r="H50" s="40"/>
      <c r="I50" s="40"/>
      <c r="J50" s="44"/>
      <c r="K50" s="40"/>
      <c r="L50" s="40"/>
      <c r="M50" s="40"/>
      <c r="N50" s="40"/>
      <c r="O50" s="40"/>
    </row>
    <row r="51" spans="2:15" s="214" customFormat="1" ht="12.75" customHeight="1">
      <c r="B51" s="44"/>
      <c r="C51" s="44"/>
      <c r="D51" s="44"/>
      <c r="E51" s="40"/>
      <c r="F51" s="40"/>
      <c r="G51" s="40"/>
      <c r="H51" s="40"/>
      <c r="I51" s="40"/>
      <c r="J51" s="44"/>
      <c r="K51" s="40"/>
      <c r="L51" s="40"/>
      <c r="M51" s="40"/>
      <c r="N51" s="40"/>
      <c r="O51" s="40"/>
    </row>
    <row r="52" spans="2:15" s="214" customFormat="1" ht="12.75" customHeight="1">
      <c r="B52" s="44"/>
      <c r="C52" s="44"/>
      <c r="D52" s="44"/>
      <c r="E52" s="40"/>
      <c r="F52" s="40"/>
      <c r="G52" s="40"/>
      <c r="H52" s="40"/>
      <c r="I52" s="40"/>
      <c r="J52" s="44"/>
      <c r="K52" s="40"/>
      <c r="L52" s="40"/>
      <c r="M52" s="40"/>
      <c r="N52" s="40"/>
      <c r="O52" s="40"/>
    </row>
    <row r="53" spans="2:15" s="214" customFormat="1" ht="12.75" customHeight="1">
      <c r="B53" s="44"/>
      <c r="C53" s="44"/>
      <c r="D53" s="44"/>
      <c r="E53" s="40"/>
      <c r="F53" s="40"/>
      <c r="G53" s="40"/>
      <c r="H53" s="40"/>
      <c r="I53" s="40"/>
      <c r="J53" s="44"/>
      <c r="K53" s="40"/>
      <c r="L53" s="40"/>
      <c r="M53" s="40"/>
      <c r="N53" s="40"/>
      <c r="O53" s="40"/>
    </row>
    <row r="54" spans="2:15" s="214" customFormat="1" ht="12.75" customHeight="1">
      <c r="B54" s="44"/>
      <c r="C54" s="44"/>
      <c r="D54" s="44"/>
      <c r="E54" s="40"/>
      <c r="F54" s="40"/>
      <c r="G54" s="40"/>
      <c r="H54" s="40"/>
      <c r="I54" s="40"/>
      <c r="J54" s="44"/>
      <c r="K54" s="40"/>
      <c r="L54" s="40"/>
      <c r="M54" s="40"/>
      <c r="N54" s="40"/>
      <c r="O54" s="40"/>
    </row>
    <row r="55" spans="2:15" s="214" customFormat="1" ht="12.75" customHeight="1">
      <c r="B55" s="44"/>
      <c r="C55" s="44"/>
      <c r="D55" s="44"/>
      <c r="E55" s="40"/>
      <c r="F55" s="40"/>
      <c r="G55" s="40"/>
      <c r="H55" s="40"/>
      <c r="I55" s="40"/>
      <c r="J55" s="44"/>
      <c r="K55" s="40"/>
      <c r="L55" s="40"/>
      <c r="M55" s="40"/>
      <c r="N55" s="40"/>
      <c r="O55" s="40"/>
    </row>
    <row r="56" spans="2:15" s="214" customFormat="1" ht="12.75" customHeight="1">
      <c r="B56" s="44"/>
      <c r="C56" s="44"/>
      <c r="D56" s="44"/>
      <c r="E56" s="40"/>
      <c r="F56" s="40"/>
      <c r="G56" s="40"/>
      <c r="H56" s="40"/>
      <c r="I56" s="40"/>
      <c r="J56" s="44"/>
      <c r="K56" s="40"/>
      <c r="L56" s="40"/>
      <c r="M56" s="40"/>
      <c r="N56" s="40"/>
      <c r="O56" s="40"/>
    </row>
    <row r="57" spans="2:15" s="214" customFormat="1" ht="12.75" customHeight="1">
      <c r="B57" s="44"/>
      <c r="C57" s="44"/>
      <c r="D57" s="44"/>
      <c r="E57" s="40"/>
      <c r="F57" s="40"/>
      <c r="G57" s="40"/>
      <c r="H57" s="40"/>
      <c r="I57" s="40"/>
      <c r="J57" s="44"/>
      <c r="K57" s="40"/>
      <c r="L57" s="40"/>
      <c r="M57" s="40"/>
      <c r="N57" s="40"/>
      <c r="O57" s="40"/>
    </row>
    <row r="58" spans="2:15" s="214" customFormat="1" ht="12.75" customHeight="1">
      <c r="B58" s="44"/>
      <c r="C58" s="44"/>
      <c r="D58" s="44"/>
      <c r="E58" s="40"/>
      <c r="F58" s="40"/>
      <c r="G58" s="40"/>
      <c r="H58" s="40"/>
      <c r="I58" s="40"/>
      <c r="J58" s="44"/>
      <c r="K58" s="40"/>
      <c r="L58" s="40"/>
      <c r="M58" s="40"/>
      <c r="N58" s="40"/>
      <c r="O58" s="40"/>
    </row>
    <row r="59" spans="2:15" s="214" customFormat="1" ht="12.75" customHeight="1">
      <c r="B59" s="44"/>
      <c r="C59" s="44"/>
      <c r="D59" s="44"/>
      <c r="E59" s="40"/>
      <c r="F59" s="40"/>
      <c r="G59" s="40"/>
      <c r="H59" s="40"/>
      <c r="I59" s="40"/>
      <c r="J59" s="44"/>
      <c r="K59" s="40"/>
      <c r="L59" s="40"/>
      <c r="M59" s="40"/>
      <c r="N59" s="40"/>
      <c r="O59" s="40"/>
    </row>
    <row r="60" spans="2:15" s="214" customFormat="1" ht="12.75" customHeight="1">
      <c r="B60" s="44"/>
      <c r="C60" s="44"/>
      <c r="D60" s="44"/>
      <c r="E60" s="40"/>
      <c r="F60" s="40"/>
      <c r="G60" s="40"/>
      <c r="H60" s="40"/>
      <c r="I60" s="40"/>
      <c r="J60" s="44"/>
      <c r="K60" s="40"/>
      <c r="L60" s="40"/>
      <c r="M60" s="40"/>
      <c r="N60" s="40"/>
      <c r="O60" s="40"/>
    </row>
    <row r="61" spans="2:15" s="214" customFormat="1" ht="12.75" customHeight="1">
      <c r="B61" s="44"/>
      <c r="C61" s="44"/>
      <c r="D61" s="44"/>
      <c r="E61" s="40"/>
      <c r="F61" s="40"/>
      <c r="G61" s="40"/>
      <c r="H61" s="40"/>
      <c r="I61" s="40"/>
      <c r="J61" s="44"/>
      <c r="K61" s="40"/>
      <c r="L61" s="40"/>
      <c r="M61" s="40"/>
      <c r="N61" s="40"/>
      <c r="O61" s="40"/>
    </row>
    <row r="62" spans="2:15" s="214" customFormat="1" ht="12.75" customHeight="1">
      <c r="B62" s="44"/>
      <c r="C62" s="44"/>
      <c r="D62" s="44"/>
      <c r="E62" s="40"/>
      <c r="F62" s="40"/>
      <c r="G62" s="40"/>
      <c r="H62" s="40"/>
      <c r="I62" s="40"/>
      <c r="J62" s="44"/>
      <c r="K62" s="40"/>
      <c r="L62" s="40"/>
      <c r="M62" s="40"/>
      <c r="N62" s="40"/>
      <c r="O62" s="40"/>
    </row>
    <row r="63" spans="2:15" s="214" customFormat="1" ht="12.75" customHeight="1">
      <c r="B63" s="44"/>
      <c r="C63" s="44"/>
      <c r="D63" s="44"/>
      <c r="E63" s="40"/>
      <c r="F63" s="40"/>
      <c r="G63" s="40"/>
      <c r="H63" s="40"/>
      <c r="I63" s="40"/>
      <c r="J63" s="44"/>
      <c r="K63" s="40"/>
      <c r="L63" s="40"/>
      <c r="M63" s="40"/>
      <c r="N63" s="40"/>
      <c r="O63" s="40"/>
    </row>
    <row r="64" spans="2:15" s="214" customFormat="1" ht="12.75" customHeight="1">
      <c r="B64" s="44"/>
      <c r="C64" s="44"/>
      <c r="D64" s="44"/>
      <c r="E64" s="40"/>
      <c r="F64" s="40"/>
      <c r="G64" s="40"/>
      <c r="H64" s="40"/>
      <c r="I64" s="40"/>
      <c r="J64" s="44"/>
      <c r="K64" s="40"/>
      <c r="L64" s="40"/>
      <c r="M64" s="40"/>
      <c r="N64" s="40"/>
      <c r="O64" s="40"/>
    </row>
    <row r="65" spans="2:15" s="214" customFormat="1" ht="12.75" customHeight="1">
      <c r="B65" s="44"/>
      <c r="C65" s="44"/>
      <c r="D65" s="44"/>
      <c r="E65" s="40"/>
      <c r="F65" s="40"/>
      <c r="G65" s="40"/>
      <c r="H65" s="40"/>
      <c r="I65" s="40"/>
      <c r="J65" s="44"/>
      <c r="K65" s="40"/>
      <c r="L65" s="40"/>
      <c r="M65" s="40"/>
      <c r="N65" s="40"/>
      <c r="O65" s="40"/>
    </row>
    <row r="66" spans="2:15" s="214" customFormat="1" ht="12.75" customHeight="1">
      <c r="B66" s="44"/>
      <c r="C66" s="44"/>
      <c r="D66" s="44"/>
      <c r="E66" s="40"/>
      <c r="F66" s="40"/>
      <c r="G66" s="40"/>
      <c r="H66" s="40"/>
      <c r="I66" s="40"/>
      <c r="J66" s="44"/>
      <c r="K66" s="40"/>
      <c r="L66" s="40"/>
      <c r="M66" s="40"/>
      <c r="N66" s="40"/>
      <c r="O66" s="40"/>
    </row>
    <row r="67" spans="2:15" s="214" customFormat="1" ht="12.75" customHeight="1">
      <c r="B67" s="44"/>
      <c r="C67" s="44"/>
      <c r="D67" s="44"/>
      <c r="E67" s="40"/>
      <c r="F67" s="40"/>
      <c r="G67" s="40"/>
      <c r="H67" s="40"/>
      <c r="I67" s="40"/>
      <c r="J67" s="44"/>
      <c r="K67" s="40"/>
      <c r="L67" s="40"/>
      <c r="M67" s="40"/>
      <c r="N67" s="40"/>
      <c r="O67" s="40"/>
    </row>
    <row r="68" spans="2:15" s="214" customFormat="1" ht="12.75" customHeight="1">
      <c r="B68" s="44"/>
      <c r="C68" s="44"/>
      <c r="D68" s="44"/>
      <c r="E68" s="40"/>
      <c r="F68" s="40"/>
      <c r="G68" s="40"/>
      <c r="H68" s="40"/>
      <c r="I68" s="40"/>
      <c r="J68" s="44"/>
      <c r="K68" s="40"/>
      <c r="L68" s="40"/>
      <c r="M68" s="40"/>
      <c r="N68" s="40"/>
      <c r="O68" s="40"/>
    </row>
    <row r="69" spans="2:15" s="214" customFormat="1" ht="12.75" customHeight="1">
      <c r="B69" s="44"/>
      <c r="C69" s="44"/>
      <c r="D69" s="44"/>
      <c r="E69" s="40"/>
      <c r="F69" s="40"/>
      <c r="G69" s="40"/>
      <c r="H69" s="40"/>
      <c r="I69" s="40"/>
      <c r="J69" s="44"/>
      <c r="K69" s="40"/>
      <c r="L69" s="40"/>
      <c r="M69" s="40"/>
      <c r="N69" s="40"/>
      <c r="O69" s="40"/>
    </row>
    <row r="70" spans="2:15" s="214" customFormat="1" ht="12.75" customHeight="1">
      <c r="B70" s="44"/>
      <c r="C70" s="44"/>
      <c r="D70" s="44"/>
      <c r="E70" s="40"/>
      <c r="F70" s="40"/>
      <c r="G70" s="40"/>
      <c r="H70" s="40"/>
      <c r="I70" s="40"/>
      <c r="J70" s="44"/>
      <c r="K70" s="40"/>
      <c r="L70" s="40"/>
      <c r="M70" s="40"/>
      <c r="N70" s="40"/>
      <c r="O70" s="40"/>
    </row>
    <row r="71" spans="2:15" s="214" customFormat="1" ht="12.75" customHeight="1">
      <c r="B71" s="44"/>
      <c r="C71" s="44"/>
      <c r="D71" s="44"/>
      <c r="E71" s="40"/>
      <c r="F71" s="40"/>
      <c r="G71" s="40"/>
      <c r="H71" s="40"/>
      <c r="I71" s="40"/>
      <c r="J71" s="44"/>
      <c r="K71" s="40"/>
      <c r="L71" s="40"/>
      <c r="M71" s="40"/>
      <c r="N71" s="40"/>
      <c r="O71" s="40"/>
    </row>
    <row r="72" spans="2:15" s="214" customFormat="1" ht="12.75" customHeight="1">
      <c r="B72" s="44"/>
      <c r="C72" s="44"/>
      <c r="D72" s="44"/>
      <c r="E72" s="40"/>
      <c r="F72" s="40"/>
      <c r="G72" s="40"/>
      <c r="H72" s="40"/>
      <c r="I72" s="40"/>
      <c r="J72" s="44"/>
      <c r="K72" s="40"/>
      <c r="L72" s="40"/>
      <c r="M72" s="40"/>
      <c r="N72" s="40"/>
      <c r="O72" s="40"/>
    </row>
    <row r="73" spans="2:15" s="214" customFormat="1" ht="12.75" customHeight="1">
      <c r="B73" s="44"/>
      <c r="C73" s="44"/>
      <c r="D73" s="44"/>
      <c r="E73" s="40"/>
      <c r="F73" s="40"/>
      <c r="G73" s="40"/>
      <c r="H73" s="40"/>
      <c r="I73" s="40"/>
      <c r="J73" s="44"/>
      <c r="K73" s="40"/>
      <c r="L73" s="40"/>
      <c r="M73" s="40"/>
      <c r="N73" s="40"/>
      <c r="O73" s="40"/>
    </row>
    <row r="74" spans="2:15" s="214" customFormat="1" ht="12.75" customHeight="1">
      <c r="B74" s="44"/>
      <c r="C74" s="44"/>
      <c r="D74" s="44"/>
      <c r="E74" s="40"/>
      <c r="F74" s="40"/>
      <c r="G74" s="40"/>
      <c r="H74" s="40"/>
      <c r="I74" s="40"/>
      <c r="J74" s="44"/>
      <c r="K74" s="40"/>
      <c r="L74" s="40"/>
      <c r="M74" s="40"/>
      <c r="N74" s="40"/>
      <c r="O74" s="40"/>
    </row>
    <row r="75" spans="2:15" s="214" customFormat="1" ht="12.75" customHeight="1">
      <c r="B75" s="44"/>
      <c r="C75" s="44"/>
      <c r="D75" s="44"/>
      <c r="E75" s="40"/>
      <c r="F75" s="40"/>
      <c r="G75" s="40"/>
      <c r="H75" s="40"/>
      <c r="I75" s="40"/>
      <c r="J75" s="44"/>
      <c r="K75" s="40"/>
      <c r="L75" s="40"/>
      <c r="M75" s="40"/>
      <c r="N75" s="40"/>
      <c r="O75" s="40"/>
    </row>
    <row r="76" spans="2:15" s="214" customFormat="1" ht="12.75" customHeight="1">
      <c r="B76" s="44"/>
      <c r="C76" s="44"/>
      <c r="D76" s="44"/>
      <c r="E76" s="40"/>
      <c r="F76" s="40"/>
      <c r="G76" s="40"/>
      <c r="H76" s="40"/>
      <c r="I76" s="40"/>
      <c r="J76" s="44"/>
      <c r="K76" s="40"/>
      <c r="L76" s="40"/>
      <c r="M76" s="40"/>
      <c r="N76" s="40"/>
      <c r="O76" s="40"/>
    </row>
    <row r="77" spans="2:15" s="214" customFormat="1" ht="12.75" customHeight="1">
      <c r="B77" s="44"/>
      <c r="C77" s="44"/>
      <c r="D77" s="44"/>
      <c r="E77" s="40"/>
      <c r="F77" s="40"/>
      <c r="G77" s="40"/>
      <c r="H77" s="40"/>
      <c r="I77" s="40"/>
      <c r="J77" s="44"/>
      <c r="K77" s="40"/>
      <c r="L77" s="40"/>
      <c r="M77" s="40"/>
      <c r="N77" s="40"/>
      <c r="O77" s="40"/>
    </row>
    <row r="78" spans="2:15" s="214" customFormat="1" ht="12.75" customHeight="1">
      <c r="B78" s="44"/>
      <c r="C78" s="44"/>
      <c r="D78" s="44"/>
      <c r="E78" s="40"/>
      <c r="F78" s="40"/>
      <c r="G78" s="40"/>
      <c r="H78" s="40"/>
      <c r="I78" s="40"/>
      <c r="J78" s="44"/>
      <c r="K78" s="40"/>
      <c r="L78" s="40"/>
      <c r="M78" s="40"/>
      <c r="N78" s="40"/>
      <c r="O78" s="40"/>
    </row>
    <row r="79" spans="2:15" s="214" customFormat="1" ht="12.75" customHeight="1">
      <c r="B79" s="44"/>
      <c r="C79" s="44"/>
      <c r="D79" s="44"/>
      <c r="E79" s="40"/>
      <c r="F79" s="40"/>
      <c r="G79" s="40"/>
      <c r="H79" s="40"/>
      <c r="I79" s="40"/>
      <c r="J79" s="44"/>
      <c r="K79" s="40"/>
      <c r="L79" s="40"/>
      <c r="M79" s="40"/>
      <c r="N79" s="40"/>
      <c r="O79" s="40"/>
    </row>
    <row r="80" spans="2:15" s="214" customFormat="1" ht="12.75" customHeight="1">
      <c r="B80" s="44"/>
      <c r="C80" s="44"/>
      <c r="D80" s="44"/>
      <c r="E80" s="40"/>
      <c r="F80" s="40"/>
      <c r="G80" s="40"/>
      <c r="H80" s="40"/>
      <c r="I80" s="40"/>
      <c r="J80" s="44"/>
      <c r="K80" s="40"/>
      <c r="L80" s="40"/>
      <c r="M80" s="40"/>
      <c r="N80" s="40"/>
      <c r="O80" s="40"/>
    </row>
    <row r="81" spans="1:16" s="214" customFormat="1" ht="12.75" customHeight="1">
      <c r="B81" s="44"/>
      <c r="C81" s="44"/>
      <c r="D81" s="44"/>
      <c r="E81" s="40"/>
      <c r="F81" s="40"/>
      <c r="G81" s="40"/>
      <c r="H81" s="40"/>
      <c r="I81" s="40"/>
      <c r="J81" s="44"/>
      <c r="K81" s="40"/>
      <c r="L81" s="40"/>
      <c r="M81" s="40"/>
      <c r="N81" s="40"/>
      <c r="O81" s="40"/>
    </row>
    <row r="82" spans="1:16" s="40" customFormat="1" ht="12.75" customHeight="1">
      <c r="A82" s="214"/>
      <c r="B82" s="44"/>
      <c r="C82" s="44"/>
      <c r="D82" s="44"/>
      <c r="J82" s="44"/>
      <c r="P82" s="214"/>
    </row>
    <row r="83" spans="1:16" s="40" customFormat="1" ht="12.75" customHeight="1">
      <c r="A83" s="214"/>
      <c r="B83" s="44"/>
      <c r="C83" s="44"/>
      <c r="D83" s="44"/>
      <c r="J83" s="44"/>
      <c r="P83" s="214"/>
    </row>
    <row r="84" spans="1:16" s="40" customFormat="1" ht="12.75" customHeight="1">
      <c r="A84" s="214"/>
      <c r="B84" s="44"/>
      <c r="C84" s="44"/>
      <c r="D84" s="44"/>
      <c r="J84" s="44"/>
      <c r="P84" s="214"/>
    </row>
    <row r="85" spans="1:16" s="40" customFormat="1" ht="12.75" customHeight="1">
      <c r="A85" s="214"/>
      <c r="B85" s="44"/>
      <c r="C85" s="44"/>
      <c r="D85" s="44"/>
      <c r="J85" s="44"/>
      <c r="P85" s="214"/>
    </row>
    <row r="86" spans="1:16" s="40" customFormat="1" ht="12.75" customHeight="1">
      <c r="A86" s="214"/>
      <c r="B86" s="44"/>
      <c r="C86" s="44"/>
      <c r="D86" s="44"/>
      <c r="J86" s="44"/>
      <c r="P86" s="214"/>
    </row>
    <row r="87" spans="1:16" s="40" customFormat="1" ht="12.75" customHeight="1">
      <c r="A87" s="214"/>
      <c r="B87" s="44"/>
      <c r="C87" s="44"/>
      <c r="D87" s="44"/>
      <c r="J87" s="44"/>
      <c r="P87" s="214"/>
    </row>
    <row r="88" spans="1:16" s="40" customFormat="1" ht="16.5" customHeight="1">
      <c r="A88" s="214"/>
      <c r="B88" s="151" t="s">
        <v>63</v>
      </c>
      <c r="C88" s="44"/>
      <c r="D88" s="44"/>
      <c r="J88" s="44"/>
      <c r="P88" s="214"/>
    </row>
    <row r="89" spans="1:16" ht="16.5" customHeight="1">
      <c r="B89" s="151" t="s">
        <v>64</v>
      </c>
    </row>
    <row r="90" spans="1:16" s="119" customFormat="1" ht="14.25" customHeight="1">
      <c r="A90" s="215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15"/>
    </row>
    <row r="91" spans="1:16" s="119" customFormat="1" ht="14.25" customHeight="1">
      <c r="A91" s="215"/>
      <c r="B91" s="72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15"/>
    </row>
    <row r="92" spans="1:16" s="119" customFormat="1" ht="14.25" customHeight="1">
      <c r="A92" s="215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15"/>
    </row>
    <row r="93" spans="1:16" ht="12.75" customHeight="1">
      <c r="B93" s="72"/>
      <c r="C93" s="216"/>
      <c r="D93" s="216"/>
      <c r="E93" s="216"/>
      <c r="F93" s="209"/>
      <c r="G93" s="209"/>
      <c r="H93" s="209"/>
      <c r="I93" s="209"/>
      <c r="J93" s="209"/>
      <c r="K93" s="209"/>
      <c r="L93" s="209"/>
      <c r="M93" s="216"/>
      <c r="N93" s="209"/>
      <c r="O93" s="204"/>
      <c r="P93" s="20"/>
    </row>
    <row r="94" spans="1:16" ht="12.75" customHeight="1">
      <c r="B94" s="276" t="s">
        <v>84</v>
      </c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</row>
    <row r="95" spans="1:16" ht="12.75" customHeight="1">
      <c r="B95" s="276" t="s">
        <v>85</v>
      </c>
      <c r="C95" s="276"/>
      <c r="D95" s="276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</row>
    <row r="96" spans="1:16" ht="12.75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20"/>
    </row>
    <row r="97" spans="2:16" ht="20.25" customHeight="1">
      <c r="B97" s="391" t="s">
        <v>16</v>
      </c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1"/>
      <c r="P97" s="37"/>
    </row>
    <row r="98" spans="2:16" ht="12.75" customHeigh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109"/>
      <c r="M98" s="109"/>
      <c r="N98" s="109"/>
      <c r="O98" s="109"/>
      <c r="P98" s="109"/>
    </row>
    <row r="99" spans="2:16" ht="12.75" customHeight="1">
      <c r="B99" s="392" t="s">
        <v>86</v>
      </c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217"/>
    </row>
    <row r="100" spans="2:16" ht="12.75" customHeight="1"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217"/>
    </row>
    <row r="101" spans="2:16" ht="12.75" customHeight="1">
      <c r="B101" s="110"/>
      <c r="K101" s="3"/>
      <c r="P101" s="20"/>
    </row>
    <row r="102" spans="2:16" ht="12.75" customHeight="1">
      <c r="B102" s="110" t="s">
        <v>87</v>
      </c>
      <c r="K102" s="3"/>
      <c r="P102" s="20"/>
    </row>
    <row r="103" spans="2:16" ht="12.75" customHeight="1">
      <c r="B103" s="110" t="s">
        <v>88</v>
      </c>
      <c r="K103" s="3"/>
      <c r="P103" s="20"/>
    </row>
    <row r="104" spans="2:16" ht="12.75" customHeight="1">
      <c r="B104" s="110" t="s">
        <v>89</v>
      </c>
      <c r="K104" s="3"/>
      <c r="P104" s="20"/>
    </row>
    <row r="105" spans="2:16" ht="12.75" customHeight="1">
      <c r="B105" s="110" t="s">
        <v>90</v>
      </c>
      <c r="K105" s="3"/>
      <c r="P105" s="20"/>
    </row>
    <row r="106" spans="2:16" ht="12.75" customHeight="1">
      <c r="B106" s="110" t="s">
        <v>91</v>
      </c>
      <c r="K106" s="3"/>
      <c r="P106" s="20"/>
    </row>
    <row r="107" spans="2:16" ht="12.75" customHeight="1">
      <c r="B107" s="110" t="s">
        <v>92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18" t="s">
        <v>93</v>
      </c>
      <c r="C109" s="219"/>
      <c r="D109" s="219"/>
      <c r="E109" s="6"/>
      <c r="F109" s="6"/>
      <c r="G109" s="6"/>
      <c r="H109" s="6"/>
      <c r="I109" s="6"/>
      <c r="J109" s="219"/>
      <c r="K109" s="219"/>
      <c r="L109" s="6"/>
      <c r="M109" s="6"/>
      <c r="N109" s="6"/>
      <c r="O109" s="109"/>
      <c r="P109" s="109"/>
    </row>
    <row r="110" spans="2:16" ht="12.75" customHeight="1">
      <c r="B110" s="107" t="s">
        <v>94</v>
      </c>
      <c r="C110" s="32"/>
      <c r="D110" s="32"/>
      <c r="E110" s="109"/>
      <c r="F110" s="109"/>
      <c r="G110" s="109"/>
      <c r="H110" s="109"/>
      <c r="I110" s="109"/>
      <c r="J110" s="32"/>
      <c r="K110" s="32"/>
      <c r="L110" s="109"/>
      <c r="M110" s="109"/>
      <c r="N110" s="109"/>
      <c r="O110" s="109"/>
      <c r="P110" s="109"/>
    </row>
    <row r="111" spans="2:16" ht="12.75" customHeight="1">
      <c r="B111" s="107" t="s">
        <v>95</v>
      </c>
      <c r="C111" s="32"/>
      <c r="D111" s="32"/>
      <c r="E111" s="109"/>
      <c r="F111" s="109"/>
      <c r="G111" s="109"/>
      <c r="H111" s="109"/>
      <c r="I111" s="109"/>
      <c r="J111" s="32"/>
      <c r="K111" s="32"/>
      <c r="L111" s="109"/>
      <c r="M111" s="109"/>
      <c r="N111" s="109"/>
      <c r="O111" s="109"/>
      <c r="P111" s="109"/>
    </row>
    <row r="112" spans="2:16" ht="12.75" customHeight="1">
      <c r="B112" s="218" t="s">
        <v>96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19" customFormat="1" ht="12.75" customHeight="1">
      <c r="A114" s="214"/>
      <c r="B114" s="362" t="s">
        <v>8</v>
      </c>
      <c r="C114" s="362" t="s">
        <v>13</v>
      </c>
      <c r="D114" s="358" t="s">
        <v>14</v>
      </c>
      <c r="E114" s="386"/>
      <c r="F114" s="386"/>
      <c r="G114" s="386"/>
      <c r="H114" s="386"/>
      <c r="I114" s="386"/>
      <c r="J114" s="386"/>
      <c r="K114" s="386"/>
      <c r="L114" s="359"/>
      <c r="M114" s="362" t="s">
        <v>10</v>
      </c>
      <c r="N114" s="362" t="s">
        <v>11</v>
      </c>
      <c r="O114" s="362" t="s">
        <v>9</v>
      </c>
      <c r="P114" s="221"/>
    </row>
    <row r="115" spans="1:16" s="119" customFormat="1" ht="12.75" customHeight="1">
      <c r="A115" s="214"/>
      <c r="B115" s="384"/>
      <c r="C115" s="385"/>
      <c r="D115" s="387"/>
      <c r="E115" s="388"/>
      <c r="F115" s="388"/>
      <c r="G115" s="388"/>
      <c r="H115" s="388"/>
      <c r="I115" s="388"/>
      <c r="J115" s="388"/>
      <c r="K115" s="388"/>
      <c r="L115" s="389"/>
      <c r="M115" s="384"/>
      <c r="N115" s="384"/>
      <c r="O115" s="384"/>
      <c r="P115" s="221"/>
    </row>
    <row r="116" spans="1:16" s="119" customFormat="1" ht="15.75" customHeight="1">
      <c r="A116" s="214"/>
      <c r="B116" s="192">
        <v>1</v>
      </c>
      <c r="C116" s="111">
        <v>1</v>
      </c>
      <c r="D116" s="390" t="s">
        <v>97</v>
      </c>
      <c r="E116" s="390"/>
      <c r="F116" s="390"/>
      <c r="G116" s="390"/>
      <c r="H116" s="390"/>
      <c r="I116" s="390"/>
      <c r="J116" s="390"/>
      <c r="K116" s="390"/>
      <c r="L116" s="390"/>
      <c r="M116" s="134">
        <v>320</v>
      </c>
      <c r="N116" s="134">
        <v>320</v>
      </c>
      <c r="O116" s="60"/>
      <c r="P116" s="221"/>
    </row>
    <row r="117" spans="1:16" s="119" customFormat="1" ht="15.75" customHeight="1">
      <c r="A117" s="214"/>
      <c r="B117" s="192">
        <v>2</v>
      </c>
      <c r="C117" s="112">
        <v>2</v>
      </c>
      <c r="D117" s="390" t="s">
        <v>97</v>
      </c>
      <c r="E117" s="390"/>
      <c r="F117" s="390"/>
      <c r="G117" s="390"/>
      <c r="H117" s="390"/>
      <c r="I117" s="390"/>
      <c r="J117" s="390"/>
      <c r="K117" s="390"/>
      <c r="L117" s="390"/>
      <c r="M117" s="134">
        <v>320</v>
      </c>
      <c r="N117" s="134">
        <f>M117*C117</f>
        <v>640</v>
      </c>
      <c r="O117" s="60"/>
      <c r="P117" s="221"/>
    </row>
    <row r="118" spans="1:16" s="119" customFormat="1" ht="15.75" customHeight="1">
      <c r="A118" s="214"/>
      <c r="B118" s="192">
        <v>3</v>
      </c>
      <c r="C118" s="112">
        <v>1</v>
      </c>
      <c r="D118" s="390" t="s">
        <v>97</v>
      </c>
      <c r="E118" s="390"/>
      <c r="F118" s="390"/>
      <c r="G118" s="390"/>
      <c r="H118" s="390"/>
      <c r="I118" s="390"/>
      <c r="J118" s="390"/>
      <c r="K118" s="390"/>
      <c r="L118" s="390"/>
      <c r="M118" s="134">
        <v>320</v>
      </c>
      <c r="N118" s="98">
        <v>320</v>
      </c>
      <c r="O118" s="60"/>
      <c r="P118" s="221"/>
    </row>
    <row r="119" spans="1:16" s="119" customFormat="1" ht="15.75" customHeight="1">
      <c r="A119" s="214"/>
      <c r="B119" s="381"/>
      <c r="C119" s="382"/>
      <c r="D119" s="382"/>
      <c r="E119" s="222"/>
      <c r="F119" s="223"/>
      <c r="G119" s="223"/>
      <c r="H119" s="223"/>
      <c r="I119" s="223"/>
      <c r="J119" s="223"/>
      <c r="K119" s="223"/>
      <c r="L119" s="223"/>
      <c r="M119" s="224" t="s">
        <v>12</v>
      </c>
      <c r="N119" s="225">
        <f>SUM(N116:N118)</f>
        <v>1280</v>
      </c>
      <c r="O119" s="60"/>
      <c r="P119" s="221"/>
    </row>
    <row r="120" spans="1:16" ht="4.5" customHeight="1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0"/>
    </row>
    <row r="121" spans="1:16" ht="18" customHeight="1">
      <c r="B121" s="383" t="s">
        <v>26</v>
      </c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227"/>
    </row>
    <row r="122" spans="1:16" ht="12.75" customHeight="1">
      <c r="B122" s="21" t="str">
        <f>B33</f>
        <v>FAPESP, JUNE, 2011</v>
      </c>
      <c r="K122" s="3"/>
      <c r="P122" s="119"/>
    </row>
    <row r="123" spans="1:16" ht="12.75" hidden="1" customHeight="1">
      <c r="B123" s="32"/>
      <c r="C123" s="216"/>
      <c r="D123" s="216"/>
      <c r="E123" s="216"/>
      <c r="F123" s="209"/>
      <c r="G123" s="209"/>
      <c r="H123" s="209"/>
      <c r="I123" s="209"/>
      <c r="J123" s="209"/>
      <c r="K123" s="209"/>
      <c r="L123" s="209"/>
      <c r="M123" s="216"/>
      <c r="N123" s="209"/>
      <c r="O123" s="204"/>
      <c r="P123" s="20"/>
    </row>
    <row r="124" spans="1:16" ht="12.75" hidden="1" customHeight="1">
      <c r="B124" s="32"/>
      <c r="C124" s="216"/>
      <c r="D124" s="216"/>
      <c r="E124" s="216"/>
      <c r="F124" s="209"/>
      <c r="G124" s="209"/>
      <c r="H124" s="209"/>
      <c r="I124" s="209"/>
      <c r="J124" s="209"/>
      <c r="K124" s="209"/>
      <c r="L124" s="209"/>
      <c r="M124" s="216"/>
      <c r="N124" s="209"/>
      <c r="O124" s="204"/>
      <c r="P124" s="20"/>
    </row>
    <row r="125" spans="1:16" ht="12.75" hidden="1" customHeight="1">
      <c r="B125" s="32"/>
      <c r="C125" s="216"/>
      <c r="D125" s="216"/>
      <c r="E125" s="216"/>
      <c r="F125" s="209"/>
      <c r="G125" s="209"/>
      <c r="H125" s="209"/>
      <c r="I125" s="209"/>
      <c r="J125" s="209"/>
      <c r="K125" s="209"/>
      <c r="L125" s="209"/>
      <c r="M125" s="216"/>
      <c r="N125" s="209"/>
      <c r="O125" s="204"/>
      <c r="P125" s="20"/>
    </row>
    <row r="126" spans="1:16" ht="12.75" hidden="1" customHeight="1">
      <c r="B126" s="32"/>
      <c r="C126" s="216"/>
      <c r="D126" s="216"/>
      <c r="E126" s="216"/>
      <c r="F126" s="209"/>
      <c r="G126" s="209"/>
      <c r="H126" s="209"/>
      <c r="I126" s="209"/>
      <c r="J126" s="209"/>
      <c r="K126" s="209"/>
      <c r="L126" s="209"/>
      <c r="M126" s="216"/>
      <c r="N126" s="209"/>
      <c r="O126" s="204"/>
      <c r="P126" s="20"/>
    </row>
    <row r="127" spans="1:16" ht="12.75" hidden="1" customHeight="1">
      <c r="B127" s="32"/>
      <c r="C127" s="216"/>
      <c r="D127" s="216"/>
      <c r="E127" s="216"/>
      <c r="F127" s="209"/>
      <c r="G127" s="209"/>
      <c r="H127" s="209"/>
      <c r="I127" s="209"/>
      <c r="J127" s="209"/>
      <c r="K127" s="209"/>
      <c r="L127" s="209"/>
      <c r="M127" s="216"/>
      <c r="N127" s="209"/>
      <c r="O127" s="204"/>
      <c r="P127" s="20"/>
    </row>
    <row r="128" spans="1:16" ht="12.75" hidden="1" customHeight="1">
      <c r="B128" s="228"/>
      <c r="C128" s="216"/>
      <c r="D128" s="216"/>
      <c r="E128" s="216"/>
      <c r="F128" s="209"/>
      <c r="G128" s="209"/>
      <c r="H128" s="209"/>
      <c r="I128" s="209"/>
      <c r="J128" s="209"/>
      <c r="K128" s="209"/>
      <c r="L128" s="209"/>
      <c r="M128" s="216"/>
      <c r="N128" s="209"/>
      <c r="O128" s="204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B94:P94"/>
    <mergeCell ref="B95:P95"/>
    <mergeCell ref="B97:O97"/>
    <mergeCell ref="B99:O100"/>
    <mergeCell ref="D20:L20"/>
    <mergeCell ref="D30:L30"/>
    <mergeCell ref="D27:L27"/>
    <mergeCell ref="D28:L28"/>
    <mergeCell ref="D29:L29"/>
    <mergeCell ref="B32:O32"/>
    <mergeCell ref="D26:L26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D24:L24"/>
    <mergeCell ref="D25:L25"/>
    <mergeCell ref="B10:C10"/>
    <mergeCell ref="D16:L16"/>
    <mergeCell ref="B12:C12"/>
    <mergeCell ref="D18:L18"/>
    <mergeCell ref="D19:L19"/>
    <mergeCell ref="L4:O4"/>
    <mergeCell ref="L5:O6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5" customWidth="1"/>
    <col min="4" max="4" width="82.7109375" customWidth="1"/>
    <col min="5" max="5" width="20.140625" customWidth="1"/>
    <col min="6" max="6" width="2.42578125" style="139" customWidth="1"/>
    <col min="7" max="13" width="1.5703125" hidden="1" customWidth="1"/>
    <col min="14" max="16384" width="9.140625" hidden="1"/>
  </cols>
  <sheetData>
    <row r="1" spans="2:7">
      <c r="D1" s="70"/>
      <c r="E1" s="70"/>
    </row>
    <row r="2" spans="2:7">
      <c r="D2" s="70"/>
      <c r="E2" s="70"/>
    </row>
    <row r="3" spans="2:7" ht="21.75" customHeight="1">
      <c r="D3" s="70"/>
      <c r="E3" s="142" t="str">
        <f>IF(TRAN!Q8=0,"",TRAN!Q8)</f>
        <v/>
      </c>
    </row>
    <row r="4" spans="2:7" ht="42.75" customHeight="1">
      <c r="B4" s="403" t="s">
        <v>119</v>
      </c>
      <c r="C4" s="400" t="s">
        <v>120</v>
      </c>
      <c r="D4" s="398" t="s">
        <v>106</v>
      </c>
      <c r="E4" s="399"/>
      <c r="G4" t="e">
        <f>IF(#REF!=0,"",#REF!)</f>
        <v>#REF!</v>
      </c>
    </row>
    <row r="5" spans="2:7" ht="3.75" customHeight="1">
      <c r="B5" s="404"/>
      <c r="C5" s="401"/>
      <c r="D5" s="189"/>
      <c r="E5" s="186"/>
    </row>
    <row r="6" spans="2:7" ht="37.5" customHeight="1">
      <c r="B6" s="404"/>
      <c r="C6" s="401"/>
      <c r="D6" s="190" t="s">
        <v>107</v>
      </c>
      <c r="E6" s="233" t="s">
        <v>12</v>
      </c>
      <c r="F6" s="397"/>
    </row>
    <row r="7" spans="2:7" s="9" customFormat="1" ht="39" customHeight="1">
      <c r="B7" s="404"/>
      <c r="C7" s="401"/>
      <c r="D7" s="229" t="s">
        <v>109</v>
      </c>
      <c r="E7" s="263" t="str">
        <f>TRAN!D12</f>
        <v/>
      </c>
      <c r="F7" s="397"/>
    </row>
    <row r="8" spans="2:7" s="9" customFormat="1" ht="39" customHeight="1">
      <c r="B8" s="404"/>
      <c r="C8" s="401"/>
      <c r="D8" s="229" t="s">
        <v>108</v>
      </c>
      <c r="E8" s="263" t="str">
        <f>DIP!D12</f>
        <v/>
      </c>
      <c r="F8" s="397"/>
    </row>
    <row r="9" spans="2:7" s="9" customFormat="1" ht="39" customHeight="1" thickBot="1">
      <c r="B9" s="404"/>
      <c r="C9" s="401"/>
      <c r="D9" s="265" t="s">
        <v>112</v>
      </c>
      <c r="E9" s="264" t="str">
        <f>STB!D12</f>
        <v/>
      </c>
      <c r="F9" s="397"/>
    </row>
    <row r="10" spans="2:7" s="9" customFormat="1" ht="30.75" customHeight="1">
      <c r="B10" s="404"/>
      <c r="C10" s="401"/>
      <c r="D10" s="191" t="s">
        <v>12</v>
      </c>
      <c r="E10" s="239" t="str">
        <f>IF(SUM(E7:E9)=0,"",SUM(E7:E9))</f>
        <v/>
      </c>
      <c r="F10" s="397"/>
    </row>
    <row r="11" spans="2:7" s="9" customFormat="1" ht="12" customHeight="1">
      <c r="B11" s="405"/>
      <c r="C11" s="402"/>
      <c r="D11" s="90" t="str">
        <f>DIP!B47</f>
        <v>FAPESP, JUNE, 2011</v>
      </c>
      <c r="E11" s="90"/>
      <c r="F11" s="397"/>
    </row>
    <row r="12" spans="2:7" s="9" customFormat="1" ht="10.5" hidden="1" customHeight="1">
      <c r="C12" s="100"/>
      <c r="E12" s="91"/>
      <c r="F12" s="140"/>
    </row>
    <row r="13" spans="2:7" s="9" customFormat="1" hidden="1">
      <c r="C13" s="176"/>
      <c r="D13"/>
      <c r="E13" s="16"/>
      <c r="F13" s="140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A5FC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TRAN</vt:lpstr>
      <vt:lpstr>DIP</vt:lpstr>
      <vt:lpstr>9a-B-TTS- VINC</vt:lpstr>
      <vt:lpstr>STB</vt:lpstr>
      <vt:lpstr>CONSOLIDADA</vt:lpstr>
      <vt:lpstr>'9a-B-TTS- VINC'!Area_de_impressao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ferreira</cp:lastModifiedBy>
  <cp:lastPrinted>2011-08-19T16:53:03Z</cp:lastPrinted>
  <dcterms:created xsi:type="dcterms:W3CDTF">2004-06-09T18:15:42Z</dcterms:created>
  <dcterms:modified xsi:type="dcterms:W3CDTF">2011-10-24T13:10:45Z</dcterms:modified>
  <cp:category>Planilha do Microsoft Excel</cp:category>
</cp:coreProperties>
</file>