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JUNHO\CONVÊNIOS\MARILDA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CONSOLIDADA!$C$1:$F$10</definedName>
  </definedNames>
  <calcPr calcId="152511"/>
</workbook>
</file>

<file path=xl/calcChain.xml><?xml version="1.0" encoding="utf-8"?>
<calcChain xmlns="http://schemas.openxmlformats.org/spreadsheetml/2006/main">
  <c r="B17" i="13" l="1"/>
  <c r="B60" i="9"/>
  <c r="B61" i="8"/>
  <c r="D12" i="13" l="1"/>
  <c r="O9" i="13"/>
  <c r="J9" i="13"/>
  <c r="O8" i="13"/>
  <c r="K8" i="13"/>
  <c r="J8" i="13"/>
  <c r="O7" i="13"/>
  <c r="K7" i="13"/>
  <c r="J7" i="13"/>
  <c r="L4" i="13"/>
  <c r="J3" i="13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11" i="8"/>
  <c r="B196" i="8" s="1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J7" i="19" l="1"/>
  <c r="D13" i="8"/>
  <c r="G9" i="13" s="1"/>
  <c r="O58" i="7"/>
  <c r="O56" i="7"/>
  <c r="D12" i="6"/>
  <c r="G7" i="13" s="1"/>
  <c r="B61" i="7"/>
  <c r="B112" i="7" s="1"/>
  <c r="B194" i="7" s="1"/>
  <c r="O57" i="7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H8" i="13" s="1"/>
  <c r="D12" i="9"/>
  <c r="G8" i="13" s="1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G10" i="13" l="1"/>
  <c r="J8" i="19"/>
  <c r="D17" i="7"/>
  <c r="H7" i="13" s="1"/>
  <c r="O191" i="7"/>
  <c r="J9" i="19" l="1"/>
  <c r="H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<sst xmlns="http://schemas.openxmlformats.org/spreadsheetml/2006/main" count="344" uniqueCount="215">
  <si>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</si>
  <si>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</si>
  <si>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</si>
  <si>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</si>
  <si>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</si>
  <si>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</si>
  <si>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</si>
  <si>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</si>
  <si>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</si>
  <si>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</si>
  <si>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</si>
  <si>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</si>
  <si>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</si>
  <si>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</si>
  <si>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</si>
  <si>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</si>
  <si>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</si>
  <si>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</si>
  <si>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</si>
  <si>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</si>
  <si>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</si>
  <si>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</si>
  <si>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</si>
  <si>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</si>
  <si>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</si>
  <si>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</si>
  <si>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</si>
  <si>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</si>
  <si>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</si>
  <si>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</si>
  <si>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</si>
  <si>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</si>
  <si>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</si>
  <si>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</si>
  <si>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</si>
  <si>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</si>
  <si>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</si>
  <si>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</si>
  <si>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</si>
  <si>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</si>
  <si>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</si>
  <si>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</si>
  <si>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</si>
  <si>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</si>
  <si>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</si>
  <si>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</si>
  <si>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</si>
  <si>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</si>
  <si>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</si>
  <si>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</si>
  <si>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</si>
  <si>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</si>
  <si>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</si>
  <si>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</si>
  <si>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</si>
  <si>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</si>
  <si>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</si>
  <si>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</si>
  <si>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</si>
  <si>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</si>
  <si>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</si>
  <si>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</si>
  <si>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</si>
  <si>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</si>
  <si>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</si>
  <si>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</si>
  <si>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</si>
  <si>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</si>
  <si>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</si>
  <si>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</si>
  <si>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</si>
  <si>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</si>
  <si>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</si>
  <si>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</si>
  <si>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</si>
  <si>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</si>
  <si>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</si>
  <si>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</si>
  <si>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</si>
  <si>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</si>
  <si>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</si>
  <si>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</si>
  <si>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</si>
  <si>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</si>
  <si>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</si>
  <si>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</si>
  <si>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</si>
  <si>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</si>
  <si>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</si>
  <si>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</si>
  <si>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</si>
  <si>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</si>
  <si>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</si>
  <si>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</si>
  <si>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</si>
  <si>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</si>
  <si>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</si>
  <si>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</si>
  <si>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</si>
  <si>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</si>
  <si>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</si>
  <si>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</si>
  <si>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</si>
  <si>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</si>
  <si>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</si>
  <si>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</si>
  <si>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</si>
  <si>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</si>
  <si>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</si>
  <si>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</si>
  <si>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</si>
  <si>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</si>
  <si>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</si>
  <si>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</si>
  <si>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</si>
  <si>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</si>
  <si>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</si>
  <si>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</si>
  <si>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</si>
  <si>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</si>
  <si>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</si>
  <si>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</si>
  <si>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</si>
  <si>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</si>
  <si>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</si>
  <si>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</si>
  <si>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</si>
  <si>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</si>
  <si>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</si>
  <si>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</si>
  <si>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</si>
  <si>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</si>
  <si>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</si>
  <si>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</si>
  <si>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</si>
  <si>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</si>
  <si>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</si>
  <si>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</si>
  <si>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</si>
  <si>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</si>
  <si>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</si>
  <si>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</si>
  <si>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</si>
  <si>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</si>
  <si>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</si>
  <si>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</si>
  <si>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</si>
  <si>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</si>
  <si>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</si>
  <si>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</si>
  <si>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</si>
  <si>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</si>
  <si>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</si>
  <si>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</si>
  <si>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</si>
  <si>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</si>
  <si>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</si>
  <si>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</si>
  <si>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</si>
  <si>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</si>
  <si>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</si>
  <si>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</si>
  <si>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</si>
  <si>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</si>
  <si>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</si>
  <si>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</si>
  <si>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</si>
  <si>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</si>
  <si>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</si>
  <si>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</si>
  <si>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</si>
  <si>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</si>
  <si>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</si>
  <si>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</si>
  <si>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</si>
  <si>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</si>
  <si>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</si>
  <si>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</si>
  <si>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</si>
  <si>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</si>
  <si>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</si>
  <si>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</si>
  <si>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</si>
  <si>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</si>
  <si>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</si>
  <si>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</si>
  <si>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</si>
  <si>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</si>
  <si>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</si>
  <si>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</si>
  <si>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</si>
  <si>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</si>
  <si>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</si>
  <si>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</si>
  <si>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</si>
  <si>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</si>
  <si>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</si>
  <si>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</si>
  <si>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</si>
  <si>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</si>
  <si>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</si>
  <si>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</si>
  <si>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</si>
  <si>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</si>
  <si>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</si>
  <si>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</si>
  <si>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</si>
  <si>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</si>
  <si>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</si>
  <si>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</si>
  <si>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</si>
  <si>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</si>
  <si>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</si>
  <si>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</si>
  <si>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JUNHO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</si>
</sst>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6" fontId="54" fillId="4" borderId="29" xfId="2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6" fontId="54" fillId="4" borderId="30" xfId="2" applyFont="1" applyFill="1" applyBorder="1" applyAlignment="1">
      <alignment horizontal="center" vertical="center" wrapText="1"/>
    </xf>
    <xf numFmtId="166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6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128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0</v>
      </c>
      <c r="C10" s="183"/>
      <c r="D10" s="184"/>
      <c r="E10" s="387"/>
      <c r="F10" s="387"/>
      <c r="G10" s="387"/>
      <c r="H10" s="56"/>
      <c r="I10" s="56"/>
      <c r="J10" s="386"/>
      <c r="K10" s="386"/>
      <c r="L10" s="386"/>
      <c r="M10" s="386"/>
      <c r="N10" s="386"/>
      <c r="O10" s="386"/>
      <c r="P10" s="386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6"/>
      <c r="K11" s="386"/>
      <c r="L11" s="386"/>
      <c r="M11" s="386"/>
      <c r="N11" s="386"/>
      <c r="O11" s="386"/>
      <c r="P11" s="386"/>
      <c r="Q11" s="219"/>
    </row>
    <row r="12" spans="1:244" s="28" customFormat="1" ht="19.5" customHeight="1">
      <c r="A12" s="219"/>
      <c r="B12" s="376" t="s">
        <v>79</v>
      </c>
      <c r="C12" s="377"/>
      <c r="D12" s="401" t="str">
        <f>IF(SUM(O16:O58,O65:O109)=0,"",SUM(O16:O58,O65:O109))</f>
        <v/>
      </c>
      <c r="E12" s="401"/>
      <c r="F12" s="401"/>
      <c r="G12" s="60"/>
      <c r="H12" s="60"/>
      <c r="J12" s="386"/>
      <c r="K12" s="386"/>
      <c r="L12" s="386"/>
      <c r="M12" s="386"/>
      <c r="N12" s="386"/>
      <c r="O12" s="386"/>
      <c r="P12" s="386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8" t="s">
        <v>1</v>
      </c>
      <c r="C14" s="379"/>
      <c r="D14" s="367" t="s">
        <v>6</v>
      </c>
      <c r="E14" s="382" t="s">
        <v>7</v>
      </c>
      <c r="F14" s="383"/>
      <c r="G14" s="383"/>
      <c r="H14" s="383"/>
      <c r="I14" s="383"/>
      <c r="J14" s="383"/>
      <c r="K14" s="383"/>
      <c r="L14" s="383"/>
      <c r="M14" s="383"/>
      <c r="N14" s="367" t="s">
        <v>3</v>
      </c>
      <c r="O14" s="369" t="s">
        <v>4</v>
      </c>
      <c r="P14" s="367" t="s">
        <v>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0"/>
      <c r="C15" s="381"/>
      <c r="D15" s="368"/>
      <c r="E15" s="384"/>
      <c r="F15" s="385"/>
      <c r="G15" s="385"/>
      <c r="H15" s="385"/>
      <c r="I15" s="385"/>
      <c r="J15" s="385"/>
      <c r="K15" s="385"/>
      <c r="L15" s="385"/>
      <c r="M15" s="385"/>
      <c r="N15" s="368"/>
      <c r="O15" s="370"/>
      <c r="P15" s="36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5">
        <v>1</v>
      </c>
      <c r="P61" s="37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8" t="s">
        <v>9</v>
      </c>
      <c r="C63" s="379"/>
      <c r="D63" s="367" t="s">
        <v>24</v>
      </c>
      <c r="E63" s="382" t="s">
        <v>7</v>
      </c>
      <c r="F63" s="383"/>
      <c r="G63" s="383"/>
      <c r="H63" s="383"/>
      <c r="I63" s="383"/>
      <c r="J63" s="383"/>
      <c r="K63" s="383"/>
      <c r="L63" s="383"/>
      <c r="M63" s="383"/>
      <c r="N63" s="367" t="s">
        <v>3</v>
      </c>
      <c r="O63" s="369" t="s">
        <v>4</v>
      </c>
      <c r="P63" s="367" t="s">
        <v>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0"/>
      <c r="C64" s="381"/>
      <c r="D64" s="368"/>
      <c r="E64" s="384"/>
      <c r="F64" s="385"/>
      <c r="G64" s="385"/>
      <c r="H64" s="385"/>
      <c r="I64" s="385"/>
      <c r="J64" s="385"/>
      <c r="K64" s="385"/>
      <c r="L64" s="385"/>
      <c r="M64" s="385"/>
      <c r="N64" s="368"/>
      <c r="O64" s="370"/>
      <c r="P64" s="36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JUNHO DE 2013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5">
        <v>2</v>
      </c>
      <c r="P112" s="37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83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84</v>
      </c>
    </row>
    <row r="167" spans="1:25"/>
    <row r="168" spans="1:25" ht="15">
      <c r="B168" s="90"/>
    </row>
    <row r="169" spans="1:25" ht="15">
      <c r="B169" s="90"/>
    </row>
    <row r="170" spans="1:25" ht="14.25">
      <c r="B170" s="388" t="s">
        <v>26</v>
      </c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</row>
    <row r="171" spans="1:25" ht="14.25">
      <c r="B171" s="388" t="s">
        <v>23</v>
      </c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3" t="s">
        <v>8</v>
      </c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5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133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132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104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105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106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107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108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109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8" t="s">
        <v>1</v>
      </c>
      <c r="C190" s="379"/>
      <c r="D190" s="367" t="s">
        <v>6</v>
      </c>
      <c r="E190" s="382" t="s">
        <v>7</v>
      </c>
      <c r="F190" s="383"/>
      <c r="G190" s="383"/>
      <c r="H190" s="383"/>
      <c r="I190" s="383"/>
      <c r="J190" s="383"/>
      <c r="K190" s="383"/>
      <c r="L190" s="383"/>
      <c r="M190" s="383"/>
      <c r="N190" s="367" t="s">
        <v>3</v>
      </c>
      <c r="O190" s="367" t="s">
        <v>4</v>
      </c>
      <c r="P190" s="367" t="s">
        <v>2</v>
      </c>
    </row>
    <row r="191" spans="2:16">
      <c r="B191" s="380"/>
      <c r="C191" s="381"/>
      <c r="D191" s="368"/>
      <c r="E191" s="384"/>
      <c r="F191" s="385"/>
      <c r="G191" s="385"/>
      <c r="H191" s="385"/>
      <c r="I191" s="385"/>
      <c r="J191" s="385"/>
      <c r="K191" s="385"/>
      <c r="L191" s="385"/>
      <c r="M191" s="385"/>
      <c r="N191" s="368"/>
      <c r="O191" s="368"/>
      <c r="P191" s="368"/>
    </row>
    <row r="192" spans="2:16" ht="23.25" customHeight="1">
      <c r="B192" s="391">
        <v>1</v>
      </c>
      <c r="C192" s="392"/>
      <c r="D192" s="107">
        <v>1</v>
      </c>
      <c r="E192" s="398" t="s">
        <v>80</v>
      </c>
      <c r="F192" s="399"/>
      <c r="G192" s="399"/>
      <c r="H192" s="399"/>
      <c r="I192" s="399"/>
      <c r="J192" s="399"/>
      <c r="K192" s="399"/>
      <c r="L192" s="399"/>
      <c r="M192" s="399"/>
      <c r="N192" s="132">
        <v>4000</v>
      </c>
      <c r="O192" s="98">
        <f>N192*D192</f>
        <v>4000</v>
      </c>
      <c r="P192" s="79"/>
    </row>
    <row r="193" spans="2:16" ht="23.25" customHeight="1">
      <c r="B193" s="391">
        <v>2</v>
      </c>
      <c r="C193" s="392"/>
      <c r="D193" s="108">
        <v>30</v>
      </c>
      <c r="E193" s="396" t="s">
        <v>81</v>
      </c>
      <c r="F193" s="397"/>
      <c r="G193" s="397"/>
      <c r="H193" s="397"/>
      <c r="I193" s="397"/>
      <c r="J193" s="397"/>
      <c r="K193" s="397"/>
      <c r="L193" s="397"/>
      <c r="M193" s="397"/>
      <c r="N193" s="132">
        <v>240</v>
      </c>
      <c r="O193" s="98">
        <f>N193*D193</f>
        <v>7200</v>
      </c>
      <c r="P193" s="79"/>
    </row>
    <row r="194" spans="2:16" ht="23.25" customHeight="1">
      <c r="B194" s="391">
        <v>3</v>
      </c>
      <c r="C194" s="392"/>
      <c r="D194" s="108">
        <v>1</v>
      </c>
      <c r="E194" s="396" t="s">
        <v>30</v>
      </c>
      <c r="F194" s="397"/>
      <c r="G194" s="397"/>
      <c r="H194" s="397"/>
      <c r="I194" s="397"/>
      <c r="J194" s="397"/>
      <c r="K194" s="397"/>
      <c r="L194" s="397"/>
      <c r="M194" s="397"/>
      <c r="N194" s="132">
        <v>600</v>
      </c>
      <c r="O194" s="98">
        <f>N194*D194</f>
        <v>600</v>
      </c>
      <c r="P194" s="79"/>
    </row>
    <row r="195" spans="2:16" ht="23.25" customHeight="1">
      <c r="B195" s="389"/>
      <c r="C195" s="390"/>
      <c r="D195" s="390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25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JUNHO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f3KB9ld/lB54Vp1sd9aEV5i3YH3EFlRlLaFRWqjtsVG5iEL4elONT6JI5P2S890wsvMIqQUPfIfHRWg0MTReoQ==" saltValue="0ntuQiK+uDgwp/dV5l8VlQ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conditionalFormatting sqref="D65:D109 F65:M109 B65:B109 F19:M58 D16:D58 B16:B58">
    <cfRule type="cellIs" dxfId="40" priority="71" stopIfTrue="1" operator="equal">
      <formula>0</formula>
    </cfRule>
  </conditionalFormatting>
  <conditionalFormatting sqref="N59:O59 N110:O110">
    <cfRule type="cellIs" dxfId="39" priority="70" stopIfTrue="1" operator="equal">
      <formula>"INDIQUE A MOEDA"</formula>
    </cfRule>
  </conditionalFormatting>
  <conditionalFormatting sqref="B12 N195:O195">
    <cfRule type="cellIs" dxfId="38" priority="69" stopIfTrue="1" operator="equal">
      <formula>0</formula>
    </cfRule>
  </conditionalFormatting>
  <conditionalFormatting sqref="N65:N109 N16:N58">
    <cfRule type="cellIs" dxfId="37" priority="67" stopIfTrue="1" operator="equal">
      <formula>0</formula>
    </cfRule>
  </conditionalFormatting>
  <conditionalFormatting sqref="D65:D108 D16:D58">
    <cfRule type="cellIs" dxfId="36" priority="61" stopIfTrue="1" operator="equal">
      <formula>0</formula>
    </cfRule>
  </conditionalFormatting>
  <conditionalFormatting sqref="O65:O109">
    <cfRule type="cellIs" dxfId="35" priority="59" stopIfTrue="1" operator="equal">
      <formula>0</formula>
    </cfRule>
  </conditionalFormatting>
  <conditionalFormatting sqref="E65:M109 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O65:O109 O16:O58 E10:G10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5703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5703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42</v>
      </c>
      <c r="Q5" s="219"/>
    </row>
    <row r="6" spans="1:22" s="44" customFormat="1" ht="19.5" customHeight="1">
      <c r="A6" s="220"/>
      <c r="B6" s="194" t="s">
        <v>129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85</v>
      </c>
      <c r="C8" s="9"/>
      <c r="D8" s="9"/>
      <c r="E8" s="185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8" t="s">
        <v>101</v>
      </c>
      <c r="C10" s="418"/>
      <c r="D10" s="387"/>
      <c r="E10" s="387"/>
      <c r="F10" s="387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71</v>
      </c>
      <c r="C13" s="65" t="s">
        <v>13</v>
      </c>
      <c r="D13" s="64" t="s">
        <v>14</v>
      </c>
      <c r="E13" s="66">
        <v>1</v>
      </c>
      <c r="G13" s="263" t="s">
        <v>75</v>
      </c>
      <c r="H13" s="67"/>
      <c r="I13" s="64" t="s">
        <v>14</v>
      </c>
      <c r="J13" s="253"/>
      <c r="L13" s="263" t="s">
        <v>72</v>
      </c>
      <c r="M13" s="67"/>
      <c r="N13" s="64" t="s">
        <v>14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73</v>
      </c>
      <c r="C15" s="67"/>
      <c r="D15" s="64" t="s">
        <v>14</v>
      </c>
      <c r="E15" s="253"/>
      <c r="F15" s="96"/>
      <c r="G15" s="263" t="s">
        <v>74</v>
      </c>
      <c r="H15" s="67"/>
      <c r="I15" s="64" t="s">
        <v>14</v>
      </c>
      <c r="J15" s="253"/>
      <c r="K15" s="96"/>
      <c r="L15" s="263" t="s">
        <v>98</v>
      </c>
      <c r="M15" s="67"/>
      <c r="N15" s="64" t="s">
        <v>14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0" t="s">
        <v>5</v>
      </c>
      <c r="C17" s="420"/>
      <c r="D17" s="441" t="str">
        <f>IF(SUM(O22:O58,O65:O109)=0,"",SUM(O22:O58,O65:O109))</f>
        <v/>
      </c>
      <c r="E17" s="441"/>
      <c r="F17" s="44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67" t="s">
        <v>1</v>
      </c>
      <c r="C20" s="367" t="s">
        <v>6</v>
      </c>
      <c r="D20" s="382" t="s">
        <v>7</v>
      </c>
      <c r="E20" s="423"/>
      <c r="F20" s="423"/>
      <c r="G20" s="423"/>
      <c r="H20" s="423"/>
      <c r="I20" s="423"/>
      <c r="J20" s="424"/>
      <c r="K20" s="428" t="s">
        <v>21</v>
      </c>
      <c r="L20" s="367" t="s">
        <v>3</v>
      </c>
      <c r="M20" s="430" t="s">
        <v>99</v>
      </c>
      <c r="N20" s="431"/>
      <c r="O20" s="369" t="s">
        <v>100</v>
      </c>
      <c r="P20" s="434" t="s">
        <v>2</v>
      </c>
      <c r="Q20" s="155"/>
    </row>
    <row r="21" spans="1:22" s="15" customFormat="1" ht="23.25" customHeight="1">
      <c r="A21" s="221"/>
      <c r="B21" s="421"/>
      <c r="C21" s="422"/>
      <c r="D21" s="425"/>
      <c r="E21" s="426"/>
      <c r="F21" s="426"/>
      <c r="G21" s="426"/>
      <c r="H21" s="426"/>
      <c r="I21" s="426"/>
      <c r="J21" s="427"/>
      <c r="K21" s="429"/>
      <c r="L21" s="421"/>
      <c r="M21" s="432"/>
      <c r="N21" s="433"/>
      <c r="O21" s="419"/>
      <c r="P21" s="435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99"/>
      <c r="M22" s="405" t="str">
        <f>IF(C22*L22=0,"",C22*L22)</f>
        <v/>
      </c>
      <c r="N22" s="406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05" t="str">
        <f t="shared" ref="M23:M58" si="2">IF(C23*L23=0,"",C23*L23)</f>
        <v/>
      </c>
      <c r="N23" s="406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05" t="str">
        <f t="shared" si="2"/>
        <v/>
      </c>
      <c r="N24" s="406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05" t="str">
        <f t="shared" si="2"/>
        <v/>
      </c>
      <c r="N25" s="406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05" t="str">
        <f t="shared" si="2"/>
        <v/>
      </c>
      <c r="N26" s="406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05" t="str">
        <f t="shared" si="2"/>
        <v/>
      </c>
      <c r="N27" s="406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05" t="str">
        <f t="shared" si="2"/>
        <v/>
      </c>
      <c r="N28" s="406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05" t="str">
        <f t="shared" si="2"/>
        <v/>
      </c>
      <c r="N29" s="406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05" t="str">
        <f t="shared" si="2"/>
        <v/>
      </c>
      <c r="N30" s="406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05" t="str">
        <f t="shared" si="2"/>
        <v/>
      </c>
      <c r="N31" s="406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05" t="str">
        <f t="shared" si="2"/>
        <v/>
      </c>
      <c r="N32" s="406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05" t="str">
        <f t="shared" si="2"/>
        <v/>
      </c>
      <c r="N33" s="406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05" t="str">
        <f t="shared" si="2"/>
        <v/>
      </c>
      <c r="N34" s="406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05" t="str">
        <f t="shared" si="2"/>
        <v/>
      </c>
      <c r="N35" s="406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05" t="str">
        <f t="shared" si="2"/>
        <v/>
      </c>
      <c r="N36" s="406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05" t="str">
        <f t="shared" si="2"/>
        <v/>
      </c>
      <c r="N37" s="406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05" t="str">
        <f t="shared" si="2"/>
        <v/>
      </c>
      <c r="N38" s="406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05" t="str">
        <f t="shared" si="2"/>
        <v/>
      </c>
      <c r="N39" s="406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05" t="str">
        <f t="shared" si="2"/>
        <v/>
      </c>
      <c r="N40" s="406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05" t="str">
        <f t="shared" si="2"/>
        <v/>
      </c>
      <c r="N41" s="406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05" t="str">
        <f t="shared" si="2"/>
        <v/>
      </c>
      <c r="N42" s="406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05" t="str">
        <f t="shared" si="2"/>
        <v/>
      </c>
      <c r="N43" s="406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05" t="str">
        <f t="shared" si="2"/>
        <v/>
      </c>
      <c r="N44" s="406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05" t="str">
        <f t="shared" si="2"/>
        <v/>
      </c>
      <c r="N45" s="406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05" t="str">
        <f t="shared" si="2"/>
        <v/>
      </c>
      <c r="N46" s="406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05" t="str">
        <f t="shared" si="2"/>
        <v/>
      </c>
      <c r="N47" s="406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05" t="str">
        <f t="shared" si="2"/>
        <v/>
      </c>
      <c r="N48" s="406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05" t="str">
        <f t="shared" si="2"/>
        <v/>
      </c>
      <c r="N49" s="406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05" t="str">
        <f t="shared" si="2"/>
        <v/>
      </c>
      <c r="N50" s="406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05" t="str">
        <f t="shared" si="2"/>
        <v/>
      </c>
      <c r="N51" s="406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05" t="str">
        <f t="shared" si="2"/>
        <v/>
      </c>
      <c r="N52" s="406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05" t="str">
        <f t="shared" si="2"/>
        <v/>
      </c>
      <c r="N53" s="406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05" t="str">
        <f t="shared" si="2"/>
        <v/>
      </c>
      <c r="N54" s="406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05" t="str">
        <f t="shared" si="2"/>
        <v/>
      </c>
      <c r="N55" s="406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05" t="str">
        <f t="shared" si="2"/>
        <v/>
      </c>
      <c r="N56" s="406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05" t="str">
        <f t="shared" si="2"/>
        <v/>
      </c>
      <c r="N57" s="406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05" t="str">
        <f t="shared" si="2"/>
        <v/>
      </c>
      <c r="N58" s="406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32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JUNHO DE 2013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67" t="s">
        <v>1</v>
      </c>
      <c r="C63" s="367" t="s">
        <v>6</v>
      </c>
      <c r="D63" s="382" t="s">
        <v>7</v>
      </c>
      <c r="E63" s="423"/>
      <c r="F63" s="423"/>
      <c r="G63" s="423"/>
      <c r="H63" s="423"/>
      <c r="I63" s="423"/>
      <c r="J63" s="424"/>
      <c r="K63" s="428" t="s">
        <v>21</v>
      </c>
      <c r="L63" s="367" t="s">
        <v>3</v>
      </c>
      <c r="M63" s="430" t="s">
        <v>99</v>
      </c>
      <c r="N63" s="431"/>
      <c r="O63" s="369" t="s">
        <v>100</v>
      </c>
      <c r="P63" s="434" t="s">
        <v>2</v>
      </c>
      <c r="Q63" s="155"/>
      <c r="S63" s="96"/>
      <c r="T63" s="96"/>
      <c r="U63" s="96"/>
    </row>
    <row r="64" spans="1:21" s="15" customFormat="1" ht="23.25" customHeight="1">
      <c r="A64" s="221"/>
      <c r="B64" s="421"/>
      <c r="C64" s="422"/>
      <c r="D64" s="425"/>
      <c r="E64" s="426"/>
      <c r="F64" s="426"/>
      <c r="G64" s="426"/>
      <c r="H64" s="426"/>
      <c r="I64" s="426"/>
      <c r="J64" s="427"/>
      <c r="K64" s="429"/>
      <c r="L64" s="421"/>
      <c r="M64" s="432"/>
      <c r="N64" s="433"/>
      <c r="O64" s="419"/>
      <c r="P64" s="435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5" t="str">
        <f t="shared" ref="M65:M109" si="4">IF(C65*L65=0,"",C65*L65)</f>
        <v/>
      </c>
      <c r="N65" s="406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5" t="str">
        <f t="shared" si="4"/>
        <v/>
      </c>
      <c r="N66" s="406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5" t="str">
        <f t="shared" si="4"/>
        <v/>
      </c>
      <c r="N67" s="406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5" t="str">
        <f t="shared" si="4"/>
        <v/>
      </c>
      <c r="N68" s="406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5" t="str">
        <f t="shared" si="4"/>
        <v/>
      </c>
      <c r="N69" s="406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5" t="str">
        <f t="shared" si="4"/>
        <v/>
      </c>
      <c r="N70" s="406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5" t="str">
        <f t="shared" si="4"/>
        <v/>
      </c>
      <c r="N71" s="406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5" t="str">
        <f t="shared" si="4"/>
        <v/>
      </c>
      <c r="N72" s="406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5" t="str">
        <f t="shared" si="4"/>
        <v/>
      </c>
      <c r="N73" s="406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5" t="str">
        <f t="shared" si="4"/>
        <v/>
      </c>
      <c r="N74" s="406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5" t="str">
        <f t="shared" si="4"/>
        <v/>
      </c>
      <c r="N75" s="406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5" t="str">
        <f t="shared" si="4"/>
        <v/>
      </c>
      <c r="N76" s="406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5" t="str">
        <f t="shared" si="4"/>
        <v/>
      </c>
      <c r="N77" s="406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5" t="str">
        <f t="shared" si="4"/>
        <v/>
      </c>
      <c r="N78" s="406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5" t="str">
        <f t="shared" si="4"/>
        <v/>
      </c>
      <c r="N79" s="406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5" t="str">
        <f t="shared" si="4"/>
        <v/>
      </c>
      <c r="N80" s="406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5" t="str">
        <f t="shared" si="4"/>
        <v/>
      </c>
      <c r="N81" s="406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5" t="str">
        <f t="shared" si="4"/>
        <v/>
      </c>
      <c r="N82" s="406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5" t="str">
        <f t="shared" si="4"/>
        <v/>
      </c>
      <c r="N83" s="406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5" t="str">
        <f t="shared" si="4"/>
        <v/>
      </c>
      <c r="N84" s="406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5" t="str">
        <f t="shared" si="4"/>
        <v/>
      </c>
      <c r="N85" s="406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5" t="str">
        <f t="shared" si="4"/>
        <v/>
      </c>
      <c r="N86" s="406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5" t="str">
        <f t="shared" si="4"/>
        <v/>
      </c>
      <c r="N87" s="406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5" t="str">
        <f t="shared" si="4"/>
        <v/>
      </c>
      <c r="N88" s="406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5" t="str">
        <f t="shared" si="4"/>
        <v/>
      </c>
      <c r="N89" s="406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5" t="str">
        <f t="shared" si="4"/>
        <v/>
      </c>
      <c r="N90" s="406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5" t="str">
        <f t="shared" si="4"/>
        <v/>
      </c>
      <c r="N91" s="406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5" t="str">
        <f t="shared" si="4"/>
        <v/>
      </c>
      <c r="N92" s="406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5" t="str">
        <f t="shared" si="4"/>
        <v/>
      </c>
      <c r="N93" s="406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5" t="str">
        <f t="shared" si="4"/>
        <v/>
      </c>
      <c r="N94" s="406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5" t="str">
        <f t="shared" si="4"/>
        <v/>
      </c>
      <c r="N95" s="406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5" t="str">
        <f t="shared" si="4"/>
        <v/>
      </c>
      <c r="N96" s="406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5" t="str">
        <f t="shared" si="4"/>
        <v/>
      </c>
      <c r="N97" s="406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5" t="str">
        <f t="shared" si="4"/>
        <v/>
      </c>
      <c r="N98" s="406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5" t="str">
        <f t="shared" si="4"/>
        <v/>
      </c>
      <c r="N99" s="406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5" t="str">
        <f t="shared" si="4"/>
        <v/>
      </c>
      <c r="N100" s="406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5" t="str">
        <f t="shared" si="4"/>
        <v/>
      </c>
      <c r="N101" s="406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5" t="str">
        <f t="shared" si="4"/>
        <v/>
      </c>
      <c r="N102" s="406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5" t="str">
        <f t="shared" si="4"/>
        <v/>
      </c>
      <c r="N103" s="406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5" t="str">
        <f t="shared" si="4"/>
        <v/>
      </c>
      <c r="N104" s="406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5" t="str">
        <f t="shared" si="4"/>
        <v/>
      </c>
      <c r="N105" s="406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5" t="str">
        <f t="shared" si="4"/>
        <v/>
      </c>
      <c r="N106" s="406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5" t="str">
        <f t="shared" si="4"/>
        <v/>
      </c>
      <c r="N107" s="406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5" t="str">
        <f t="shared" si="4"/>
        <v/>
      </c>
      <c r="N108" s="406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5" t="str">
        <f t="shared" si="4"/>
        <v/>
      </c>
      <c r="N109" s="406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32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JUNHO DE 2013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83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84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88" t="s">
        <v>33</v>
      </c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88" t="s">
        <v>31</v>
      </c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0" t="s">
        <v>8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226"/>
    </row>
    <row r="164" spans="1:243" s="45" customFormat="1" ht="14.25" customHeight="1">
      <c r="A164" s="266"/>
      <c r="B164" s="40" t="s">
        <v>34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35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110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111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125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124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112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126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113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127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114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36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37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38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39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71</v>
      </c>
      <c r="C183" s="65" t="s">
        <v>13</v>
      </c>
      <c r="D183" s="64" t="s">
        <v>14</v>
      </c>
      <c r="E183" s="66">
        <v>1</v>
      </c>
      <c r="F183" s="276"/>
      <c r="G183" s="263" t="s">
        <v>75</v>
      </c>
      <c r="H183" s="67" t="s">
        <v>15</v>
      </c>
      <c r="I183" s="64" t="s">
        <v>22</v>
      </c>
      <c r="J183" s="253">
        <v>1.24</v>
      </c>
      <c r="K183" s="276"/>
      <c r="L183" s="263" t="s">
        <v>72</v>
      </c>
      <c r="M183" s="67" t="s">
        <v>18</v>
      </c>
      <c r="N183" s="64" t="s">
        <v>14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67" t="s">
        <v>1</v>
      </c>
      <c r="C185" s="367" t="s">
        <v>6</v>
      </c>
      <c r="D185" s="382" t="s">
        <v>7</v>
      </c>
      <c r="E185" s="423"/>
      <c r="F185" s="423"/>
      <c r="G185" s="423"/>
      <c r="H185" s="423"/>
      <c r="I185" s="423"/>
      <c r="J185" s="424"/>
      <c r="K185" s="428" t="s">
        <v>21</v>
      </c>
      <c r="L185" s="367" t="s">
        <v>3</v>
      </c>
      <c r="M185" s="378" t="s">
        <v>99</v>
      </c>
      <c r="N185" s="437"/>
      <c r="O185" s="436" t="s">
        <v>100</v>
      </c>
      <c r="P185" s="434" t="s">
        <v>2</v>
      </c>
      <c r="Q185" s="241"/>
    </row>
    <row r="186" spans="1:26" s="49" customFormat="1" ht="27.75" customHeight="1">
      <c r="A186" s="221"/>
      <c r="B186" s="421"/>
      <c r="C186" s="422"/>
      <c r="D186" s="425"/>
      <c r="E186" s="426"/>
      <c r="F186" s="426"/>
      <c r="G186" s="426"/>
      <c r="H186" s="426"/>
      <c r="I186" s="426"/>
      <c r="J186" s="427"/>
      <c r="K186" s="429"/>
      <c r="L186" s="421"/>
      <c r="M186" s="438"/>
      <c r="N186" s="439"/>
      <c r="O186" s="436"/>
      <c r="P186" s="435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4" t="s">
        <v>40</v>
      </c>
      <c r="E187" s="415"/>
      <c r="F187" s="415"/>
      <c r="G187" s="415"/>
      <c r="H187" s="415"/>
      <c r="I187" s="415"/>
      <c r="J187" s="416"/>
      <c r="K187" s="259" t="s">
        <v>13</v>
      </c>
      <c r="L187" s="173">
        <v>1200</v>
      </c>
      <c r="M187" s="412">
        <f>C187*L187</f>
        <v>1200</v>
      </c>
      <c r="N187" s="413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10</v>
      </c>
      <c r="C188" s="112">
        <v>1</v>
      </c>
      <c r="D188" s="414" t="s">
        <v>19</v>
      </c>
      <c r="E188" s="415"/>
      <c r="F188" s="415"/>
      <c r="G188" s="415"/>
      <c r="H188" s="415"/>
      <c r="I188" s="415"/>
      <c r="J188" s="416"/>
      <c r="K188" s="259" t="s">
        <v>15</v>
      </c>
      <c r="L188" s="173">
        <v>240</v>
      </c>
      <c r="M188" s="412">
        <f>C188*L188</f>
        <v>240</v>
      </c>
      <c r="N188" s="413"/>
      <c r="O188" s="265">
        <f>M188*J183</f>
        <v>297.60000000000002</v>
      </c>
      <c r="P188" s="160"/>
      <c r="Q188" s="216"/>
      <c r="S188" s="283" t="s">
        <v>18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4" t="s">
        <v>41</v>
      </c>
      <c r="E189" s="415"/>
      <c r="F189" s="415"/>
      <c r="G189" s="415"/>
      <c r="H189" s="415"/>
      <c r="I189" s="415"/>
      <c r="J189" s="416"/>
      <c r="K189" s="259" t="s">
        <v>18</v>
      </c>
      <c r="L189" s="173">
        <v>456</v>
      </c>
      <c r="M189" s="412">
        <f>C189*L189</f>
        <v>456</v>
      </c>
      <c r="N189" s="413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20</v>
      </c>
      <c r="C190" s="112">
        <v>1</v>
      </c>
      <c r="D190" s="414" t="s">
        <v>19</v>
      </c>
      <c r="E190" s="415"/>
      <c r="F190" s="415"/>
      <c r="G190" s="415"/>
      <c r="H190" s="415"/>
      <c r="I190" s="415"/>
      <c r="J190" s="416"/>
      <c r="K190" s="259" t="s">
        <v>18</v>
      </c>
      <c r="L190" s="173">
        <v>45</v>
      </c>
      <c r="M190" s="412">
        <f>C190*L190</f>
        <v>45</v>
      </c>
      <c r="N190" s="413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17"/>
      <c r="J191" s="417"/>
      <c r="K191" s="417"/>
      <c r="L191" s="417"/>
      <c r="M191" s="410" t="s">
        <v>5</v>
      </c>
      <c r="N191" s="411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07" t="s">
        <v>32</v>
      </c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9"/>
      <c r="Q193" s="286"/>
      <c r="R193" s="198"/>
      <c r="S193" s="198"/>
    </row>
    <row r="194" spans="1:19" ht="12.75" customHeight="1">
      <c r="B194" s="272" t="str">
        <f>B112</f>
        <v>FAPESP, JUNHO DE 2013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T850Lw9htUvk6finXeMNGjRKuS4zGq13DKR0wh9LhNYwdtqEbm6IU9xUc27ctat9FY9dcaPf9WLKRCjo86wlg==" saltValue="jaklor5zVfZBYB1B+CFiK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K65:K110 C56:D58 K22:K58">
    <cfRule type="cellIs" dxfId="25" priority="52" stopIfTrue="1" operator="equal">
      <formula>""</formula>
    </cfRule>
  </conditionalFormatting>
  <conditionalFormatting sqref="O65:O109 O22:O58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 R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3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130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0</v>
      </c>
      <c r="C10" s="151"/>
      <c r="D10" s="151"/>
      <c r="E10" s="387"/>
      <c r="F10" s="387"/>
      <c r="G10" s="387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8" t="s">
        <v>79</v>
      </c>
      <c r="C13" s="449"/>
      <c r="D13" s="401" t="str">
        <f>IF(SUM(P16:P58:P65:P108)=0,"",SUM(P16:P58:P65:P108))</f>
        <v/>
      </c>
      <c r="E13" s="401"/>
      <c r="F13" s="401"/>
      <c r="G13" s="40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2" t="s">
        <v>1</v>
      </c>
      <c r="C15" s="442"/>
      <c r="D15" s="178" t="s">
        <v>6</v>
      </c>
      <c r="E15" s="443" t="s">
        <v>7</v>
      </c>
      <c r="F15" s="444"/>
      <c r="G15" s="444"/>
      <c r="H15" s="444"/>
      <c r="I15" s="444"/>
      <c r="J15" s="444"/>
      <c r="K15" s="444"/>
      <c r="L15" s="444"/>
      <c r="M15" s="444"/>
      <c r="N15" s="445"/>
      <c r="O15" s="179" t="s">
        <v>3</v>
      </c>
      <c r="P15" s="254" t="s">
        <v>4</v>
      </c>
      <c r="Q15" s="178" t="s">
        <v>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5" t="s">
        <v>44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4" t="str">
        <f>'6-STE'!B61</f>
        <v>FAPESP, JUNHO DE 2013</v>
      </c>
      <c r="C61" s="454"/>
      <c r="D61" s="454"/>
      <c r="E61" s="45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2" t="s">
        <v>1</v>
      </c>
      <c r="C64" s="453"/>
      <c r="D64" s="178" t="s">
        <v>6</v>
      </c>
      <c r="E64" s="443" t="s">
        <v>7</v>
      </c>
      <c r="F64" s="444"/>
      <c r="G64" s="444"/>
      <c r="H64" s="444"/>
      <c r="I64" s="444"/>
      <c r="J64" s="444"/>
      <c r="K64" s="444"/>
      <c r="L64" s="444"/>
      <c r="M64" s="444"/>
      <c r="N64" s="445"/>
      <c r="O64" s="179" t="s">
        <v>3</v>
      </c>
      <c r="P64" s="254" t="s">
        <v>4</v>
      </c>
      <c r="Q64" s="178" t="s">
        <v>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JUNHO DE 2013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83</v>
      </c>
    </row>
    <row r="163" spans="1:245" ht="16.5" customHeight="1">
      <c r="B163" s="147" t="s">
        <v>84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8" t="s">
        <v>45</v>
      </c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8" t="s">
        <v>43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0" t="s">
        <v>8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46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47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115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116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117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118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119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120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2" t="s">
        <v>1</v>
      </c>
      <c r="C188" s="453"/>
      <c r="D188" s="195" t="s">
        <v>6</v>
      </c>
      <c r="E188" s="443" t="s">
        <v>7</v>
      </c>
      <c r="F188" s="444"/>
      <c r="G188" s="444"/>
      <c r="H188" s="444"/>
      <c r="I188" s="444"/>
      <c r="J188" s="444"/>
      <c r="K188" s="444"/>
      <c r="L188" s="444"/>
      <c r="M188" s="444"/>
      <c r="N188" s="445"/>
      <c r="O188" s="196" t="s">
        <v>3</v>
      </c>
      <c r="P188" s="195" t="s">
        <v>4</v>
      </c>
      <c r="Q188" s="195" t="s">
        <v>2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53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54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55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56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1"/>
      <c r="C193" s="392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JUNHO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FBG6QgKKOjiffZp0dBmsrhypHMIakUPvGMU0wH0S94qqdzvyNVprUS0rugNI89fk7Oq71XXBRGzvB8qBy8+2mQ==" saltValue="9XG8OFItLWa3mVxlZEynD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6"/>
      <c r="P2" s="456"/>
      <c r="Q2" s="456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131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8" t="s">
        <v>85</v>
      </c>
      <c r="C8" s="468"/>
      <c r="D8" s="468"/>
      <c r="E8" s="46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8" t="s">
        <v>0</v>
      </c>
      <c r="C10" s="458"/>
      <c r="D10" s="387"/>
      <c r="E10" s="387"/>
      <c r="F10" s="387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7" t="s">
        <v>103</v>
      </c>
      <c r="C12" s="457"/>
      <c r="D12" s="401" t="str">
        <f>IF(SUM(O15:O57,O63:O103)=0,"",SUM(O15:O57,O63:O103))</f>
        <v/>
      </c>
      <c r="E12" s="401"/>
      <c r="F12" s="401"/>
      <c r="G12" s="85"/>
      <c r="H12" s="457" t="s">
        <v>91</v>
      </c>
      <c r="I12" s="457"/>
      <c r="J12" s="457"/>
      <c r="K12" s="441" t="str">
        <f>IF(SUM(P15:P57,P63:P103)=0,"",SUM(P15:P57,P63:P103))</f>
        <v/>
      </c>
      <c r="L12" s="441"/>
      <c r="M12" s="44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</v>
      </c>
      <c r="C14" s="178" t="s">
        <v>6</v>
      </c>
      <c r="D14" s="443" t="s">
        <v>7</v>
      </c>
      <c r="E14" s="444"/>
      <c r="F14" s="444"/>
      <c r="G14" s="444"/>
      <c r="H14" s="444"/>
      <c r="I14" s="444"/>
      <c r="J14" s="444"/>
      <c r="K14" s="444"/>
      <c r="L14" s="445"/>
      <c r="M14" s="190" t="s">
        <v>102</v>
      </c>
      <c r="N14" s="179" t="s">
        <v>3</v>
      </c>
      <c r="O14" s="254" t="s">
        <v>90</v>
      </c>
      <c r="P14" s="254" t="s">
        <v>92</v>
      </c>
      <c r="Q14" s="178" t="s">
        <v>2</v>
      </c>
      <c r="R14" s="233"/>
      <c r="T14" s="32"/>
      <c r="U14" s="32"/>
      <c r="V14" s="32"/>
      <c r="W14" s="32"/>
      <c r="X14" s="32"/>
    </row>
    <row r="15" spans="1:243" s="34" customFormat="1" ht="23.6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93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94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6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6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6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6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6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6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6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6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6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6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6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6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6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6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6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6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6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6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6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6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6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6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6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6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6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6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6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6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6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7" t="s">
        <v>44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9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JUNHO DE 2013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</v>
      </c>
      <c r="C62" s="178" t="s">
        <v>6</v>
      </c>
      <c r="D62" s="470" t="s">
        <v>7</v>
      </c>
      <c r="E62" s="470"/>
      <c r="F62" s="470"/>
      <c r="G62" s="470"/>
      <c r="H62" s="470"/>
      <c r="I62" s="470"/>
      <c r="J62" s="470"/>
      <c r="K62" s="470"/>
      <c r="L62" s="470"/>
      <c r="M62" s="190" t="s">
        <v>102</v>
      </c>
      <c r="N62" s="179" t="s">
        <v>3</v>
      </c>
      <c r="O62" s="254" t="s">
        <v>90</v>
      </c>
      <c r="P62" s="254" t="s">
        <v>92</v>
      </c>
      <c r="Q62" s="178" t="s">
        <v>2</v>
      </c>
      <c r="R62" s="233"/>
      <c r="S62" s="32"/>
      <c r="T62" s="32"/>
      <c r="U62" s="32"/>
      <c r="V62" s="32"/>
      <c r="W62" s="32"/>
      <c r="X62" s="32"/>
    </row>
    <row r="63" spans="1:243" s="34" customFormat="1" ht="23.6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6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6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6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6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6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6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6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6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6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6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6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6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6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6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6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6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6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6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6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6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6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6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6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6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6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6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6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6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6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5" t="s">
        <v>44</v>
      </c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83</v>
      </c>
      <c r="C160" s="54"/>
      <c r="D160" s="54"/>
      <c r="J160" s="54"/>
      <c r="R160" s="156"/>
    </row>
    <row r="161" spans="1:246" ht="16.5" customHeight="1">
      <c r="B161" s="147" t="s">
        <v>84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89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96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5" t="s">
        <v>82</v>
      </c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7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115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122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121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123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118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134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135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136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2" t="s">
        <v>1</v>
      </c>
      <c r="C187" s="442"/>
      <c r="D187" s="195" t="s">
        <v>6</v>
      </c>
      <c r="E187" s="443" t="s">
        <v>7</v>
      </c>
      <c r="F187" s="444"/>
      <c r="G187" s="444"/>
      <c r="H187" s="444"/>
      <c r="I187" s="444"/>
      <c r="J187" s="444"/>
      <c r="K187" s="444"/>
      <c r="L187" s="445"/>
      <c r="M187" s="196" t="s">
        <v>102</v>
      </c>
      <c r="N187" s="196" t="s">
        <v>3</v>
      </c>
      <c r="O187" s="195" t="s">
        <v>90</v>
      </c>
      <c r="P187" s="195" t="s">
        <v>92</v>
      </c>
      <c r="Q187" s="195" t="s">
        <v>2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62" t="s">
        <v>62</v>
      </c>
      <c r="F188" s="463"/>
      <c r="G188" s="463"/>
      <c r="H188" s="463"/>
      <c r="I188" s="463"/>
      <c r="J188" s="463"/>
      <c r="K188" s="463"/>
      <c r="L188" s="464"/>
      <c r="M188" s="271" t="s">
        <v>93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63</v>
      </c>
      <c r="F189" s="146"/>
      <c r="G189" s="201"/>
      <c r="H189" s="201"/>
      <c r="I189" s="201"/>
      <c r="J189" s="201"/>
      <c r="K189" s="201"/>
      <c r="L189" s="201"/>
      <c r="M189" s="271" t="s">
        <v>93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62" t="s">
        <v>95</v>
      </c>
      <c r="F190" s="463"/>
      <c r="G190" s="463"/>
      <c r="H190" s="463"/>
      <c r="I190" s="463"/>
      <c r="J190" s="463"/>
      <c r="K190" s="463"/>
      <c r="L190" s="464"/>
      <c r="M190" s="271" t="s">
        <v>94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9"/>
      <c r="F191" s="460"/>
      <c r="G191" s="460"/>
      <c r="H191" s="460"/>
      <c r="I191" s="460"/>
      <c r="J191" s="460"/>
      <c r="K191" s="460"/>
      <c r="L191" s="461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5" t="s">
        <v>44</v>
      </c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USwBghCwn20GFS0oimVcjeUxVMO861Yiqb95BaTBvuTuHru2DXv7dMUoKSaaOFw6dFT+x0IwJ0zm0dl3YVMDA==" saltValue="PxfvIfAbMzBMvY12Xbe8LQ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5703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5703125" style="172" customWidth="1"/>
    <col min="10" max="10" width="19" style="331" hidden="1" customWidth="1"/>
    <col min="11" max="11" width="13.5703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42</v>
      </c>
    </row>
    <row r="2" spans="2:16" ht="21.75" customHeight="1">
      <c r="D2" s="88"/>
      <c r="E2" s="88"/>
      <c r="F2" s="88"/>
      <c r="G2" s="88"/>
      <c r="H2" s="88"/>
      <c r="I2" s="88"/>
      <c r="J2" s="333" t="s">
        <v>201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42</v>
      </c>
      <c r="I3" s="88"/>
      <c r="J3" s="335" t="str">
        <f ca="1">DAYS360(TODAY(),L2)&amp;" DIAS"&amp;" PARA MEU PRÓXIMO QUINQUÊNIO"&amp; "  E SEXTA PARTE"</f>
        <v>1193 DIAS PARA MEU PRÓXIMO QUINQUÊNIO  E SEXTA PARTE</v>
      </c>
    </row>
    <row r="4" spans="2:16" ht="42.75" customHeight="1">
      <c r="B4" s="490" t="s">
        <v>76</v>
      </c>
      <c r="C4" s="336"/>
      <c r="D4" s="328" t="s">
        <v>70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202</v>
      </c>
      <c r="E6" s="497"/>
      <c r="F6" s="498"/>
      <c r="G6" s="341" t="s">
        <v>78</v>
      </c>
      <c r="H6" s="342" t="s">
        <v>77</v>
      </c>
      <c r="I6" s="88"/>
      <c r="J6" s="343" t="s">
        <v>203</v>
      </c>
      <c r="K6" s="343" t="s">
        <v>204</v>
      </c>
      <c r="M6" s="338"/>
      <c r="O6" s="344" t="s">
        <v>205</v>
      </c>
    </row>
    <row r="7" spans="2:16" s="10" customFormat="1" ht="30.75" customHeight="1">
      <c r="B7" s="491"/>
      <c r="C7" s="339"/>
      <c r="D7" s="499" t="s">
        <v>87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8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9">
        <f>[1]DADOS!I5</f>
        <v>3</v>
      </c>
    </row>
    <row r="8" spans="2:16" s="10" customFormat="1" ht="30.75" customHeight="1">
      <c r="B8" s="491"/>
      <c r="C8" s="339"/>
      <c r="D8" s="499" t="s">
        <v>97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8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9">
        <f>[1]DADOS!I6</f>
        <v>4</v>
      </c>
    </row>
    <row r="9" spans="2:16" s="10" customFormat="1" ht="30.75" customHeight="1" thickBot="1">
      <c r="B9" s="491"/>
      <c r="C9" s="339"/>
      <c r="D9" s="499" t="s">
        <v>88</v>
      </c>
      <c r="E9" s="500"/>
      <c r="F9" s="501"/>
      <c r="G9" s="345" t="str">
        <f>'7-TRAN'!D13</f>
        <v/>
      </c>
      <c r="H9" s="352"/>
      <c r="I9" s="88"/>
      <c r="J9" s="347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3"/>
      <c r="O9" s="349">
        <f>[1]DADOS!I7</f>
        <v>5</v>
      </c>
    </row>
    <row r="10" spans="2:16" s="10" customFormat="1" ht="20.25" customHeight="1" thickBot="1">
      <c r="B10" s="491"/>
      <c r="C10" s="339"/>
      <c r="D10" s="471" t="s">
        <v>206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207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tr">
        <f>'[1]9b-B-ACAD-TEM'!B48</f>
        <v>FAPESP,  MAIO DE 2013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208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209</v>
      </c>
      <c r="C15" s="478"/>
      <c r="D15" s="479"/>
      <c r="E15" s="480" t="s">
        <v>210</v>
      </c>
      <c r="F15" s="481"/>
      <c r="G15" s="481"/>
      <c r="H15" s="482"/>
      <c r="I15" s="478" t="s">
        <v>211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212</v>
      </c>
      <c r="C16" s="487"/>
      <c r="D16" s="362" t="s">
        <v>213</v>
      </c>
      <c r="E16" s="483"/>
      <c r="F16" s="484"/>
      <c r="G16" s="484"/>
      <c r="H16" s="485"/>
      <c r="I16" s="488" t="s">
        <v>213</v>
      </c>
      <c r="J16" s="489"/>
      <c r="K16" s="363" t="s">
        <v>212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JUNHO DE 2013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sheetProtection algorithmName="SHA-512" hashValue="kVblXvoAmzy7H/Io82JpCKBY2mZZNH9o0oDPBOzGgNu5Ww5mVcqMyt968Rk8hBd60GCQAgK8Ogrzo8X15kxFlA==" saltValue="5MjF5rHzesH4RaWkT7/NZA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200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137</v>
      </c>
      <c r="D2" s="300" t="s">
        <v>138</v>
      </c>
      <c r="E2" s="300" t="s">
        <v>141</v>
      </c>
      <c r="F2" s="300" t="s">
        <v>139</v>
      </c>
      <c r="G2" s="300" t="s">
        <v>139</v>
      </c>
      <c r="H2" s="301"/>
      <c r="I2" s="503" t="s">
        <v>140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66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195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86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65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196</v>
      </c>
      <c r="N6" s="319"/>
      <c r="O6" s="310"/>
      <c r="P6" s="310"/>
    </row>
    <row r="7" spans="1:19" ht="18" customHeight="1">
      <c r="B7" s="299"/>
      <c r="C7" s="307" t="s">
        <v>67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197</v>
      </c>
      <c r="N7" s="319"/>
      <c r="O7" s="310"/>
      <c r="P7" s="310"/>
    </row>
    <row r="8" spans="1:19" ht="18" customHeight="1">
      <c r="B8" s="299"/>
      <c r="C8" s="307" t="s">
        <v>68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69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198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199</v>
      </c>
      <c r="N11" s="317"/>
      <c r="O11" s="310"/>
      <c r="P11" s="310"/>
    </row>
    <row r="12" spans="1:19" ht="18" customHeight="1">
      <c r="C12" s="172" t="s">
        <v>142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143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144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145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146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147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148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149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150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151</v>
      </c>
      <c r="D21" s="172" t="s">
        <v>152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153</v>
      </c>
      <c r="D22" s="172" t="s">
        <v>154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145</v>
      </c>
      <c r="D23" s="172" t="s">
        <v>155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156</v>
      </c>
      <c r="D24" s="172" t="s">
        <v>157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158</v>
      </c>
      <c r="D25" s="172" t="s">
        <v>159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160</v>
      </c>
      <c r="D26" s="172" t="s">
        <v>161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162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163</v>
      </c>
      <c r="D28" s="312">
        <v>351.9</v>
      </c>
    </row>
    <row r="29" spans="3:16">
      <c r="C29" s="172" t="s">
        <v>164</v>
      </c>
      <c r="D29" s="312">
        <v>703.2</v>
      </c>
    </row>
    <row r="30" spans="3:16">
      <c r="C30" s="172" t="s">
        <v>165</v>
      </c>
      <c r="D30" s="312">
        <v>984.3</v>
      </c>
    </row>
    <row r="31" spans="3:16">
      <c r="C31" s="172" t="s">
        <v>166</v>
      </c>
      <c r="D31" s="312">
        <v>2488.1999999999998</v>
      </c>
    </row>
    <row r="32" spans="3:16">
      <c r="C32" s="172" t="s">
        <v>167</v>
      </c>
      <c r="D32" s="312">
        <v>4076.7</v>
      </c>
    </row>
    <row r="33" spans="3:4">
      <c r="C33" s="172" t="s">
        <v>168</v>
      </c>
      <c r="D33" s="312">
        <v>5908.8</v>
      </c>
    </row>
    <row r="34" spans="3:4">
      <c r="C34" s="172" t="s">
        <v>169</v>
      </c>
      <c r="D34" s="312">
        <v>562.5</v>
      </c>
    </row>
    <row r="35" spans="3:4">
      <c r="C35" s="172" t="s">
        <v>170</v>
      </c>
      <c r="D35" s="312">
        <v>843.6</v>
      </c>
    </row>
    <row r="36" spans="3:4">
      <c r="C36" s="172" t="s">
        <v>171</v>
      </c>
      <c r="D36" s="172" t="s">
        <v>172</v>
      </c>
    </row>
    <row r="37" spans="3:4">
      <c r="C37" s="172" t="s">
        <v>173</v>
      </c>
      <c r="D37" s="172"/>
    </row>
    <row r="38" spans="3:4">
      <c r="C38" s="172" t="s">
        <v>174</v>
      </c>
      <c r="D38" s="312">
        <v>6713.7</v>
      </c>
    </row>
    <row r="39" spans="3:4">
      <c r="C39" s="172" t="s">
        <v>175</v>
      </c>
      <c r="D39" s="172"/>
    </row>
    <row r="40" spans="3:4">
      <c r="C40" s="172" t="s">
        <v>176</v>
      </c>
      <c r="D40" s="312">
        <v>253.5</v>
      </c>
    </row>
    <row r="41" spans="3:4">
      <c r="C41" s="172" t="s">
        <v>177</v>
      </c>
      <c r="D41" s="312">
        <v>506.4</v>
      </c>
    </row>
    <row r="42" spans="3:4">
      <c r="C42" s="172" t="s">
        <v>178</v>
      </c>
      <c r="D42" s="312">
        <v>759.6</v>
      </c>
    </row>
    <row r="43" spans="3:4">
      <c r="C43" s="172" t="s">
        <v>179</v>
      </c>
      <c r="D43" s="312">
        <v>1012.2</v>
      </c>
    </row>
    <row r="44" spans="3:4">
      <c r="C44" s="172" t="s">
        <v>180</v>
      </c>
      <c r="D44" s="312">
        <v>1265.7</v>
      </c>
    </row>
    <row r="45" spans="3:4">
      <c r="C45" s="172" t="s">
        <v>181</v>
      </c>
      <c r="D45" s="312">
        <v>2024.4</v>
      </c>
    </row>
    <row r="46" spans="3:4">
      <c r="C46" s="172" t="s">
        <v>182</v>
      </c>
      <c r="D46" s="172"/>
    </row>
    <row r="47" spans="3:4">
      <c r="C47" s="172" t="s">
        <v>183</v>
      </c>
      <c r="D47" s="312">
        <v>3243.9</v>
      </c>
    </row>
    <row r="48" spans="3:4">
      <c r="C48" s="172" t="s">
        <v>184</v>
      </c>
      <c r="D48" s="312">
        <v>4800</v>
      </c>
    </row>
    <row r="49" spans="3:4">
      <c r="C49" s="172" t="s">
        <v>185</v>
      </c>
      <c r="D49" s="312">
        <v>6713.7</v>
      </c>
    </row>
    <row r="50" spans="3:4">
      <c r="C50" s="172" t="s">
        <v>186</v>
      </c>
      <c r="D50" s="172"/>
    </row>
    <row r="51" spans="3:4">
      <c r="C51" s="172" t="s">
        <v>187</v>
      </c>
      <c r="D51" s="312">
        <v>557.1</v>
      </c>
    </row>
    <row r="52" spans="3:4">
      <c r="C52" s="172" t="s">
        <v>188</v>
      </c>
      <c r="D52" s="312">
        <v>1636.8</v>
      </c>
    </row>
    <row r="53" spans="3:4">
      <c r="C53" s="172" t="s">
        <v>189</v>
      </c>
      <c r="D53" s="312">
        <v>2412.6</v>
      </c>
    </row>
    <row r="54" spans="3:4">
      <c r="C54" s="172" t="s">
        <v>190</v>
      </c>
      <c r="D54" s="312">
        <v>5908.8</v>
      </c>
    </row>
    <row r="55" spans="3:4">
      <c r="C55" s="172"/>
      <c r="D55" s="172"/>
    </row>
    <row r="56" spans="3:4">
      <c r="C56" s="172" t="s">
        <v>191</v>
      </c>
      <c r="D56" s="172"/>
    </row>
    <row r="57" spans="3:4">
      <c r="C57" s="172" t="s">
        <v>192</v>
      </c>
      <c r="D57" s="172"/>
    </row>
    <row r="58" spans="3:4">
      <c r="C58" s="172" t="s">
        <v>193</v>
      </c>
      <c r="D58" s="172"/>
    </row>
    <row r="59" spans="3:4">
      <c r="C59" s="172" t="s">
        <v>194</v>
      </c>
      <c r="D59" s="172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2013-06-14T17:14:32Z</dcterms:modified>
  <cp:category>Planilha do Microsoft Excel</cp:category>
</cp:coreProperties>
</file>