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/>
  <bookViews>
    <workbookView xWindow="0" yWindow="255" windowWidth="14880" windowHeight="7965" tabRatio="486"/>
  </bookViews>
  <sheets>
    <sheet name="TRAN" sheetId="8" r:id="rId1"/>
    <sheet name="DIP" sheetId="9" r:id="rId2"/>
    <sheet name="9a-B-TTS- VINC" sheetId="14" state="hidden" r:id="rId3"/>
    <sheet name="STB" sheetId="15" r:id="rId4"/>
    <sheet name="CONSOLIDATED" sheetId="13" r:id="rId5"/>
  </sheets>
  <definedNames>
    <definedName name="_xlnm.Print_Area" localSheetId="2">'9a-B-TTS- VINC'!$B$2:$P$40</definedName>
    <definedName name="_xlnm.Print_Area" localSheetId="4">CONSOLIDATED!$D$1:$E$11</definedName>
    <definedName name="_xlnm.Print_Area" localSheetId="1">DIP!$B$2:$P$49</definedName>
    <definedName name="_xlnm.Print_Area" localSheetId="3">STB!#REF!</definedName>
    <definedName name="_xlnm.Print_Area" localSheetId="0">TRAN!$B$2:$Q$45</definedName>
  </definedNames>
  <calcPr calcId="145621"/>
</workbook>
</file>

<file path=xl/calcChain.xml><?xml version="1.0" encoding="utf-8"?>
<calcChain xmlns="http://schemas.openxmlformats.org/spreadsheetml/2006/main">
  <c r="B47" i="9" l="1"/>
  <c r="B33" i="15" s="1"/>
  <c r="B122" i="15" s="1"/>
  <c r="N117" i="15"/>
  <c r="N119" i="15" s="1"/>
  <c r="N21" i="15"/>
  <c r="N22" i="15"/>
  <c r="N23" i="15"/>
  <c r="N24" i="15"/>
  <c r="N25" i="15"/>
  <c r="N26" i="15"/>
  <c r="N27" i="15"/>
  <c r="N28" i="15"/>
  <c r="N29" i="15"/>
  <c r="N30" i="15"/>
  <c r="N15" i="15"/>
  <c r="D12" i="15" s="1"/>
  <c r="E9" i="13" s="1"/>
  <c r="E3" i="13"/>
  <c r="U16" i="14"/>
  <c r="U17" i="14" s="1"/>
  <c r="U18" i="14" s="1"/>
  <c r="U19" i="14" s="1"/>
  <c r="U20" i="14" s="1"/>
  <c r="U21" i="14" s="1"/>
  <c r="U22" i="14" s="1"/>
  <c r="U23" i="14" s="1"/>
  <c r="U24" i="14" s="1"/>
  <c r="U25" i="14" s="1"/>
  <c r="U26" i="14" s="1"/>
  <c r="U27" i="14" s="1"/>
  <c r="U28" i="14" s="1"/>
  <c r="U29" i="14" s="1"/>
  <c r="U30" i="14" s="1"/>
  <c r="U31" i="14" s="1"/>
  <c r="U32" i="14" s="1"/>
  <c r="U33" i="14" s="1"/>
  <c r="U34" i="14" s="1"/>
  <c r="U35" i="14" s="1"/>
  <c r="U36" i="14" s="1"/>
  <c r="U37" i="14" s="1"/>
  <c r="U38" i="14" s="1"/>
  <c r="U39" i="14" s="1"/>
  <c r="IF16" i="14"/>
  <c r="IG16" i="14"/>
  <c r="K16" i="14"/>
  <c r="G16" i="14"/>
  <c r="G25" i="14"/>
  <c r="K25" i="14"/>
  <c r="IF24" i="14"/>
  <c r="K24" i="14"/>
  <c r="G24" i="14"/>
  <c r="G38" i="14"/>
  <c r="K38" i="14" s="1"/>
  <c r="K40" i="14" s="1"/>
  <c r="B40" i="14"/>
  <c r="F8" i="14"/>
  <c r="G39" i="14"/>
  <c r="K39" i="14" s="1"/>
  <c r="O8" i="14"/>
  <c r="G17" i="14"/>
  <c r="K17" i="14"/>
  <c r="G18" i="14"/>
  <c r="K18" i="14"/>
  <c r="G19" i="14"/>
  <c r="K19" i="14"/>
  <c r="G20" i="14"/>
  <c r="K20" i="14"/>
  <c r="G21" i="14"/>
  <c r="K21" i="14"/>
  <c r="G22" i="14"/>
  <c r="K22" i="14"/>
  <c r="G23" i="14"/>
  <c r="K23" i="14"/>
  <c r="G26" i="14"/>
  <c r="K26" i="14"/>
  <c r="G27" i="14"/>
  <c r="K27" i="14"/>
  <c r="G28" i="14"/>
  <c r="K28" i="14"/>
  <c r="G29" i="14"/>
  <c r="K29" i="14"/>
  <c r="G30" i="14"/>
  <c r="K30" i="14"/>
  <c r="G31" i="14"/>
  <c r="K31" i="14"/>
  <c r="G32" i="14"/>
  <c r="K32" i="14"/>
  <c r="G33" i="14"/>
  <c r="K33" i="14"/>
  <c r="G34" i="14"/>
  <c r="K34" i="14"/>
  <c r="G35" i="14"/>
  <c r="K35" i="14"/>
  <c r="G15" i="14"/>
  <c r="K15" i="14" s="1"/>
  <c r="E10" i="14" s="1"/>
  <c r="P39" i="8"/>
  <c r="O36" i="9"/>
  <c r="O30" i="9"/>
  <c r="IF15" i="14"/>
  <c r="IG15" i="14"/>
  <c r="IF18" i="14"/>
  <c r="IG18" i="14" s="1"/>
  <c r="IF19" i="14"/>
  <c r="IG19" i="14"/>
  <c r="IF20" i="14"/>
  <c r="IG20" i="14" s="1"/>
  <c r="IF21" i="14"/>
  <c r="IG21" i="14"/>
  <c r="IF22" i="14"/>
  <c r="O15" i="9"/>
  <c r="O16" i="9"/>
  <c r="O17" i="9"/>
  <c r="O23" i="9"/>
  <c r="O24" i="9"/>
  <c r="O25" i="9"/>
  <c r="O26" i="9"/>
  <c r="O27" i="9"/>
  <c r="O28" i="9"/>
  <c r="O29" i="9"/>
  <c r="O31" i="9"/>
  <c r="O32" i="9"/>
  <c r="O33" i="9"/>
  <c r="O34" i="9"/>
  <c r="O35" i="9"/>
  <c r="O37" i="9"/>
  <c r="O38" i="9"/>
  <c r="O39" i="9"/>
  <c r="O40" i="9"/>
  <c r="O41" i="9"/>
  <c r="O42" i="9"/>
  <c r="O43" i="9"/>
  <c r="O44" i="9"/>
  <c r="O129" i="9"/>
  <c r="ID129" i="9"/>
  <c r="IE129" i="9" s="1"/>
  <c r="O130" i="9"/>
  <c r="O132" i="9"/>
  <c r="ID130" i="9"/>
  <c r="IE130" i="9" s="1"/>
  <c r="O131" i="9"/>
  <c r="P15" i="8"/>
  <c r="D12" i="8" s="1"/>
  <c r="E7" i="13" s="1"/>
  <c r="P16" i="8"/>
  <c r="P17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40" i="8"/>
  <c r="P41" i="8"/>
  <c r="P123" i="8"/>
  <c r="P127" i="8" s="1"/>
  <c r="IH123" i="8"/>
  <c r="II123" i="8" s="1"/>
  <c r="P124" i="8"/>
  <c r="IH124" i="8"/>
  <c r="II124" i="8"/>
  <c r="P125" i="8"/>
  <c r="IH125" i="8"/>
  <c r="II125" i="8"/>
  <c r="P126" i="8"/>
  <c r="IH126" i="8"/>
  <c r="II126" i="8"/>
  <c r="IH127" i="8"/>
  <c r="G4" i="13"/>
  <c r="D12" i="9"/>
  <c r="E8" i="13" s="1"/>
  <c r="I10" i="14" l="1"/>
  <c r="K10" i="14"/>
  <c r="E10" i="13"/>
  <c r="D11" i="13"/>
  <c r="C133" i="9"/>
</calcChain>
</file>

<file path=xl/sharedStrings.xml><?xml version="1.0" encoding="utf-8"?>
<sst xmlns="http://schemas.openxmlformats.org/spreadsheetml/2006/main" count="196" uniqueCount="124">
  <si>
    <t>coluna 1</t>
  </si>
  <si>
    <t>coluna 2</t>
  </si>
  <si>
    <t>coluna 3</t>
  </si>
  <si>
    <t>coluna 4</t>
  </si>
  <si>
    <t>coluna 5</t>
  </si>
  <si>
    <t>coluna 6</t>
  </si>
  <si>
    <t>coluna 7</t>
  </si>
  <si>
    <t>coluna 8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</si>
  <si>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</si>
  <si>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</si>
  <si>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</si>
  <si>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</si>
  <si>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</si>
  <si>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</si>
  <si>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</si>
  <si>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FORMULÁRIO 1 - INSTRUÇÕES PARA PREENCHIMENTO – LEIA ATENTAMENTE AS INSTRUÇÕES ABAIXO.</t>
  </si>
  <si>
    <t>NÃO SERÃO ACEITOS FORMULÁRIOS PREENCHIDOS EM DESACORDO COM ESTA INSTRUÇÃO</t>
  </si>
  <si>
    <t xml:space="preserve"> </t>
  </si>
  <si>
    <t>FORMULÁRIO 2 - INSTRUÇÕES PARA PREENCHIMENTO – LEIA ATENTAMENTE AS INSTRUÇÕES ABAIXO.</t>
  </si>
  <si>
    <t xml:space="preserve"> OBSERVAÇÕES:</t>
  </si>
  <si>
    <t xml:space="preserve">PROCESSO:   </t>
  </si>
  <si>
    <t>Assessor</t>
  </si>
  <si>
    <t>CA</t>
  </si>
  <si>
    <t>CAD</t>
  </si>
  <si>
    <t>DC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</si>
  <si>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</si>
  <si>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</si>
  <si>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</si>
  <si>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</si>
  <si>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</si>
  <si>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</si>
  <si>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</si>
  <si>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</si>
  <si>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</si>
  <si>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</si>
  <si>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</si>
  <si>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</si>
  <si>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</si>
  <si>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DIÁRIAS NO PAÍS (DIP)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</si>
  <si>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</si>
  <si>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</si>
  <si>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</si>
  <si>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</si>
  <si>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</si>
  <si>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</si>
  <si>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</si>
  <si>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t>Pesquisa de campo a ser realizada por ......, na cidade de São Carlos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</si>
  <si>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</si>
  <si>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modalidade</t>
  </si>
  <si>
    <t>quantidade</t>
  </si>
  <si>
    <t>custo unitário (mensal)</t>
  </si>
  <si>
    <t>duração (meses)</t>
  </si>
  <si>
    <t>custo total</t>
  </si>
  <si>
    <t>TT-III</t>
  </si>
  <si>
    <t>TT-I</t>
  </si>
  <si>
    <t>TT-IV</t>
  </si>
  <si>
    <t>TT-IV-A</t>
  </si>
  <si>
    <t>TT-V</t>
  </si>
  <si>
    <t>ÍNDICE($Z$20:$Z$23;CORRESP(O23;$Y$20:$Y$23;0))*P23;"")</t>
  </si>
  <si>
    <t>BOLSAS TT</t>
  </si>
  <si>
    <t>carga horária semanal</t>
  </si>
  <si>
    <t>TOTAL: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</si>
  <si>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</si>
  <si>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</si>
  <si>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</si>
  <si>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</si>
  <si>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PC-II</t>
  </si>
  <si>
    <t>PC-III</t>
  </si>
  <si>
    <t>PC-IV</t>
  </si>
  <si>
    <t xml:space="preserve">FORMULÁRIO 9a- BOLSAS DE CAPACITAÇÃO TÉCNICA VINCULADAS A: </t>
  </si>
  <si>
    <t>PROJETO TEMÁTICO</t>
  </si>
  <si>
    <t>JOVEM PESQUISADOR</t>
  </si>
  <si>
    <t>AUXÍLIO A PESQUISA REGULAR</t>
  </si>
  <si>
    <t>CLIQUE AQUI</t>
  </si>
  <si>
    <t>SOLICITAÇÃO DE BOLSA PC-IV</t>
  </si>
  <si>
    <t>selecione abaixo</t>
  </si>
  <si>
    <t>CUSTO TOTAL PC-IV</t>
  </si>
  <si>
    <t xml:space="preserve">nas celulas k40, I10 e K10 </t>
  </si>
  <si>
    <t xml:space="preserve">existem formatações </t>
  </si>
  <si>
    <t>condicionais para exibir</t>
  </si>
  <si>
    <t>colunas se houve solicitação</t>
  </si>
  <si>
    <t>de bolsas PC IV</t>
  </si>
  <si>
    <t>TT-II</t>
  </si>
  <si>
    <t>TOTAL STB:</t>
  </si>
  <si>
    <t>DIP</t>
  </si>
  <si>
    <t>DIE</t>
  </si>
  <si>
    <t>INSTRUÇÕES PARA PREENCHIMENTO – LEIA ATENTAMENTE AS INSTRUÇÕES ABAIXO.</t>
  </si>
  <si>
    <t>SERVIÇOS DE TERCEIROS NO BRASIL (STB)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</si>
  <si>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</si>
  <si>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</si>
  <si>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</si>
  <si>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</si>
  <si>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</si>
  <si>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</si>
  <si>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</si>
  <si>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</si>
  <si>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</si>
  <si>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</si>
  <si>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</si>
  <si>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 xml:space="preserve">Seguro-saúde de ... referente 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</si>
  <si>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</si>
  <si>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 xml:space="preserve">(preço unitário) </t>
    </r>
    <r>
      <rPr>
        <sz val="10"/>
        <rFont val="Tahoma"/>
        <family val="2"/>
      </rPr>
      <t xml:space="preserve">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</si>
  <si>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valor total das diárias solicitadas em cada item em moeda nacional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</si>
  <si>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</si>
  <si>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</si>
  <si>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</si>
  <si>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t>JUNHO DE 2011</t>
  </si>
  <si>
    <t>TOTAL AMOUNT OF RESOURCES REQUESTED TO FAPESP</t>
  </si>
  <si>
    <r>
      <t xml:space="preserve">ITEM      </t>
    </r>
    <r>
      <rPr>
        <b/>
        <i/>
        <sz val="10"/>
        <rFont val="Arial"/>
        <family val="2"/>
      </rPr>
      <t xml:space="preserve">                                                      </t>
    </r>
  </si>
  <si>
    <t>TRAVEL ALLOWANCE (PER DIEM)</t>
  </si>
  <si>
    <t>TRAVEL EXPENSES</t>
  </si>
  <si>
    <t>PRINCIPAL INVESTIGATOR:</t>
  </si>
  <si>
    <t>PROCESS No:</t>
  </si>
  <si>
    <t>SERVICES TO BE HIRED IN BRAZIL (HEALTH INSURANCE)</t>
  </si>
  <si>
    <t>quantity</t>
  </si>
  <si>
    <t>description (please use only 1 row for each item)</t>
  </si>
  <si>
    <t>unit price</t>
  </si>
  <si>
    <t>item cost</t>
  </si>
  <si>
    <t xml:space="preserve">Each item shall be specifically justified according to the objectives of the proposed project.  </t>
  </si>
  <si>
    <t>MANDATORY</t>
  </si>
  <si>
    <t>PRINT</t>
  </si>
  <si>
    <t xml:space="preserve">CALL FOR PROPOSALS </t>
  </si>
  <si>
    <t>FAPESP-University of Ontario Institute of Technology</t>
  </si>
  <si>
    <t>FAPESP, JUNE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</si>
</sst>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  <numFmt numFmtId="168" formatCode="&quot;US$&quot;\ #,##0.00_);\(&quot;US$&quot;\ #,##0.00\)"/>
  </numFmts>
  <fonts count="46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0"/>
      <color indexed="43"/>
      <name val="Tahoma"/>
      <family val="2"/>
    </font>
    <font>
      <b/>
      <sz val="11"/>
      <name val="Arial"/>
      <family val="2"/>
    </font>
    <font>
      <b/>
      <sz val="11"/>
      <name val="Verdana"/>
      <family val="2"/>
    </font>
    <font>
      <b/>
      <sz val="14"/>
      <name val="Tahoma"/>
      <family val="2"/>
    </font>
    <font>
      <b/>
      <sz val="12"/>
      <name val="Verdana"/>
      <family val="2"/>
    </font>
    <font>
      <b/>
      <i/>
      <sz val="10"/>
      <name val="Arial"/>
      <family val="2"/>
    </font>
    <font>
      <b/>
      <sz val="10"/>
      <color rgb="FFFFFF00"/>
      <name val="Tahoma"/>
      <family val="2"/>
    </font>
    <font>
      <sz val="10"/>
      <color theme="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2"/>
      <color rgb="FF000099"/>
      <name val="Tahoma"/>
      <family val="2"/>
    </font>
    <font>
      <b/>
      <sz val="12"/>
      <color rgb="FF000099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8"/>
      <color theme="0"/>
      <name val="Tahoma"/>
      <family val="2"/>
    </font>
    <font>
      <b/>
      <sz val="10"/>
      <color theme="0"/>
      <name val="Arial"/>
      <family val="2"/>
    </font>
    <font>
      <b/>
      <sz val="12"/>
      <color rgb="FFFFFF00"/>
      <name val="Tahoma"/>
      <family val="2"/>
    </font>
    <font>
      <sz val="18"/>
      <color rgb="FFFFFF00"/>
      <name val="Franklin Gothic Medium"/>
      <family val="2"/>
    </font>
    <font>
      <b/>
      <sz val="12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90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7" fillId="0" borderId="0" xfId="0" applyFont="1"/>
    <xf numFmtId="0" fontId="12" fillId="2" borderId="2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Fill="1" applyAlignment="1" applyProtection="1"/>
    <xf numFmtId="0" fontId="2" fillId="0" borderId="0" xfId="0" applyFont="1" applyProtection="1"/>
    <xf numFmtId="0" fontId="16" fillId="0" borderId="0" xfId="0" applyFont="1" applyProtection="1"/>
    <xf numFmtId="0" fontId="2" fillId="0" borderId="0" xfId="0" applyFont="1" applyFill="1" applyBorder="1" applyAlignment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3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7" fillId="0" borderId="0" xfId="0" applyFont="1" applyProtection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3" fillId="0" borderId="0" xfId="0" applyFont="1" applyAlignment="1"/>
    <xf numFmtId="0" fontId="0" fillId="0" borderId="0" xfId="0" applyFill="1" applyBorder="1"/>
    <xf numFmtId="0" fontId="7" fillId="0" borderId="0" xfId="0" applyFont="1" applyFill="1" applyProtection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 applyProtection="1"/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4" fontId="11" fillId="2" borderId="2" xfId="0" applyNumberFormat="1" applyFont="1" applyFill="1" applyBorder="1" applyAlignment="1" applyProtection="1">
      <alignment horizontal="center" shrinkToFit="1"/>
      <protection hidden="1"/>
    </xf>
    <xf numFmtId="0" fontId="16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8" fillId="0" borderId="0" xfId="0" applyFont="1" applyBorder="1"/>
    <xf numFmtId="0" fontId="20" fillId="0" borderId="0" xfId="0" applyFont="1" applyAlignment="1" applyProtection="1">
      <alignment horizontal="left"/>
    </xf>
    <xf numFmtId="0" fontId="8" fillId="0" borderId="0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right"/>
    </xf>
    <xf numFmtId="0" fontId="7" fillId="0" borderId="7" xfId="0" applyFont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2" fillId="0" borderId="0" xfId="0" applyFont="1" applyBorder="1"/>
    <xf numFmtId="0" fontId="0" fillId="0" borderId="0" xfId="0" applyBorder="1" applyAlignment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6" fillId="0" borderId="6" xfId="0" applyFont="1" applyBorder="1" applyAlignment="1"/>
    <xf numFmtId="0" fontId="9" fillId="0" borderId="0" xfId="0" applyFont="1" applyAlignment="1">
      <alignment vertical="center"/>
    </xf>
    <xf numFmtId="0" fontId="21" fillId="0" borderId="2" xfId="0" applyFont="1" applyBorder="1"/>
    <xf numFmtId="0" fontId="2" fillId="0" borderId="2" xfId="0" applyFont="1" applyBorder="1"/>
    <xf numFmtId="0" fontId="8" fillId="0" borderId="3" xfId="0" applyFont="1" applyBorder="1" applyAlignment="1">
      <alignment horizontal="center" vertical="justify" wrapText="1"/>
    </xf>
    <xf numFmtId="0" fontId="7" fillId="3" borderId="2" xfId="0" applyFont="1" applyFill="1" applyBorder="1" applyAlignment="1">
      <alignment horizontal="center" vertical="center" wrapText="1"/>
    </xf>
    <xf numFmtId="166" fontId="2" fillId="0" borderId="0" xfId="3" applyFont="1" applyBorder="1" applyProtection="1">
      <protection locked="0"/>
    </xf>
    <xf numFmtId="166" fontId="2" fillId="0" borderId="0" xfId="3" applyFont="1" applyBorder="1"/>
    <xf numFmtId="164" fontId="11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1" xfId="1" applyNumberFormat="1" applyFont="1" applyBorder="1" applyAlignment="1" applyProtection="1">
      <alignment horizontal="right" vertical="center" shrinkToFit="1"/>
      <protection locked="0" hidden="1"/>
    </xf>
    <xf numFmtId="0" fontId="32" fillId="0" borderId="0" xfId="0" applyFont="1" applyFill="1" applyBorder="1" applyAlignment="1">
      <alignment horizontal="center" vertical="top" textRotation="255"/>
    </xf>
    <xf numFmtId="0" fontId="11" fillId="0" borderId="12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/>
    </xf>
    <xf numFmtId="164" fontId="11" fillId="0" borderId="12" xfId="1" applyNumberFormat="1" applyFont="1" applyBorder="1" applyAlignment="1" applyProtection="1">
      <alignment horizontal="right" vertical="center" shrinkToFit="1"/>
      <protection hidden="1"/>
    </xf>
    <xf numFmtId="0" fontId="33" fillId="4" borderId="0" xfId="0" applyFont="1" applyFill="1" applyAlignment="1" applyProtection="1">
      <protection locked="0" hidden="1"/>
    </xf>
    <xf numFmtId="0" fontId="34" fillId="4" borderId="0" xfId="0" applyFont="1" applyFill="1" applyProtection="1">
      <protection locked="0" hidden="1"/>
    </xf>
    <xf numFmtId="0" fontId="11" fillId="0" borderId="10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7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1" fillId="0" borderId="3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7" fillId="0" borderId="10" xfId="0" applyFont="1" applyBorder="1" applyAlignment="1" applyProtection="1">
      <alignment horizontal="center"/>
    </xf>
    <xf numFmtId="0" fontId="2" fillId="2" borderId="7" xfId="0" applyFont="1" applyFill="1" applyBorder="1" applyAlignment="1" applyProtection="1"/>
    <xf numFmtId="0" fontId="11" fillId="0" borderId="3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8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5" fillId="4" borderId="0" xfId="0" applyFont="1" applyFill="1" applyProtection="1">
      <protection locked="0" hidden="1"/>
    </xf>
    <xf numFmtId="0" fontId="5" fillId="0" borderId="10" xfId="0" quotePrefix="1" applyFont="1" applyBorder="1" applyAlignment="1" applyProtection="1">
      <alignment horizontal="left" vertical="center"/>
    </xf>
    <xf numFmtId="0" fontId="5" fillId="0" borderId="7" xfId="0" quotePrefix="1" applyFont="1" applyBorder="1" applyAlignment="1" applyProtection="1">
      <alignment horizontal="left" vertical="center"/>
    </xf>
    <xf numFmtId="0" fontId="0" fillId="4" borderId="0" xfId="0" applyFill="1" applyProtection="1"/>
    <xf numFmtId="164" fontId="11" fillId="0" borderId="2" xfId="1" applyNumberFormat="1" applyFont="1" applyBorder="1" applyAlignment="1" applyProtection="1">
      <alignment horizontal="right" vertical="center"/>
    </xf>
    <xf numFmtId="0" fontId="7" fillId="0" borderId="0" xfId="0" applyFont="1" applyAlignment="1"/>
    <xf numFmtId="0" fontId="3" fillId="4" borderId="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9" fillId="4" borderId="0" xfId="0" applyFont="1" applyFill="1" applyProtection="1"/>
    <xf numFmtId="0" fontId="0" fillId="4" borderId="0" xfId="0" applyFill="1"/>
    <xf numFmtId="0" fontId="0" fillId="4" borderId="0" xfId="0" applyFill="1" applyAlignment="1">
      <alignment vertical="center"/>
    </xf>
    <xf numFmtId="0" fontId="11" fillId="0" borderId="11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right" shrinkToFit="1"/>
      <protection hidden="1"/>
    </xf>
    <xf numFmtId="0" fontId="7" fillId="2" borderId="10" xfId="0" applyFont="1" applyFill="1" applyBorder="1" applyAlignment="1" applyProtection="1">
      <alignment horizontal="right" vertical="center"/>
    </xf>
    <xf numFmtId="0" fontId="7" fillId="2" borderId="7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6" fillId="0" borderId="0" xfId="0" applyFont="1" applyProtection="1"/>
    <xf numFmtId="164" fontId="17" fillId="0" borderId="10" xfId="1" applyNumberFormat="1" applyFont="1" applyBorder="1" applyAlignment="1" applyProtection="1">
      <alignment horizontal="right" shrinkToFit="1"/>
      <protection hidden="1"/>
    </xf>
    <xf numFmtId="164" fontId="17" fillId="0" borderId="10" xfId="1" applyNumberFormat="1" applyFont="1" applyBorder="1" applyAlignment="1" applyProtection="1">
      <alignment horizontal="right" vertical="center" shrinkToFit="1"/>
      <protection hidden="1"/>
    </xf>
    <xf numFmtId="165" fontId="2" fillId="0" borderId="2" xfId="1" applyFont="1" applyBorder="1" applyProtection="1">
      <protection locked="0"/>
    </xf>
    <xf numFmtId="165" fontId="2" fillId="0" borderId="2" xfId="1" applyFont="1" applyBorder="1"/>
    <xf numFmtId="168" fontId="2" fillId="0" borderId="2" xfId="0" applyNumberFormat="1" applyFont="1" applyBorder="1"/>
    <xf numFmtId="168" fontId="11" fillId="0" borderId="12" xfId="2" applyNumberFormat="1" applyFont="1" applyBorder="1" applyAlignment="1" applyProtection="1">
      <alignment horizontal="right" vertical="center" shrinkToFit="1"/>
      <protection hidden="1"/>
    </xf>
    <xf numFmtId="166" fontId="2" fillId="0" borderId="0" xfId="3" applyFont="1" applyAlignment="1"/>
    <xf numFmtId="0" fontId="3" fillId="0" borderId="0" xfId="0" applyFont="1" applyAlignment="1"/>
    <xf numFmtId="0" fontId="11" fillId="0" borderId="1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4" fontId="18" fillId="2" borderId="2" xfId="0" applyNumberFormat="1" applyFont="1" applyFill="1" applyBorder="1" applyAlignment="1" applyProtection="1">
      <alignment horizontal="center" shrinkToFit="1"/>
      <protection hidden="1"/>
    </xf>
    <xf numFmtId="0" fontId="26" fillId="2" borderId="2" xfId="0" applyFont="1" applyFill="1" applyBorder="1" applyAlignment="1" applyProtection="1">
      <alignment horizontal="center"/>
    </xf>
    <xf numFmtId="0" fontId="15" fillId="0" borderId="0" xfId="0" applyFont="1" applyProtection="1"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vertical="center"/>
    </xf>
    <xf numFmtId="0" fontId="38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/>
    </xf>
    <xf numFmtId="166" fontId="37" fillId="0" borderId="0" xfId="3" applyFont="1" applyAlignment="1">
      <alignment vertical="center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39" fillId="0" borderId="0" xfId="0" applyFont="1"/>
    <xf numFmtId="0" fontId="39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hidden="1"/>
    </xf>
    <xf numFmtId="166" fontId="4" fillId="0" borderId="0" xfId="3" applyFont="1" applyAlignment="1">
      <alignment vertical="center"/>
    </xf>
    <xf numFmtId="0" fontId="34" fillId="4" borderId="0" xfId="0" applyFont="1" applyFill="1" applyAlignment="1" applyProtection="1">
      <protection locked="0" hidden="1"/>
    </xf>
    <xf numFmtId="167" fontId="40" fillId="0" borderId="2" xfId="1" applyNumberFormat="1" applyFont="1" applyBorder="1" applyAlignment="1">
      <alignment vertical="center" shrinkToFit="1"/>
    </xf>
    <xf numFmtId="168" fontId="41" fillId="4" borderId="6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/>
    <xf numFmtId="0" fontId="11" fillId="0" borderId="2" xfId="0" quotePrefix="1" applyFont="1" applyBorder="1" applyAlignment="1" applyProtection="1">
      <alignment horizontal="center" vertical="center"/>
      <protection locked="0"/>
    </xf>
    <xf numFmtId="0" fontId="11" fillId="0" borderId="10" xfId="0" quotePrefix="1" applyFont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protection locked="0"/>
    </xf>
    <xf numFmtId="164" fontId="2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0" xfId="1" applyNumberFormat="1" applyFont="1" applyBorder="1" applyAlignment="1" applyProtection="1">
      <alignment horizontal="right" vertical="center" shrinkToFit="1"/>
      <protection locked="0"/>
    </xf>
    <xf numFmtId="0" fontId="8" fillId="0" borderId="1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33" fillId="0" borderId="0" xfId="0" applyFont="1" applyFill="1" applyAlignment="1" applyProtection="1">
      <protection locked="0" hidden="1"/>
    </xf>
    <xf numFmtId="0" fontId="42" fillId="0" borderId="0" xfId="0" applyFont="1" applyFill="1" applyAlignment="1" applyProtection="1"/>
    <xf numFmtId="0" fontId="34" fillId="0" borderId="0" xfId="0" applyFont="1" applyFill="1"/>
    <xf numFmtId="0" fontId="11" fillId="0" borderId="10" xfId="0" applyFont="1" applyBorder="1" applyAlignment="1" applyProtection="1">
      <alignment horizontal="center" vertical="center"/>
    </xf>
    <xf numFmtId="0" fontId="34" fillId="4" borderId="0" xfId="0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9" fillId="0" borderId="0" xfId="0" applyFont="1" applyAlignment="1"/>
    <xf numFmtId="0" fontId="2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7" fillId="0" borderId="2" xfId="0" applyFont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protection hidden="1"/>
    </xf>
    <xf numFmtId="0" fontId="1" fillId="0" borderId="0" xfId="0" applyFont="1" applyAlignment="1" applyProtection="1"/>
    <xf numFmtId="0" fontId="34" fillId="4" borderId="0" xfId="0" applyFont="1" applyFill="1" applyProtection="1">
      <protection hidden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2" xfId="3" applyNumberFormat="1" applyFont="1" applyBorder="1" applyAlignment="1" applyProtection="1">
      <alignment horizontal="right" vertical="center" shrinkToFit="1"/>
      <protection locked="0"/>
    </xf>
    <xf numFmtId="164" fontId="2" fillId="6" borderId="2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0" xfId="0" applyFont="1" applyProtection="1"/>
    <xf numFmtId="0" fontId="2" fillId="0" borderId="0" xfId="0" applyFont="1" applyFill="1" applyProtection="1">
      <protection hidden="1"/>
    </xf>
    <xf numFmtId="0" fontId="0" fillId="0" borderId="0" xfId="0" applyFill="1" applyAlignment="1" applyProtection="1">
      <protection hidden="1"/>
    </xf>
    <xf numFmtId="0" fontId="33" fillId="4" borderId="0" xfId="0" applyFont="1" applyFill="1" applyAlignment="1" applyProtection="1">
      <protection hidden="1"/>
    </xf>
    <xf numFmtId="0" fontId="16" fillId="0" borderId="0" xfId="0" applyFont="1" applyBorder="1" applyAlignment="1" applyProtection="1">
      <alignment horizontal="right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left" wrapText="1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8" xfId="0" applyFont="1" applyBorder="1" applyProtection="1"/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164" fontId="18" fillId="0" borderId="10" xfId="1" applyNumberFormat="1" applyFont="1" applyBorder="1" applyAlignment="1" applyProtection="1">
      <alignment vertical="center" shrinkToFit="1"/>
      <protection hidden="1"/>
    </xf>
    <xf numFmtId="0" fontId="5" fillId="0" borderId="7" xfId="0" quotePrefix="1" applyFont="1" applyBorder="1" applyAlignment="1">
      <alignment horizontal="left" vertical="center"/>
    </xf>
    <xf numFmtId="0" fontId="16" fillId="0" borderId="8" xfId="0" applyFont="1" applyBorder="1" applyAlignment="1">
      <alignment horizontal="right" vertical="center"/>
    </xf>
    <xf numFmtId="0" fontId="16" fillId="0" borderId="0" xfId="0" applyFont="1" applyAlignment="1" applyProtection="1">
      <alignment horizontal="left"/>
    </xf>
    <xf numFmtId="0" fontId="1" fillId="0" borderId="2" xfId="0" applyFont="1" applyBorder="1" applyAlignment="1">
      <alignment vertical="center"/>
    </xf>
    <xf numFmtId="0" fontId="5" fillId="0" borderId="11" xfId="0" quotePrefix="1" applyFont="1" applyBorder="1" applyAlignment="1" applyProtection="1">
      <alignment horizontal="left" vertical="center"/>
    </xf>
    <xf numFmtId="0" fontId="16" fillId="0" borderId="0" xfId="0" applyFont="1" applyBorder="1" applyAlignment="1">
      <alignment horizontal="left"/>
    </xf>
    <xf numFmtId="0" fontId="8" fillId="0" borderId="0" xfId="0" applyFont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2" fillId="0" borderId="7" xfId="0" applyFont="1" applyFill="1" applyBorder="1" applyAlignment="1" applyProtection="1"/>
    <xf numFmtId="0" fontId="1" fillId="0" borderId="0" xfId="0" applyFont="1" applyAlignment="1">
      <alignment vertical="center"/>
    </xf>
    <xf numFmtId="4" fontId="0" fillId="0" borderId="9" xfId="0" applyNumberFormat="1" applyBorder="1" applyAlignment="1">
      <alignment vertical="center"/>
    </xf>
    <xf numFmtId="167" fontId="45" fillId="0" borderId="14" xfId="3" applyNumberFormat="1" applyFont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8" fillId="0" borderId="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16" fillId="0" borderId="6" xfId="0" applyFont="1" applyBorder="1" applyAlignment="1">
      <alignment horizontal="left"/>
    </xf>
    <xf numFmtId="0" fontId="16" fillId="0" borderId="6" xfId="0" applyFont="1" applyFill="1" applyBorder="1" applyAlignment="1" applyProtection="1">
      <alignment horizontal="right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 shrinkToFit="1"/>
    </xf>
    <xf numFmtId="0" fontId="11" fillId="0" borderId="7" xfId="0" applyFont="1" applyBorder="1" applyAlignment="1" applyProtection="1">
      <alignment horizontal="left" vertical="center" shrinkToFit="1"/>
    </xf>
    <xf numFmtId="0" fontId="11" fillId="0" borderId="11" xfId="0" applyFont="1" applyBorder="1" applyAlignment="1" applyProtection="1">
      <alignment horizontal="left" vertical="center" shrinkToFit="1"/>
    </xf>
    <xf numFmtId="0" fontId="11" fillId="0" borderId="1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 applyProtection="1">
      <alignment horizontal="left" vertical="center"/>
      <protection locked="0" hidden="1"/>
    </xf>
    <xf numFmtId="0" fontId="3" fillId="0" borderId="11" xfId="0" applyFont="1" applyBorder="1" applyAlignment="1" applyProtection="1">
      <alignment horizontal="left" vertical="center"/>
      <protection locked="0" hidden="1"/>
    </xf>
    <xf numFmtId="0" fontId="28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164" fontId="5" fillId="0" borderId="10" xfId="1" applyNumberFormat="1" applyFont="1" applyBorder="1" applyAlignment="1" applyProtection="1">
      <alignment horizontal="right" vertical="center" shrinkToFit="1"/>
      <protection hidden="1"/>
    </xf>
    <xf numFmtId="164" fontId="5" fillId="0" borderId="7" xfId="1" applyNumberFormat="1" applyFont="1" applyBorder="1" applyAlignment="1" applyProtection="1">
      <alignment horizontal="right" vertical="center" shrinkToFit="1"/>
      <protection hidden="1"/>
    </xf>
    <xf numFmtId="164" fontId="5" fillId="0" borderId="11" xfId="1" applyNumberFormat="1" applyFont="1" applyBorder="1" applyAlignment="1" applyProtection="1">
      <alignment horizontal="right" vertical="center" shrinkToFit="1"/>
      <protection hidden="1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2" fillId="0" borderId="10" xfId="0" quotePrefix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0" fontId="14" fillId="2" borderId="10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64" fontId="11" fillId="0" borderId="10" xfId="0" applyNumberFormat="1" applyFont="1" applyBorder="1" applyAlignment="1" applyProtection="1">
      <alignment vertical="center"/>
      <protection hidden="1"/>
    </xf>
    <xf numFmtId="164" fontId="11" fillId="0" borderId="11" xfId="0" applyNumberFormat="1" applyFont="1" applyBorder="1" applyAlignment="1" applyProtection="1">
      <alignment vertical="center"/>
      <protection hidden="1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0" fontId="0" fillId="0" borderId="2" xfId="0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3" xfId="0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164" fontId="18" fillId="0" borderId="10" xfId="0" applyNumberFormat="1" applyFont="1" applyBorder="1" applyAlignment="1" applyProtection="1">
      <alignment horizontal="center" vertical="center" wrapText="1"/>
      <protection hidden="1"/>
    </xf>
    <xf numFmtId="164" fontId="18" fillId="0" borderId="11" xfId="0" applyNumberFormat="1" applyFont="1" applyBorder="1" applyAlignment="1" applyProtection="1">
      <alignment horizontal="center" vertical="center" wrapText="1"/>
      <protection hidden="1"/>
    </xf>
    <xf numFmtId="0" fontId="11" fillId="7" borderId="16" xfId="0" applyFont="1" applyFill="1" applyBorder="1" applyAlignment="1" applyProtection="1">
      <alignment horizontal="center" vertical="center"/>
      <protection hidden="1"/>
    </xf>
    <xf numFmtId="0" fontId="11" fillId="7" borderId="17" xfId="0" applyFont="1" applyFill="1" applyBorder="1" applyAlignment="1" applyProtection="1">
      <alignment horizontal="center" vertical="center"/>
      <protection hidden="1"/>
    </xf>
    <xf numFmtId="4" fontId="18" fillId="2" borderId="10" xfId="0" applyNumberFormat="1" applyFont="1" applyFill="1" applyBorder="1" applyAlignment="1" applyProtection="1">
      <alignment horizontal="center" shrinkToFit="1"/>
      <protection hidden="1"/>
    </xf>
    <xf numFmtId="4" fontId="18" fillId="2" borderId="11" xfId="0" applyNumberFormat="1" applyFont="1" applyFill="1" applyBorder="1" applyAlignment="1" applyProtection="1">
      <alignment horizontal="center" shrinkToFit="1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168" fontId="3" fillId="0" borderId="0" xfId="0" applyNumberFormat="1" applyFont="1" applyBorder="1" applyAlignment="1" applyProtection="1">
      <alignment horizontal="right" vertical="center" shrinkToFit="1"/>
      <protection hidden="1"/>
    </xf>
    <xf numFmtId="0" fontId="38" fillId="0" borderId="0" xfId="0" applyFont="1" applyBorder="1" applyAlignment="1" applyProtection="1">
      <alignment horizontal="center" vertical="center" wrapText="1"/>
      <protection locked="0" hidden="1"/>
    </xf>
    <xf numFmtId="0" fontId="38" fillId="0" borderId="0" xfId="0" applyFont="1" applyAlignment="1">
      <alignment horizontal="left" vertical="center" wrapText="1"/>
    </xf>
    <xf numFmtId="164" fontId="5" fillId="4" borderId="2" xfId="1" applyNumberFormat="1" applyFont="1" applyFill="1" applyBorder="1" applyAlignment="1" applyProtection="1">
      <alignment horizontal="right" vertical="center" shrinkToFit="1"/>
      <protection hidden="1"/>
    </xf>
    <xf numFmtId="0" fontId="5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 wrapText="1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7" fillId="0" borderId="10" xfId="0" quotePrefix="1" applyFont="1" applyBorder="1" applyAlignment="1" applyProtection="1">
      <alignment horizontal="left" vertical="center"/>
    </xf>
    <xf numFmtId="0" fontId="7" fillId="0" borderId="7" xfId="0" quotePrefix="1" applyFont="1" applyBorder="1" applyAlignment="1" applyProtection="1">
      <alignment horizontal="left" vertical="center"/>
    </xf>
    <xf numFmtId="0" fontId="7" fillId="0" borderId="11" xfId="0" quotePrefix="1" applyFont="1" applyBorder="1" applyAlignment="1" applyProtection="1">
      <alignment horizontal="left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7" fillId="0" borderId="2" xfId="0" quotePrefix="1" applyFont="1" applyBorder="1" applyAlignment="1" applyProtection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shrinkToFit="1"/>
    </xf>
    <xf numFmtId="0" fontId="3" fillId="5" borderId="2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4" fontId="5" fillId="0" borderId="10" xfId="1" applyNumberFormat="1" applyFont="1" applyBorder="1" applyAlignment="1" applyProtection="1">
      <alignment horizontal="right" vertical="center" shrinkToFit="1"/>
      <protection hidden="1"/>
    </xf>
    <xf numFmtId="0" fontId="43" fillId="4" borderId="0" xfId="0" applyFont="1" applyFill="1" applyBorder="1" applyAlignment="1">
      <alignment horizontal="center" vertical="center" textRotation="255"/>
    </xf>
    <xf numFmtId="0" fontId="22" fillId="5" borderId="1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44" fillId="8" borderId="5" xfId="0" applyFont="1" applyFill="1" applyBorder="1" applyAlignment="1">
      <alignment vertical="center" textRotation="255"/>
    </xf>
    <xf numFmtId="0" fontId="44" fillId="8" borderId="15" xfId="0" applyFont="1" applyFill="1" applyBorder="1" applyAlignment="1">
      <alignment vertical="center" textRotation="255"/>
    </xf>
    <xf numFmtId="0" fontId="44" fillId="8" borderId="12" xfId="0" applyFont="1" applyFill="1" applyBorder="1" applyAlignment="1">
      <alignment vertical="center" textRotation="255"/>
    </xf>
    <xf numFmtId="0" fontId="44" fillId="8" borderId="4" xfId="0" applyFont="1" applyFill="1" applyBorder="1" applyAlignment="1">
      <alignment vertical="center" textRotation="255"/>
    </xf>
    <xf numFmtId="0" fontId="44" fillId="8" borderId="8" xfId="0" applyFont="1" applyFill="1" applyBorder="1" applyAlignment="1">
      <alignment vertical="center" textRotation="255"/>
    </xf>
    <xf numFmtId="0" fontId="44" fillId="8" borderId="13" xfId="0" applyFont="1" applyFill="1" applyBorder="1" applyAlignment="1">
      <alignment vertical="center" textRotation="255"/>
    </xf>
    <xf numFmtId="0" fontId="7" fillId="0" borderId="0" xfId="0" applyFont="1" applyBorder="1" applyAlignment="1">
      <alignment horizontal="right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theme="0" tint="-0.24994659260841701"/>
      </font>
      <fill>
        <patternFill>
          <bgColor rgb="FFC0C0C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1"/>
      </font>
      <fill>
        <patternFill>
          <bgColor theme="1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TRAN!A1"/><Relationship Id="rId2" Type="http://schemas.openxmlformats.org/officeDocument/2006/relationships/image" Target="../media/image1.png"/><Relationship Id="rId1" Type="http://schemas.openxmlformats.org/officeDocument/2006/relationships/hyperlink" Target="#TRAN!B117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IP!A1"/><Relationship Id="rId2" Type="http://schemas.openxmlformats.org/officeDocument/2006/relationships/image" Target="../media/image1.png"/><Relationship Id="rId1" Type="http://schemas.openxmlformats.org/officeDocument/2006/relationships/hyperlink" Target="#DIP!A124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9b-BV-AP'!A1"/><Relationship Id="rId2" Type="http://schemas.openxmlformats.org/officeDocument/2006/relationships/image" Target="../media/image4.gif"/><Relationship Id="rId1" Type="http://schemas.openxmlformats.org/officeDocument/2006/relationships/hyperlink" Target="#'8-DIP'!A1"/><Relationship Id="rId6" Type="http://schemas.openxmlformats.org/officeDocument/2006/relationships/image" Target="../media/image5.png"/><Relationship Id="rId5" Type="http://schemas.openxmlformats.org/officeDocument/2006/relationships/hyperlink" Target="#'9b-B-ACAD-TEM'!A1"/><Relationship Id="rId4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STB!A1"/><Relationship Id="rId7" Type="http://schemas.openxmlformats.org/officeDocument/2006/relationships/hyperlink" Target="#STB!A112"/><Relationship Id="rId2" Type="http://schemas.openxmlformats.org/officeDocument/2006/relationships/image" Target="../media/image1.png"/><Relationship Id="rId1" Type="http://schemas.openxmlformats.org/officeDocument/2006/relationships/hyperlink" Target="#STB!B181"/><Relationship Id="rId6" Type="http://schemas.openxmlformats.org/officeDocument/2006/relationships/image" Target="../media/image6.png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47625</xdr:rowOff>
    </xdr:from>
    <xdr:to>
      <xdr:col>15</xdr:col>
      <xdr:colOff>781050</xdr:colOff>
      <xdr:row>0</xdr:row>
      <xdr:rowOff>323850</xdr:rowOff>
    </xdr:to>
    <xdr:pic>
      <xdr:nvPicPr>
        <xdr:cNvPr id="16475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47625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8</xdr:col>
      <xdr:colOff>228600</xdr:colOff>
      <xdr:row>97</xdr:row>
      <xdr:rowOff>114300</xdr:rowOff>
    </xdr:from>
    <xdr:to>
      <xdr:col>15</xdr:col>
      <xdr:colOff>828675</xdr:colOff>
      <xdr:row>99</xdr:row>
      <xdr:rowOff>85725</xdr:rowOff>
    </xdr:to>
    <xdr:pic>
      <xdr:nvPicPr>
        <xdr:cNvPr id="16476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05275" y="22212300"/>
          <a:ext cx="4267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1647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362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38100</xdr:rowOff>
    </xdr:from>
    <xdr:to>
      <xdr:col>14</xdr:col>
      <xdr:colOff>400050</xdr:colOff>
      <xdr:row>0</xdr:row>
      <xdr:rowOff>314325</xdr:rowOff>
    </xdr:to>
    <xdr:pic>
      <xdr:nvPicPr>
        <xdr:cNvPr id="17499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457200</xdr:colOff>
      <xdr:row>105</xdr:row>
      <xdr:rowOff>0</xdr:rowOff>
    </xdr:from>
    <xdr:to>
      <xdr:col>13</xdr:col>
      <xdr:colOff>771525</xdr:colOff>
      <xdr:row>106</xdr:row>
      <xdr:rowOff>95250</xdr:rowOff>
    </xdr:to>
    <xdr:pic>
      <xdr:nvPicPr>
        <xdr:cNvPr id="17500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62325" y="24041100"/>
          <a:ext cx="42481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2</xdr:col>
      <xdr:colOff>0</xdr:colOff>
      <xdr:row>1</xdr:row>
      <xdr:rowOff>0</xdr:rowOff>
    </xdr:from>
    <xdr:to>
      <xdr:col>10</xdr:col>
      <xdr:colOff>28575</xdr:colOff>
      <xdr:row>4</xdr:row>
      <xdr:rowOff>104775</xdr:rowOff>
    </xdr:to>
    <xdr:pic>
      <xdr:nvPicPr>
        <xdr:cNvPr id="1750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" y="400050"/>
          <a:ext cx="5010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381000</xdr:rowOff>
    </xdr:to>
    <xdr:pic>
      <xdr:nvPicPr>
        <xdr:cNvPr id="16282" name="Picture 3" descr="setaesqblue">
          <a:hlinkClick xmlns:r="http://schemas.openxmlformats.org/officeDocument/2006/relationships" r:id="rId1" tooltip="VOLTA  PRA PLANILHA 8-DIP (DIÁRIAS NO PAÍS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266700</xdr:colOff>
      <xdr:row>0</xdr:row>
      <xdr:rowOff>381000</xdr:rowOff>
    </xdr:to>
    <xdr:pic>
      <xdr:nvPicPr>
        <xdr:cNvPr id="16283" name="Picture 4" descr="setaesqblue">
          <a:hlinkClick xmlns:r="http://schemas.openxmlformats.org/officeDocument/2006/relationships" r:id="rId3" tooltip="VAI  PRA PLANILHA 9b-BV-AP (BOLSAS VINCULADAS À AUXÍLIO À PESQUIS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10239375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733425</xdr:colOff>
      <xdr:row>4</xdr:row>
      <xdr:rowOff>114300</xdr:rowOff>
    </xdr:to>
    <xdr:pic>
      <xdr:nvPicPr>
        <xdr:cNvPr id="162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400050"/>
          <a:ext cx="54673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0</xdr:row>
      <xdr:rowOff>381000</xdr:rowOff>
    </xdr:to>
    <xdr:pic>
      <xdr:nvPicPr>
        <xdr:cNvPr id="16285" name="Picture 3" descr="setaesqblue">
          <a:hlinkClick xmlns:r="http://schemas.openxmlformats.org/officeDocument/2006/relationships" r:id="rId1" tooltip="VOLTA  PRA PLANILHA 9a-BV-TEM-JP (BOLSAS VINCULADAS À PROJETO TEMÁTICO E JOVEM PESQUISADOR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13</xdr:col>
      <xdr:colOff>238125</xdr:colOff>
      <xdr:row>0</xdr:row>
      <xdr:rowOff>0</xdr:rowOff>
    </xdr:from>
    <xdr:to>
      <xdr:col>13</xdr:col>
      <xdr:colOff>809625</xdr:colOff>
      <xdr:row>0</xdr:row>
      <xdr:rowOff>381000</xdr:rowOff>
    </xdr:to>
    <xdr:pic>
      <xdr:nvPicPr>
        <xdr:cNvPr id="16286" name="Picture 4" descr="setaesqblue">
          <a:hlinkClick xmlns:r="http://schemas.openxmlformats.org/officeDocument/2006/relationships" r:id="rId5" tooltip="VAI PRA PRA PLANILHA DE TOTALIZAÇÃO (CONSOLIDAD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47725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9525</xdr:colOff>
      <xdr:row>0</xdr:row>
      <xdr:rowOff>38100</xdr:rowOff>
    </xdr:from>
    <xdr:to>
      <xdr:col>10</xdr:col>
      <xdr:colOff>1057275</xdr:colOff>
      <xdr:row>0</xdr:row>
      <xdr:rowOff>361950</xdr:rowOff>
    </xdr:to>
    <xdr:pic>
      <xdr:nvPicPr>
        <xdr:cNvPr id="1628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66950" y="38100"/>
          <a:ext cx="4733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238125</xdr:rowOff>
        </xdr:from>
        <xdr:to>
          <xdr:col>5</xdr:col>
          <xdr:colOff>523875</xdr:colOff>
          <xdr:row>6</xdr:row>
          <xdr:rowOff>228600</xdr:rowOff>
        </xdr:to>
        <xdr:sp macro="" textlink="">
          <xdr:nvSpPr>
            <xdr:cNvPr id="16090" name="Option Button 730" hidden="1">
              <a:extLst>
                <a:ext uri="{63B3BB69-23CF-44E3-9099-C40C66FF867C}">
                  <a14:compatExt spid="_x0000_s16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238125</xdr:rowOff>
        </xdr:from>
        <xdr:to>
          <xdr:col>1</xdr:col>
          <xdr:colOff>285750</xdr:colOff>
          <xdr:row>6</xdr:row>
          <xdr:rowOff>228600</xdr:rowOff>
        </xdr:to>
        <xdr:sp macro="" textlink="">
          <xdr:nvSpPr>
            <xdr:cNvPr id="16097" name="Option Button 737" hidden="1">
              <a:extLst>
                <a:ext uri="{63B3BB69-23CF-44E3-9099-C40C66FF867C}">
                  <a14:compatExt spid="_x0000_s16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6</xdr:row>
          <xdr:rowOff>0</xdr:rowOff>
        </xdr:from>
        <xdr:to>
          <xdr:col>9</xdr:col>
          <xdr:colOff>104775</xdr:colOff>
          <xdr:row>6</xdr:row>
          <xdr:rowOff>219075</xdr:rowOff>
        </xdr:to>
        <xdr:sp macro="" textlink="">
          <xdr:nvSpPr>
            <xdr:cNvPr id="16101" name="Option Button 741" hidden="1">
              <a:extLst>
                <a:ext uri="{63B3BB69-23CF-44E3-9099-C40C66FF867C}">
                  <a14:compatExt spid="_x0000_s16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9525</xdr:colOff>
      <xdr:row>0</xdr:row>
      <xdr:rowOff>314325</xdr:rowOff>
    </xdr:to>
    <xdr:pic>
      <xdr:nvPicPr>
        <xdr:cNvPr id="195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1925" y="381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90</xdr:row>
      <xdr:rowOff>0</xdr:rowOff>
    </xdr:from>
    <xdr:to>
      <xdr:col>5</xdr:col>
      <xdr:colOff>209550</xdr:colOff>
      <xdr:row>97</xdr:row>
      <xdr:rowOff>47625</xdr:rowOff>
    </xdr:to>
    <xdr:pic>
      <xdr:nvPicPr>
        <xdr:cNvPr id="195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81325" y="18754725"/>
          <a:ext cx="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195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4791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409575</xdr:colOff>
      <xdr:row>1</xdr:row>
      <xdr:rowOff>95250</xdr:rowOff>
    </xdr:from>
    <xdr:to>
      <xdr:col>9</xdr:col>
      <xdr:colOff>409575</xdr:colOff>
      <xdr:row>4</xdr:row>
      <xdr:rowOff>0</xdr:rowOff>
    </xdr:to>
    <xdr:pic>
      <xdr:nvPicPr>
        <xdr:cNvPr id="1955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095875" y="495300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14</xdr:col>
      <xdr:colOff>304800</xdr:colOff>
      <xdr:row>0</xdr:row>
      <xdr:rowOff>342900</xdr:rowOff>
    </xdr:to>
    <xdr:pic>
      <xdr:nvPicPr>
        <xdr:cNvPr id="19551" name="Picture 7" descr="CLIQUE AQUI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66675"/>
          <a:ext cx="87344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3</xdr:col>
      <xdr:colOff>752475</xdr:colOff>
      <xdr:row>90</xdr:row>
      <xdr:rowOff>85725</xdr:rowOff>
    </xdr:from>
    <xdr:to>
      <xdr:col>13</xdr:col>
      <xdr:colOff>9525</xdr:colOff>
      <xdr:row>91</xdr:row>
      <xdr:rowOff>171450</xdr:rowOff>
    </xdr:to>
    <xdr:pic>
      <xdr:nvPicPr>
        <xdr:cNvPr id="19552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76450" y="18840450"/>
          <a:ext cx="53435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5076825</xdr:colOff>
      <xdr:row>2</xdr:row>
      <xdr:rowOff>266700</xdr:rowOff>
    </xdr:to>
    <xdr:pic>
      <xdr:nvPicPr>
        <xdr:cNvPr id="1848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0"/>
          <a:ext cx="50768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182"/>
  <sheetViews>
    <sheetView showGridLines="0" showRowColHeaders="0" tabSelected="1" zoomScaleNormal="100" workbookViewId="0"/>
  </sheetViews>
  <sheetFormatPr defaultColWidth="0" defaultRowHeight="12.75" zeroHeight="1"/>
  <cols>
    <col min="1" max="1" width="2.28515625" style="36" customWidth="1"/>
    <col min="2" max="2" width="5.85546875" style="33" customWidth="1"/>
    <col min="3" max="3" width="5.140625" style="79" customWidth="1"/>
    <col min="4" max="4" width="9.28515625" style="79" customWidth="1"/>
    <col min="5" max="5" width="11.5703125" style="79" customWidth="1"/>
    <col min="6" max="8" width="8" style="35" customWidth="1"/>
    <col min="9" max="9" width="7.28515625" style="35" customWidth="1"/>
    <col min="10" max="10" width="5" style="35" customWidth="1"/>
    <col min="11" max="11" width="7.5703125" style="35" customWidth="1"/>
    <col min="12" max="12" width="6.5703125" style="35" customWidth="1"/>
    <col min="13" max="13" width="7.7109375" style="79" customWidth="1"/>
    <col min="14" max="14" width="5.28515625" style="79" customWidth="1"/>
    <col min="15" max="15" width="15.5703125" style="79" customWidth="1"/>
    <col min="16" max="16" width="17.5703125" style="35" customWidth="1"/>
    <col min="17" max="17" width="19" style="20" customWidth="1"/>
    <col min="18" max="18" width="2.28515625" style="33" customWidth="1"/>
    <col min="19" max="19" width="7.5703125" style="33" hidden="1" customWidth="1"/>
    <col min="20" max="16384" width="0" style="33" hidden="1"/>
  </cols>
  <sheetData>
    <row r="1" spans="1:243" s="4" customFormat="1" ht="31.5" customHeight="1">
      <c r="A1" s="189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0"/>
    </row>
    <row r="2" spans="1:243" s="4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0"/>
    </row>
    <row r="3" spans="1:243" s="4" customFormat="1" ht="16.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"/>
    </row>
    <row r="4" spans="1:243" s="4" customFormat="1" ht="16.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291" t="s">
        <v>121</v>
      </c>
      <c r="N4" s="292"/>
      <c r="O4" s="292"/>
      <c r="P4" s="292"/>
      <c r="Q4" s="293"/>
    </row>
    <row r="5" spans="1:243" s="4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259" t="s">
        <v>122</v>
      </c>
      <c r="N5" s="260"/>
      <c r="O5" s="260"/>
      <c r="P5" s="260"/>
      <c r="Q5" s="261"/>
    </row>
    <row r="6" spans="1:243" s="4" customFormat="1" ht="19.5" customHeight="1">
      <c r="A6" s="26"/>
      <c r="B6" s="162" t="s">
        <v>110</v>
      </c>
      <c r="C6" s="162"/>
      <c r="D6" s="162"/>
      <c r="E6" s="162"/>
      <c r="F6" s="162"/>
      <c r="G6" s="162"/>
      <c r="H6" s="162"/>
      <c r="I6" s="162"/>
      <c r="J6" s="162"/>
      <c r="M6" s="262"/>
      <c r="N6" s="263"/>
      <c r="O6" s="263"/>
      <c r="P6" s="263"/>
      <c r="Q6" s="264"/>
      <c r="R6" s="37"/>
      <c r="S6" s="37"/>
      <c r="T6" s="37"/>
      <c r="U6" s="37"/>
      <c r="V6" s="37"/>
      <c r="W6" s="37"/>
      <c r="X6" s="37"/>
      <c r="Y6" s="40"/>
    </row>
    <row r="7" spans="1:243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6"/>
      <c r="O7" s="47"/>
      <c r="P7" s="47"/>
      <c r="Q7" s="47"/>
      <c r="R7" s="4"/>
    </row>
    <row r="8" spans="1:243" s="2" customFormat="1" ht="18.75" customHeight="1">
      <c r="A8" s="41"/>
      <c r="B8" s="245" t="s">
        <v>111</v>
      </c>
      <c r="C8" s="24"/>
      <c r="D8" s="7"/>
      <c r="E8" s="7"/>
      <c r="F8" s="288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90"/>
      <c r="R8" s="183"/>
    </row>
    <row r="9" spans="1:243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3" s="27" customFormat="1" ht="18.75" customHeight="1">
      <c r="A10" s="203"/>
      <c r="B10" s="284" t="s">
        <v>112</v>
      </c>
      <c r="C10" s="284"/>
      <c r="D10" s="284"/>
      <c r="E10" s="285"/>
      <c r="F10" s="286"/>
      <c r="G10" s="287"/>
      <c r="I10" s="246"/>
      <c r="J10" s="246"/>
      <c r="K10" s="246"/>
      <c r="L10" s="246"/>
      <c r="M10" s="3"/>
      <c r="N10" s="2"/>
      <c r="O10" s="2"/>
      <c r="P10" s="202"/>
    </row>
    <row r="11" spans="1:243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3" s="4" customFormat="1" ht="19.5" customHeight="1">
      <c r="A12" s="19"/>
      <c r="B12" s="295" t="s">
        <v>61</v>
      </c>
      <c r="C12" s="296"/>
      <c r="D12" s="297" t="str">
        <f>IF(SUM(P15:P41)=0,"",SUM(P15:P41))</f>
        <v/>
      </c>
      <c r="E12" s="298"/>
      <c r="F12" s="298"/>
      <c r="G12" s="29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243" s="51" customFormat="1" ht="6.75" customHeight="1">
      <c r="A13" s="10"/>
      <c r="B13" s="10"/>
      <c r="C13" s="12"/>
      <c r="D13" s="12"/>
      <c r="E13" s="12"/>
      <c r="F13" s="1"/>
      <c r="G13" s="1"/>
      <c r="H13" s="1"/>
      <c r="I13" s="1"/>
      <c r="J13" s="1"/>
      <c r="K13" s="1"/>
      <c r="L13" s="1"/>
      <c r="M13" s="12"/>
      <c r="N13" s="12"/>
      <c r="O13" s="12"/>
      <c r="P13" s="1"/>
      <c r="Q13" s="49"/>
      <c r="R13" s="68"/>
      <c r="S13" s="68"/>
      <c r="T13" s="68"/>
      <c r="U13" s="68"/>
      <c r="V13" s="68"/>
      <c r="W13" s="68"/>
      <c r="X13" s="68"/>
    </row>
    <row r="14" spans="1:243" s="55" customFormat="1" ht="33" customHeight="1">
      <c r="A14" s="52"/>
      <c r="B14" s="277" t="s">
        <v>8</v>
      </c>
      <c r="C14" s="277"/>
      <c r="D14" s="110" t="s">
        <v>114</v>
      </c>
      <c r="E14" s="265" t="s">
        <v>115</v>
      </c>
      <c r="F14" s="266"/>
      <c r="G14" s="266"/>
      <c r="H14" s="266"/>
      <c r="I14" s="266"/>
      <c r="J14" s="266"/>
      <c r="K14" s="266"/>
      <c r="L14" s="266"/>
      <c r="M14" s="266"/>
      <c r="N14" s="267"/>
      <c r="O14" s="208" t="s">
        <v>116</v>
      </c>
      <c r="P14" s="208" t="s">
        <v>117</v>
      </c>
      <c r="Q14" s="110" t="s">
        <v>9</v>
      </c>
      <c r="R14" s="60"/>
      <c r="S14" s="60"/>
      <c r="T14" s="60"/>
      <c r="U14" s="60"/>
      <c r="V14" s="60"/>
      <c r="W14" s="60"/>
      <c r="X14" s="60"/>
    </row>
    <row r="15" spans="1:243" customFormat="1" ht="29.25" customHeight="1">
      <c r="A15" s="106"/>
      <c r="B15" s="279"/>
      <c r="C15" s="280"/>
      <c r="D15" s="57"/>
      <c r="E15" s="258"/>
      <c r="F15" s="254"/>
      <c r="G15" s="254"/>
      <c r="H15" s="254"/>
      <c r="I15" s="254"/>
      <c r="J15" s="254"/>
      <c r="K15" s="254"/>
      <c r="L15" s="254"/>
      <c r="M15" s="254"/>
      <c r="N15" s="255"/>
      <c r="O15" s="100"/>
      <c r="P15" s="190" t="str">
        <f>IF(O15*D15=0,"",O15*D15)</f>
        <v/>
      </c>
      <c r="Q15" s="39"/>
      <c r="R15" s="105"/>
      <c r="S15" s="4"/>
      <c r="T15" s="4"/>
      <c r="U15" s="4"/>
      <c r="V15" s="4"/>
      <c r="W15" s="4"/>
      <c r="X15" s="4"/>
      <c r="IH15" s="50"/>
      <c r="II15" s="16"/>
    </row>
    <row r="16" spans="1:243" customFormat="1" ht="29.25" customHeight="1">
      <c r="A16" s="106"/>
      <c r="B16" s="256"/>
      <c r="C16" s="257"/>
      <c r="D16" s="57"/>
      <c r="E16" s="258"/>
      <c r="F16" s="254"/>
      <c r="G16" s="254"/>
      <c r="H16" s="254"/>
      <c r="I16" s="254"/>
      <c r="J16" s="254"/>
      <c r="K16" s="254"/>
      <c r="L16" s="254"/>
      <c r="M16" s="254"/>
      <c r="N16" s="255"/>
      <c r="O16" s="100"/>
      <c r="P16" s="190" t="str">
        <f t="shared" ref="P16:P41" si="0">IF(O16*D16=0,"",O16*D16)</f>
        <v/>
      </c>
      <c r="Q16" s="39"/>
      <c r="R16" s="105"/>
      <c r="S16" s="4"/>
      <c r="T16" s="4"/>
      <c r="U16" s="4"/>
      <c r="V16" s="4"/>
      <c r="W16" s="4"/>
      <c r="X16" s="4"/>
      <c r="IH16" s="50"/>
      <c r="II16" s="16"/>
    </row>
    <row r="17" spans="1:243" customFormat="1" ht="29.25" customHeight="1">
      <c r="A17" s="106"/>
      <c r="B17" s="256"/>
      <c r="C17" s="257"/>
      <c r="D17" s="213"/>
      <c r="E17" s="254"/>
      <c r="F17" s="254"/>
      <c r="G17" s="254"/>
      <c r="H17" s="254"/>
      <c r="I17" s="254"/>
      <c r="J17" s="254"/>
      <c r="K17" s="254"/>
      <c r="L17" s="254"/>
      <c r="M17" s="254"/>
      <c r="N17" s="255"/>
      <c r="O17" s="100"/>
      <c r="P17" s="190" t="str">
        <f t="shared" si="0"/>
        <v/>
      </c>
      <c r="Q17" s="39"/>
      <c r="R17" s="105"/>
      <c r="S17" s="4"/>
      <c r="T17" s="4"/>
      <c r="U17" s="4"/>
      <c r="V17" s="4"/>
      <c r="W17" s="4"/>
      <c r="X17" s="4"/>
      <c r="IH17" s="16"/>
      <c r="II17" s="16"/>
    </row>
    <row r="18" spans="1:243" customFormat="1" ht="29.25" customHeight="1">
      <c r="A18" s="106"/>
      <c r="B18" s="240"/>
      <c r="C18" s="241"/>
      <c r="D18" s="213"/>
      <c r="E18" s="254"/>
      <c r="F18" s="254"/>
      <c r="G18" s="254"/>
      <c r="H18" s="254"/>
      <c r="I18" s="254"/>
      <c r="J18" s="254"/>
      <c r="K18" s="254"/>
      <c r="L18" s="254"/>
      <c r="M18" s="254"/>
      <c r="N18" s="255"/>
      <c r="O18" s="100"/>
      <c r="P18" s="190"/>
      <c r="Q18" s="39"/>
      <c r="R18" s="105"/>
      <c r="S18" s="4"/>
      <c r="T18" s="4"/>
      <c r="U18" s="4"/>
      <c r="V18" s="4"/>
      <c r="W18" s="4"/>
      <c r="X18" s="4"/>
      <c r="IH18" s="16"/>
      <c r="II18" s="16"/>
    </row>
    <row r="19" spans="1:243" customFormat="1" ht="29.25" customHeight="1">
      <c r="A19" s="106"/>
      <c r="B19" s="240"/>
      <c r="C19" s="241"/>
      <c r="D19" s="213"/>
      <c r="E19" s="254"/>
      <c r="F19" s="254"/>
      <c r="G19" s="254"/>
      <c r="H19" s="254"/>
      <c r="I19" s="254"/>
      <c r="J19" s="254"/>
      <c r="K19" s="254"/>
      <c r="L19" s="254"/>
      <c r="M19" s="254"/>
      <c r="N19" s="255"/>
      <c r="O19" s="100"/>
      <c r="P19" s="190"/>
      <c r="Q19" s="39"/>
      <c r="R19" s="105"/>
      <c r="S19" s="4"/>
      <c r="T19" s="4"/>
      <c r="U19" s="4"/>
      <c r="V19" s="4"/>
      <c r="W19" s="4"/>
      <c r="X19" s="4"/>
      <c r="IH19" s="16"/>
      <c r="II19" s="16"/>
    </row>
    <row r="20" spans="1:243" customFormat="1" ht="29.25" customHeight="1">
      <c r="A20" s="106"/>
      <c r="B20" s="240"/>
      <c r="C20" s="241"/>
      <c r="D20" s="213"/>
      <c r="E20" s="254"/>
      <c r="F20" s="254"/>
      <c r="G20" s="254"/>
      <c r="H20" s="254"/>
      <c r="I20" s="254"/>
      <c r="J20" s="254"/>
      <c r="K20" s="254"/>
      <c r="L20" s="254"/>
      <c r="M20" s="254"/>
      <c r="N20" s="255"/>
      <c r="O20" s="100"/>
      <c r="P20" s="190"/>
      <c r="Q20" s="39"/>
      <c r="R20" s="105"/>
      <c r="S20" s="4"/>
      <c r="T20" s="4"/>
      <c r="U20" s="4"/>
      <c r="V20" s="4"/>
      <c r="W20" s="4"/>
      <c r="X20" s="4"/>
      <c r="IH20" s="16"/>
      <c r="II20" s="16"/>
    </row>
    <row r="21" spans="1:243" customFormat="1" ht="29.25" customHeight="1">
      <c r="A21" s="106"/>
      <c r="B21" s="240"/>
      <c r="C21" s="241"/>
      <c r="D21" s="213"/>
      <c r="E21" s="254"/>
      <c r="F21" s="254"/>
      <c r="G21" s="254"/>
      <c r="H21" s="254"/>
      <c r="I21" s="254"/>
      <c r="J21" s="254"/>
      <c r="K21" s="254"/>
      <c r="L21" s="254"/>
      <c r="M21" s="254"/>
      <c r="N21" s="255"/>
      <c r="O21" s="100"/>
      <c r="P21" s="190"/>
      <c r="Q21" s="39"/>
      <c r="R21" s="105"/>
      <c r="S21" s="4"/>
      <c r="T21" s="4"/>
      <c r="U21" s="4"/>
      <c r="V21" s="4"/>
      <c r="W21" s="4"/>
      <c r="X21" s="4"/>
      <c r="IH21" s="16"/>
      <c r="II21" s="16"/>
    </row>
    <row r="22" spans="1:243" customFormat="1" ht="29.25" customHeight="1">
      <c r="A22" s="106"/>
      <c r="B22" s="240"/>
      <c r="C22" s="241"/>
      <c r="D22" s="213"/>
      <c r="E22" s="254"/>
      <c r="F22" s="254"/>
      <c r="G22" s="254"/>
      <c r="H22" s="254"/>
      <c r="I22" s="254"/>
      <c r="J22" s="254"/>
      <c r="K22" s="254"/>
      <c r="L22" s="254"/>
      <c r="M22" s="254"/>
      <c r="N22" s="255"/>
      <c r="O22" s="100"/>
      <c r="P22" s="190"/>
      <c r="Q22" s="39"/>
      <c r="R22" s="105"/>
      <c r="S22" s="4"/>
      <c r="T22" s="4"/>
      <c r="U22" s="4"/>
      <c r="V22" s="4"/>
      <c r="W22" s="4"/>
      <c r="X22" s="4"/>
      <c r="IH22" s="16"/>
      <c r="II22" s="16"/>
    </row>
    <row r="23" spans="1:243" customFormat="1" ht="29.25" customHeight="1">
      <c r="A23" s="106"/>
      <c r="B23" s="256"/>
      <c r="C23" s="257"/>
      <c r="D23" s="57"/>
      <c r="E23" s="258"/>
      <c r="F23" s="254"/>
      <c r="G23" s="254"/>
      <c r="H23" s="254"/>
      <c r="I23" s="254"/>
      <c r="J23" s="254"/>
      <c r="K23" s="254"/>
      <c r="L23" s="254"/>
      <c r="M23" s="254"/>
      <c r="N23" s="255"/>
      <c r="O23" s="100"/>
      <c r="P23" s="190" t="str">
        <f t="shared" si="0"/>
        <v/>
      </c>
      <c r="Q23" s="39"/>
      <c r="R23" s="105"/>
      <c r="S23" s="4"/>
      <c r="T23" s="4"/>
      <c r="U23" s="4"/>
      <c r="V23" s="4"/>
      <c r="W23" s="4"/>
      <c r="X23" s="4"/>
      <c r="IH23" s="16"/>
      <c r="II23" s="16"/>
    </row>
    <row r="24" spans="1:243" customFormat="1" ht="29.25" customHeight="1">
      <c r="A24" s="106"/>
      <c r="B24" s="256"/>
      <c r="C24" s="257"/>
      <c r="D24" s="57"/>
      <c r="E24" s="258"/>
      <c r="F24" s="254"/>
      <c r="G24" s="254"/>
      <c r="H24" s="254"/>
      <c r="I24" s="254"/>
      <c r="J24" s="254"/>
      <c r="K24" s="254"/>
      <c r="L24" s="254"/>
      <c r="M24" s="254"/>
      <c r="N24" s="255"/>
      <c r="O24" s="100"/>
      <c r="P24" s="190" t="str">
        <f t="shared" si="0"/>
        <v/>
      </c>
      <c r="Q24" s="39"/>
      <c r="R24" s="105"/>
      <c r="S24" s="4"/>
      <c r="T24" s="4"/>
      <c r="U24" s="4"/>
      <c r="V24" s="4"/>
      <c r="W24" s="4"/>
      <c r="X24" s="4"/>
    </row>
    <row r="25" spans="1:243" customFormat="1" ht="29.25" customHeight="1">
      <c r="A25" s="106"/>
      <c r="B25" s="256"/>
      <c r="C25" s="257"/>
      <c r="D25" s="57"/>
      <c r="E25" s="258"/>
      <c r="F25" s="254"/>
      <c r="G25" s="254"/>
      <c r="H25" s="254"/>
      <c r="I25" s="254"/>
      <c r="J25" s="254"/>
      <c r="K25" s="254"/>
      <c r="L25" s="254"/>
      <c r="M25" s="254"/>
      <c r="N25" s="255"/>
      <c r="O25" s="100"/>
      <c r="P25" s="190" t="str">
        <f t="shared" si="0"/>
        <v/>
      </c>
      <c r="Q25" s="39"/>
      <c r="R25" s="105"/>
      <c r="S25" s="4"/>
      <c r="T25" s="4"/>
      <c r="U25" s="4"/>
      <c r="V25" s="4"/>
      <c r="W25" s="4"/>
      <c r="X25" s="4"/>
    </row>
    <row r="26" spans="1:243" customFormat="1" ht="29.25" customHeight="1">
      <c r="A26" s="106"/>
      <c r="B26" s="256"/>
      <c r="C26" s="257"/>
      <c r="D26" s="57"/>
      <c r="E26" s="258"/>
      <c r="F26" s="254"/>
      <c r="G26" s="254"/>
      <c r="H26" s="254"/>
      <c r="I26" s="254"/>
      <c r="J26" s="254"/>
      <c r="K26" s="254"/>
      <c r="L26" s="254"/>
      <c r="M26" s="254"/>
      <c r="N26" s="255"/>
      <c r="O26" s="100"/>
      <c r="P26" s="190" t="str">
        <f t="shared" si="0"/>
        <v/>
      </c>
      <c r="Q26" s="39"/>
      <c r="R26" s="105"/>
      <c r="S26" s="4"/>
      <c r="T26" s="4"/>
      <c r="U26" s="4"/>
      <c r="V26" s="4"/>
      <c r="W26" s="4"/>
      <c r="X26" s="4"/>
    </row>
    <row r="27" spans="1:243" customFormat="1" ht="29.25" customHeight="1">
      <c r="A27" s="106"/>
      <c r="B27" s="256"/>
      <c r="C27" s="257"/>
      <c r="D27" s="57"/>
      <c r="E27" s="258"/>
      <c r="F27" s="254"/>
      <c r="G27" s="254"/>
      <c r="H27" s="254"/>
      <c r="I27" s="254"/>
      <c r="J27" s="254"/>
      <c r="K27" s="254"/>
      <c r="L27" s="254"/>
      <c r="M27" s="254"/>
      <c r="N27" s="255"/>
      <c r="O27" s="100"/>
      <c r="P27" s="190" t="str">
        <f t="shared" si="0"/>
        <v/>
      </c>
      <c r="Q27" s="39"/>
      <c r="R27" s="105"/>
      <c r="S27" s="4"/>
      <c r="T27" s="4"/>
      <c r="U27" s="4"/>
      <c r="V27" s="4"/>
      <c r="W27" s="4"/>
      <c r="X27" s="4"/>
    </row>
    <row r="28" spans="1:243" customFormat="1" ht="29.25" customHeight="1">
      <c r="A28" s="106"/>
      <c r="B28" s="256"/>
      <c r="C28" s="257"/>
      <c r="D28" s="57"/>
      <c r="E28" s="258"/>
      <c r="F28" s="254"/>
      <c r="G28" s="254"/>
      <c r="H28" s="254"/>
      <c r="I28" s="254"/>
      <c r="J28" s="254"/>
      <c r="K28" s="254"/>
      <c r="L28" s="254"/>
      <c r="M28" s="254"/>
      <c r="N28" s="255"/>
      <c r="O28" s="100"/>
      <c r="P28" s="190" t="str">
        <f t="shared" si="0"/>
        <v/>
      </c>
      <c r="Q28" s="39"/>
      <c r="R28" s="105"/>
      <c r="S28" s="4"/>
      <c r="T28" s="4"/>
      <c r="U28" s="4"/>
      <c r="V28" s="4"/>
      <c r="W28" s="4"/>
      <c r="X28" s="4"/>
    </row>
    <row r="29" spans="1:243" customFormat="1" ht="29.25" customHeight="1">
      <c r="A29" s="106"/>
      <c r="B29" s="256"/>
      <c r="C29" s="257"/>
      <c r="D29" s="57"/>
      <c r="E29" s="258"/>
      <c r="F29" s="254"/>
      <c r="G29" s="254"/>
      <c r="H29" s="254"/>
      <c r="I29" s="254"/>
      <c r="J29" s="254"/>
      <c r="K29" s="254"/>
      <c r="L29" s="254"/>
      <c r="M29" s="254"/>
      <c r="N29" s="255"/>
      <c r="O29" s="100"/>
      <c r="P29" s="190" t="str">
        <f t="shared" si="0"/>
        <v/>
      </c>
      <c r="Q29" s="39"/>
      <c r="R29" s="105"/>
      <c r="S29" s="4"/>
      <c r="T29" s="4"/>
      <c r="U29" s="4"/>
      <c r="V29" s="4"/>
      <c r="W29" s="4"/>
      <c r="X29" s="4"/>
    </row>
    <row r="30" spans="1:243" customFormat="1" ht="29.25" customHeight="1">
      <c r="A30" s="106"/>
      <c r="B30" s="256"/>
      <c r="C30" s="257"/>
      <c r="D30" s="57"/>
      <c r="E30" s="258"/>
      <c r="F30" s="254"/>
      <c r="G30" s="254"/>
      <c r="H30" s="254"/>
      <c r="I30" s="254"/>
      <c r="J30" s="254"/>
      <c r="K30" s="254"/>
      <c r="L30" s="254"/>
      <c r="M30" s="254"/>
      <c r="N30" s="255"/>
      <c r="O30" s="100"/>
      <c r="P30" s="190" t="str">
        <f t="shared" si="0"/>
        <v/>
      </c>
      <c r="Q30" s="39"/>
      <c r="R30" s="105"/>
      <c r="S30" s="4"/>
      <c r="T30" s="4"/>
      <c r="U30" s="4"/>
      <c r="V30" s="4"/>
      <c r="W30" s="4"/>
      <c r="X30" s="4"/>
    </row>
    <row r="31" spans="1:243" customFormat="1" ht="29.25" customHeight="1">
      <c r="A31" s="106"/>
      <c r="B31" s="256"/>
      <c r="C31" s="257"/>
      <c r="D31" s="57"/>
      <c r="E31" s="258"/>
      <c r="F31" s="254"/>
      <c r="G31" s="254"/>
      <c r="H31" s="254"/>
      <c r="I31" s="254"/>
      <c r="J31" s="254"/>
      <c r="K31" s="254"/>
      <c r="L31" s="254"/>
      <c r="M31" s="254"/>
      <c r="N31" s="255"/>
      <c r="O31" s="100"/>
      <c r="P31" s="190" t="str">
        <f t="shared" si="0"/>
        <v/>
      </c>
      <c r="Q31" s="39"/>
      <c r="R31" s="105"/>
      <c r="S31" s="4"/>
      <c r="T31" s="4"/>
      <c r="U31" s="4"/>
      <c r="V31" s="4"/>
      <c r="W31" s="4"/>
      <c r="X31" s="4"/>
    </row>
    <row r="32" spans="1:243" customFormat="1" ht="29.25" customHeight="1">
      <c r="A32" s="106"/>
      <c r="B32" s="256"/>
      <c r="C32" s="257"/>
      <c r="D32" s="57"/>
      <c r="E32" s="258"/>
      <c r="F32" s="254"/>
      <c r="G32" s="254"/>
      <c r="H32" s="254"/>
      <c r="I32" s="254"/>
      <c r="J32" s="254"/>
      <c r="K32" s="254"/>
      <c r="L32" s="254"/>
      <c r="M32" s="254"/>
      <c r="N32" s="255"/>
      <c r="O32" s="100"/>
      <c r="P32" s="190" t="str">
        <f t="shared" si="0"/>
        <v/>
      </c>
      <c r="Q32" s="39"/>
      <c r="R32" s="105"/>
      <c r="S32" s="4"/>
      <c r="T32" s="4"/>
      <c r="U32" s="4"/>
      <c r="V32" s="4"/>
      <c r="W32" s="4"/>
      <c r="X32" s="4"/>
    </row>
    <row r="33" spans="1:24" customFormat="1" ht="29.25" customHeight="1">
      <c r="A33" s="106"/>
      <c r="B33" s="256"/>
      <c r="C33" s="257"/>
      <c r="D33" s="57"/>
      <c r="E33" s="258"/>
      <c r="F33" s="254"/>
      <c r="G33" s="254"/>
      <c r="H33" s="254"/>
      <c r="I33" s="254"/>
      <c r="J33" s="254"/>
      <c r="K33" s="254"/>
      <c r="L33" s="254"/>
      <c r="M33" s="254"/>
      <c r="N33" s="255"/>
      <c r="O33" s="100"/>
      <c r="P33" s="190" t="str">
        <f t="shared" si="0"/>
        <v/>
      </c>
      <c r="Q33" s="39"/>
      <c r="R33" s="105"/>
      <c r="S33" s="4"/>
      <c r="T33" s="4"/>
      <c r="U33" s="4"/>
      <c r="V33" s="4"/>
      <c r="W33" s="4"/>
      <c r="X33" s="4"/>
    </row>
    <row r="34" spans="1:24" customFormat="1" ht="29.25" customHeight="1">
      <c r="A34" s="106"/>
      <c r="B34" s="256"/>
      <c r="C34" s="257"/>
      <c r="D34" s="57"/>
      <c r="E34" s="258"/>
      <c r="F34" s="254"/>
      <c r="G34" s="254"/>
      <c r="H34" s="254"/>
      <c r="I34" s="254"/>
      <c r="J34" s="254"/>
      <c r="K34" s="254"/>
      <c r="L34" s="254"/>
      <c r="M34" s="254"/>
      <c r="N34" s="255"/>
      <c r="O34" s="100"/>
      <c r="P34" s="190" t="str">
        <f t="shared" si="0"/>
        <v/>
      </c>
      <c r="Q34" s="39"/>
      <c r="R34" s="105"/>
      <c r="S34" s="4"/>
      <c r="T34" s="4"/>
      <c r="U34" s="4"/>
      <c r="V34" s="4"/>
      <c r="W34" s="4"/>
      <c r="X34" s="4"/>
    </row>
    <row r="35" spans="1:24" customFormat="1" ht="29.25" customHeight="1">
      <c r="A35" s="106"/>
      <c r="B35" s="256"/>
      <c r="C35" s="257"/>
      <c r="D35" s="57"/>
      <c r="E35" s="258"/>
      <c r="F35" s="254"/>
      <c r="G35" s="254"/>
      <c r="H35" s="254"/>
      <c r="I35" s="254"/>
      <c r="J35" s="254"/>
      <c r="K35" s="254"/>
      <c r="L35" s="254"/>
      <c r="M35" s="254"/>
      <c r="N35" s="255"/>
      <c r="O35" s="100"/>
      <c r="P35" s="190" t="str">
        <f t="shared" si="0"/>
        <v/>
      </c>
      <c r="Q35" s="39"/>
      <c r="R35" s="105"/>
      <c r="S35" s="4"/>
      <c r="T35" s="4"/>
      <c r="U35" s="4"/>
      <c r="V35" s="4"/>
      <c r="W35" s="4"/>
      <c r="X35" s="4"/>
    </row>
    <row r="36" spans="1:24" customFormat="1" ht="29.25" customHeight="1">
      <c r="A36" s="106"/>
      <c r="B36" s="256"/>
      <c r="C36" s="257"/>
      <c r="D36" s="57"/>
      <c r="E36" s="258"/>
      <c r="F36" s="254"/>
      <c r="G36" s="254"/>
      <c r="H36" s="254"/>
      <c r="I36" s="254"/>
      <c r="J36" s="254"/>
      <c r="K36" s="254"/>
      <c r="L36" s="254"/>
      <c r="M36" s="254"/>
      <c r="N36" s="255"/>
      <c r="O36" s="100"/>
      <c r="P36" s="190" t="str">
        <f t="shared" si="0"/>
        <v/>
      </c>
      <c r="Q36" s="39"/>
      <c r="R36" s="105"/>
      <c r="S36" s="4"/>
      <c r="T36" s="4"/>
      <c r="U36" s="4"/>
      <c r="V36" s="4"/>
      <c r="W36" s="4"/>
      <c r="X36" s="4"/>
    </row>
    <row r="37" spans="1:24" customFormat="1" ht="29.25" customHeight="1">
      <c r="A37" s="106"/>
      <c r="B37" s="256"/>
      <c r="C37" s="257"/>
      <c r="D37" s="57"/>
      <c r="E37" s="258"/>
      <c r="F37" s="254"/>
      <c r="G37" s="254"/>
      <c r="H37" s="254"/>
      <c r="I37" s="254"/>
      <c r="J37" s="254"/>
      <c r="K37" s="254"/>
      <c r="L37" s="254"/>
      <c r="M37" s="254"/>
      <c r="N37" s="255"/>
      <c r="O37" s="100"/>
      <c r="P37" s="190" t="str">
        <f t="shared" si="0"/>
        <v/>
      </c>
      <c r="Q37" s="39"/>
      <c r="R37" s="105"/>
      <c r="S37" s="4"/>
      <c r="T37" s="4"/>
      <c r="U37" s="4"/>
      <c r="V37" s="4"/>
      <c r="W37" s="4"/>
      <c r="X37" s="4"/>
    </row>
    <row r="38" spans="1:24" customFormat="1" ht="29.25" customHeight="1">
      <c r="A38" s="106"/>
      <c r="B38" s="256"/>
      <c r="C38" s="257"/>
      <c r="D38" s="57"/>
      <c r="E38" s="258"/>
      <c r="F38" s="254"/>
      <c r="G38" s="254"/>
      <c r="H38" s="254"/>
      <c r="I38" s="254"/>
      <c r="J38" s="254"/>
      <c r="K38" s="254"/>
      <c r="L38" s="254"/>
      <c r="M38" s="254"/>
      <c r="N38" s="255"/>
      <c r="O38" s="100"/>
      <c r="P38" s="190" t="str">
        <f t="shared" si="0"/>
        <v/>
      </c>
      <c r="Q38" s="39"/>
      <c r="R38" s="105"/>
      <c r="S38" s="4"/>
      <c r="T38" s="4"/>
      <c r="U38" s="4"/>
      <c r="V38" s="4"/>
      <c r="W38" s="4"/>
      <c r="X38" s="4"/>
    </row>
    <row r="39" spans="1:24" customFormat="1" ht="29.25" customHeight="1">
      <c r="A39" s="106"/>
      <c r="B39" s="256"/>
      <c r="C39" s="257"/>
      <c r="D39" s="57"/>
      <c r="E39" s="258"/>
      <c r="F39" s="254"/>
      <c r="G39" s="254"/>
      <c r="H39" s="254"/>
      <c r="I39" s="254"/>
      <c r="J39" s="254"/>
      <c r="K39" s="254"/>
      <c r="L39" s="254"/>
      <c r="M39" s="254"/>
      <c r="N39" s="255"/>
      <c r="O39" s="100"/>
      <c r="P39" s="190" t="str">
        <f>IF(O39*D39=0,"",O39*D39)</f>
        <v/>
      </c>
      <c r="Q39" s="39"/>
      <c r="R39" s="105"/>
      <c r="S39" s="4"/>
      <c r="T39" s="4"/>
      <c r="U39" s="4"/>
      <c r="V39" s="4"/>
      <c r="W39" s="4"/>
      <c r="X39" s="4"/>
    </row>
    <row r="40" spans="1:24" customFormat="1" ht="29.25" customHeight="1">
      <c r="A40" s="106"/>
      <c r="B40" s="256"/>
      <c r="C40" s="257"/>
      <c r="D40" s="57"/>
      <c r="E40" s="258"/>
      <c r="F40" s="254"/>
      <c r="G40" s="254"/>
      <c r="H40" s="254"/>
      <c r="I40" s="254"/>
      <c r="J40" s="254"/>
      <c r="K40" s="254"/>
      <c r="L40" s="254"/>
      <c r="M40" s="254"/>
      <c r="N40" s="255"/>
      <c r="O40" s="100"/>
      <c r="P40" s="190" t="str">
        <f t="shared" si="0"/>
        <v/>
      </c>
      <c r="Q40" s="39"/>
      <c r="R40" s="105"/>
      <c r="S40" s="4"/>
      <c r="T40" s="4"/>
      <c r="U40" s="4"/>
      <c r="V40" s="4"/>
      <c r="W40" s="4"/>
      <c r="X40" s="4"/>
    </row>
    <row r="41" spans="1:24" customFormat="1" ht="29.25" customHeight="1">
      <c r="A41" s="106"/>
      <c r="B41" s="256"/>
      <c r="C41" s="257"/>
      <c r="D41" s="57"/>
      <c r="E41" s="258"/>
      <c r="F41" s="254"/>
      <c r="G41" s="254"/>
      <c r="H41" s="254"/>
      <c r="I41" s="254"/>
      <c r="J41" s="254"/>
      <c r="K41" s="254"/>
      <c r="L41" s="254"/>
      <c r="M41" s="254"/>
      <c r="N41" s="255"/>
      <c r="O41" s="100"/>
      <c r="P41" s="190" t="str">
        <f t="shared" si="0"/>
        <v/>
      </c>
      <c r="Q41" s="39"/>
      <c r="R41" s="105"/>
      <c r="S41" s="4"/>
      <c r="T41" s="4"/>
      <c r="U41" s="4"/>
      <c r="V41" s="4"/>
      <c r="W41" s="4"/>
      <c r="X41" s="4"/>
    </row>
    <row r="42" spans="1:24" s="70" customFormat="1" ht="6" customHeight="1">
      <c r="A42" s="17"/>
      <c r="B42" s="17"/>
      <c r="C42" s="12"/>
      <c r="D42" s="12"/>
      <c r="E42" s="12"/>
      <c r="F42" s="1"/>
      <c r="G42" s="1"/>
      <c r="H42" s="1"/>
      <c r="I42" s="1"/>
      <c r="J42" s="1"/>
      <c r="K42" s="1"/>
      <c r="L42" s="1"/>
      <c r="M42" s="12"/>
      <c r="N42" s="12"/>
      <c r="O42" s="12"/>
      <c r="P42" s="18"/>
      <c r="Q42"/>
      <c r="R42" s="48"/>
      <c r="S42" s="48"/>
      <c r="T42" s="48"/>
      <c r="U42" s="48"/>
      <c r="V42" s="48"/>
      <c r="W42" s="48"/>
      <c r="X42" s="48"/>
    </row>
    <row r="43" spans="1:24" s="55" customFormat="1" ht="21.75" customHeight="1">
      <c r="A43" s="52"/>
      <c r="B43" s="134" t="s">
        <v>118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251"/>
      <c r="R43" s="77"/>
      <c r="S43" s="77"/>
      <c r="T43" s="77"/>
      <c r="U43" s="77"/>
      <c r="V43" s="78"/>
      <c r="W43" s="31"/>
      <c r="X43" s="60"/>
    </row>
    <row r="44" spans="1:24" customFormat="1" ht="12.75" customHeight="1">
      <c r="A44" s="17"/>
      <c r="B44" s="268" t="s">
        <v>123</v>
      </c>
      <c r="C44" s="268"/>
      <c r="D44" s="268"/>
      <c r="E44" s="268"/>
      <c r="F44" s="20"/>
      <c r="G44" s="20"/>
      <c r="H44" s="20"/>
      <c r="I44" s="20"/>
      <c r="J44" s="20"/>
      <c r="K44" s="20"/>
      <c r="L44" s="20"/>
      <c r="M44" s="3"/>
      <c r="N44" s="3"/>
      <c r="O44" s="3"/>
      <c r="R44" s="105"/>
      <c r="S44" s="27"/>
      <c r="T44" s="27"/>
      <c r="U44" s="27"/>
      <c r="V44" s="27"/>
      <c r="W44" s="27"/>
      <c r="X44" s="4"/>
    </row>
    <row r="45" spans="1:24" customFormat="1" ht="12.75" customHeight="1">
      <c r="A45" s="17"/>
      <c r="B45" s="238"/>
      <c r="C45" s="238"/>
      <c r="D45" s="238"/>
      <c r="E45" s="238"/>
      <c r="F45" s="20"/>
      <c r="G45" s="20"/>
      <c r="H45" s="20"/>
      <c r="I45" s="20"/>
      <c r="J45" s="20"/>
      <c r="K45" s="20"/>
      <c r="L45" s="20"/>
      <c r="M45" s="3"/>
      <c r="N45" s="3"/>
      <c r="O45" s="3"/>
      <c r="R45" s="105"/>
      <c r="S45" s="27"/>
      <c r="T45" s="27"/>
      <c r="U45" s="27"/>
      <c r="V45" s="27"/>
      <c r="W45" s="27"/>
      <c r="X45" s="4"/>
    </row>
    <row r="46" spans="1:24" customFormat="1">
      <c r="A46" s="36"/>
      <c r="B46" s="136"/>
      <c r="C46" s="149"/>
      <c r="D46" s="149"/>
      <c r="E46" s="149"/>
      <c r="F46" s="141"/>
      <c r="G46" s="141"/>
      <c r="H46" s="141"/>
      <c r="I46" s="141"/>
      <c r="J46" s="141"/>
      <c r="K46" s="141"/>
      <c r="L46" s="141"/>
      <c r="M46" s="149"/>
      <c r="N46" s="149"/>
      <c r="O46" s="149"/>
      <c r="P46" s="142"/>
      <c r="R46" s="4"/>
      <c r="S46" s="4"/>
      <c r="T46" s="4"/>
      <c r="U46" s="4"/>
      <c r="V46" s="4"/>
      <c r="W46" s="4"/>
      <c r="X46" s="4"/>
    </row>
    <row r="47" spans="1:24" customFormat="1">
      <c r="A47" s="36"/>
      <c r="B47" s="136"/>
      <c r="C47" s="149"/>
      <c r="D47" s="149"/>
      <c r="E47" s="149"/>
      <c r="F47" s="141"/>
      <c r="G47" s="141"/>
      <c r="H47" s="141"/>
      <c r="I47" s="141"/>
      <c r="J47" s="141"/>
      <c r="K47" s="141"/>
      <c r="L47" s="141"/>
      <c r="M47" s="149"/>
      <c r="N47" s="149"/>
      <c r="O47" s="149"/>
      <c r="P47" s="142"/>
      <c r="R47" s="4"/>
      <c r="S47" s="4"/>
      <c r="T47" s="4"/>
      <c r="U47" s="4"/>
      <c r="V47" s="4"/>
      <c r="W47" s="4"/>
      <c r="X47" s="4"/>
    </row>
    <row r="48" spans="1:24" customFormat="1">
      <c r="A48" s="36"/>
      <c r="B48" s="136"/>
      <c r="C48" s="149"/>
      <c r="D48" s="149"/>
      <c r="E48" s="149"/>
      <c r="F48" s="141"/>
      <c r="G48" s="141"/>
      <c r="H48" s="141"/>
      <c r="I48" s="141"/>
      <c r="J48" s="141"/>
      <c r="K48" s="141"/>
      <c r="L48" s="141"/>
      <c r="M48" s="149"/>
      <c r="N48" s="149"/>
      <c r="O48" s="149"/>
      <c r="P48" s="142"/>
      <c r="R48" s="4"/>
      <c r="S48" s="4"/>
      <c r="T48" s="4"/>
      <c r="U48" s="4"/>
      <c r="V48" s="4"/>
      <c r="W48" s="4"/>
      <c r="X48" s="4"/>
    </row>
    <row r="49" spans="1:24" customFormat="1">
      <c r="A49" s="36"/>
      <c r="B49" s="136"/>
      <c r="C49" s="149"/>
      <c r="D49" s="149"/>
      <c r="E49" s="149"/>
      <c r="F49" s="141"/>
      <c r="G49" s="141"/>
      <c r="H49" s="141"/>
      <c r="I49" s="141"/>
      <c r="J49" s="141"/>
      <c r="K49" s="141"/>
      <c r="L49" s="141"/>
      <c r="M49" s="149"/>
      <c r="N49" s="149"/>
      <c r="O49" s="149"/>
      <c r="P49" s="142"/>
      <c r="R49" s="4"/>
      <c r="S49" s="4"/>
      <c r="T49" s="4"/>
      <c r="U49" s="4"/>
      <c r="V49" s="4"/>
      <c r="W49" s="4"/>
      <c r="X49" s="4"/>
    </row>
    <row r="50" spans="1:24" customFormat="1">
      <c r="A50" s="36"/>
      <c r="B50" s="136"/>
      <c r="C50" s="149"/>
      <c r="D50" s="149"/>
      <c r="E50" s="149"/>
      <c r="F50" s="141"/>
      <c r="G50" s="141"/>
      <c r="H50" s="141"/>
      <c r="I50" s="141"/>
      <c r="J50" s="141"/>
      <c r="K50" s="141"/>
      <c r="L50" s="141"/>
      <c r="M50" s="149"/>
      <c r="N50" s="149"/>
      <c r="O50" s="149"/>
      <c r="P50" s="142"/>
      <c r="R50" s="4"/>
      <c r="S50" s="4"/>
      <c r="T50" s="4"/>
      <c r="U50" s="4"/>
      <c r="V50" s="4"/>
      <c r="W50" s="4"/>
      <c r="X50" s="4"/>
    </row>
    <row r="51" spans="1:24" customFormat="1">
      <c r="A51" s="36"/>
      <c r="B51" s="136"/>
      <c r="C51" s="149"/>
      <c r="D51" s="149"/>
      <c r="E51" s="149"/>
      <c r="F51" s="141"/>
      <c r="G51" s="141"/>
      <c r="H51" s="141"/>
      <c r="I51" s="141"/>
      <c r="J51" s="141"/>
      <c r="K51" s="141"/>
      <c r="L51" s="141"/>
      <c r="M51" s="149"/>
      <c r="N51" s="149"/>
      <c r="O51" s="149"/>
      <c r="P51" s="142"/>
      <c r="R51" s="4"/>
      <c r="S51" s="4"/>
      <c r="T51" s="4"/>
      <c r="U51" s="4"/>
      <c r="V51" s="4"/>
      <c r="W51" s="4"/>
      <c r="X51" s="4"/>
    </row>
    <row r="52" spans="1:24" customFormat="1">
      <c r="A52" s="36"/>
      <c r="B52" s="136"/>
      <c r="C52" s="149"/>
      <c r="D52" s="149"/>
      <c r="E52" s="149"/>
      <c r="F52" s="141"/>
      <c r="G52" s="141"/>
      <c r="H52" s="141"/>
      <c r="I52" s="141"/>
      <c r="J52" s="141"/>
      <c r="K52" s="141"/>
      <c r="L52" s="141"/>
      <c r="M52" s="149"/>
      <c r="N52" s="149"/>
      <c r="O52" s="149"/>
      <c r="P52" s="142"/>
      <c r="R52" s="4"/>
      <c r="S52" s="4"/>
      <c r="T52" s="4"/>
      <c r="U52" s="4"/>
      <c r="V52" s="4"/>
      <c r="W52" s="4"/>
      <c r="X52" s="4"/>
    </row>
    <row r="53" spans="1:24" customFormat="1">
      <c r="A53" s="36"/>
      <c r="B53" s="33"/>
      <c r="C53" s="79"/>
      <c r="D53" s="79"/>
      <c r="E53" s="79"/>
      <c r="F53" s="35"/>
      <c r="G53" s="35"/>
      <c r="H53" s="35"/>
      <c r="I53" s="35"/>
      <c r="J53" s="35"/>
      <c r="K53" s="35"/>
      <c r="L53" s="35"/>
      <c r="M53" s="79"/>
      <c r="N53" s="79"/>
      <c r="O53" s="79"/>
      <c r="R53" s="4"/>
      <c r="S53" s="4"/>
      <c r="T53" s="4"/>
      <c r="U53" s="4"/>
      <c r="V53" s="4"/>
      <c r="W53" s="4"/>
      <c r="X53" s="4"/>
    </row>
    <row r="54" spans="1:24" customFormat="1">
      <c r="A54" s="36"/>
      <c r="B54" s="33"/>
      <c r="C54" s="79"/>
      <c r="D54" s="79"/>
      <c r="E54" s="79"/>
      <c r="F54" s="35"/>
      <c r="G54" s="35"/>
      <c r="H54" s="35"/>
      <c r="I54" s="35"/>
      <c r="J54" s="35"/>
      <c r="K54" s="35"/>
      <c r="L54" s="35"/>
      <c r="M54" s="79"/>
      <c r="N54" s="79"/>
      <c r="O54" s="79"/>
      <c r="R54" s="4"/>
      <c r="S54" s="4"/>
      <c r="T54" s="4"/>
      <c r="U54" s="4"/>
      <c r="V54" s="4"/>
      <c r="W54" s="4"/>
      <c r="X54" s="4"/>
    </row>
    <row r="55" spans="1:24" customFormat="1">
      <c r="A55" s="36"/>
      <c r="B55" s="33"/>
      <c r="C55" s="79"/>
      <c r="D55" s="79"/>
      <c r="E55" s="79"/>
      <c r="F55" s="35"/>
      <c r="G55" s="35"/>
      <c r="H55" s="35"/>
      <c r="I55" s="35"/>
      <c r="J55" s="35"/>
      <c r="K55" s="35"/>
      <c r="L55" s="35"/>
      <c r="M55" s="79"/>
      <c r="N55" s="79"/>
      <c r="O55" s="79"/>
      <c r="R55" s="4"/>
      <c r="S55" s="4"/>
      <c r="T55" s="4"/>
      <c r="U55" s="4"/>
      <c r="V55" s="4"/>
      <c r="W55" s="4"/>
      <c r="X55" s="4"/>
    </row>
    <row r="56" spans="1:24" customFormat="1">
      <c r="A56" s="36"/>
      <c r="B56" s="33"/>
      <c r="C56" s="79"/>
      <c r="D56" s="79"/>
      <c r="E56" s="79"/>
      <c r="F56" s="35"/>
      <c r="G56" s="35"/>
      <c r="H56" s="35"/>
      <c r="I56" s="35"/>
      <c r="J56" s="35"/>
      <c r="K56" s="35"/>
      <c r="L56" s="35"/>
      <c r="M56" s="79"/>
      <c r="N56" s="79"/>
      <c r="O56" s="79"/>
      <c r="R56" s="4"/>
      <c r="S56" s="4"/>
      <c r="T56" s="4"/>
      <c r="U56" s="4"/>
      <c r="V56" s="4"/>
      <c r="W56" s="4"/>
      <c r="X56" s="4"/>
    </row>
    <row r="57" spans="1:24" customFormat="1">
      <c r="A57" s="36"/>
      <c r="B57" s="33"/>
      <c r="C57" s="79"/>
      <c r="D57" s="79"/>
      <c r="E57" s="79"/>
      <c r="F57" s="35"/>
      <c r="G57" s="35"/>
      <c r="H57" s="35"/>
      <c r="I57" s="35"/>
      <c r="J57" s="35"/>
      <c r="K57" s="35"/>
      <c r="L57" s="35"/>
      <c r="M57" s="79"/>
      <c r="N57" s="79"/>
      <c r="O57" s="79"/>
      <c r="R57" s="4"/>
      <c r="S57" s="4"/>
      <c r="T57" s="4"/>
      <c r="U57" s="4"/>
      <c r="V57" s="4"/>
      <c r="W57" s="4"/>
      <c r="X57" s="4"/>
    </row>
    <row r="58" spans="1:24" customFormat="1">
      <c r="A58" s="36"/>
      <c r="B58" s="33"/>
      <c r="C58" s="79"/>
      <c r="D58" s="79"/>
      <c r="E58" s="79"/>
      <c r="F58" s="35"/>
      <c r="G58" s="35"/>
      <c r="H58" s="35"/>
      <c r="I58" s="35"/>
      <c r="J58" s="35"/>
      <c r="K58" s="35"/>
      <c r="L58" s="35"/>
      <c r="M58" s="79"/>
      <c r="N58" s="79"/>
      <c r="O58" s="79"/>
      <c r="R58" s="4"/>
      <c r="S58" s="4"/>
      <c r="T58" s="4"/>
      <c r="U58" s="4"/>
      <c r="V58" s="4"/>
      <c r="W58" s="4"/>
      <c r="X58" s="4"/>
    </row>
    <row r="59" spans="1:24" customFormat="1">
      <c r="A59" s="36"/>
      <c r="B59" s="33"/>
      <c r="C59" s="79"/>
      <c r="D59" s="79"/>
      <c r="E59" s="79"/>
      <c r="F59" s="35"/>
      <c r="G59" s="35"/>
      <c r="H59" s="35"/>
      <c r="I59" s="35"/>
      <c r="J59" s="35"/>
      <c r="K59" s="35"/>
      <c r="L59" s="35"/>
      <c r="M59" s="79"/>
      <c r="N59" s="79"/>
      <c r="O59" s="79"/>
      <c r="R59" s="4"/>
      <c r="S59" s="4"/>
      <c r="T59" s="4"/>
      <c r="U59" s="4"/>
      <c r="V59" s="4"/>
      <c r="W59" s="4"/>
      <c r="X59" s="4"/>
    </row>
    <row r="60" spans="1:24" customFormat="1">
      <c r="A60" s="36"/>
      <c r="B60" s="33"/>
      <c r="C60" s="79"/>
      <c r="D60" s="79"/>
      <c r="E60" s="79"/>
      <c r="F60" s="35"/>
      <c r="G60" s="35"/>
      <c r="H60" s="35"/>
      <c r="I60" s="35"/>
      <c r="J60" s="35"/>
      <c r="K60" s="35"/>
      <c r="L60" s="35"/>
      <c r="M60" s="79"/>
      <c r="N60" s="79"/>
      <c r="O60" s="79"/>
      <c r="R60" s="4"/>
      <c r="S60" s="4"/>
      <c r="T60" s="4"/>
      <c r="U60" s="4"/>
      <c r="V60" s="4"/>
      <c r="W60" s="4"/>
      <c r="X60" s="4"/>
    </row>
    <row r="61" spans="1:24" customFormat="1">
      <c r="A61" s="36"/>
      <c r="B61" s="33"/>
      <c r="C61" s="79"/>
      <c r="D61" s="79"/>
      <c r="E61" s="79"/>
      <c r="F61" s="35"/>
      <c r="G61" s="35"/>
      <c r="H61" s="35"/>
      <c r="I61" s="35"/>
      <c r="J61" s="35"/>
      <c r="K61" s="35"/>
      <c r="L61" s="35"/>
      <c r="M61" s="79"/>
      <c r="N61" s="79"/>
      <c r="O61" s="79"/>
      <c r="R61" s="4"/>
      <c r="S61" s="4"/>
      <c r="T61" s="4"/>
      <c r="U61" s="4"/>
      <c r="V61" s="4"/>
      <c r="W61" s="4"/>
      <c r="X61" s="4"/>
    </row>
    <row r="62" spans="1:24" customFormat="1">
      <c r="A62" s="36"/>
      <c r="B62" s="33"/>
      <c r="C62" s="79"/>
      <c r="D62" s="79"/>
      <c r="E62" s="79"/>
      <c r="F62" s="35"/>
      <c r="G62" s="35"/>
      <c r="H62" s="35"/>
      <c r="I62" s="35"/>
      <c r="J62" s="35"/>
      <c r="K62" s="35"/>
      <c r="L62" s="35"/>
      <c r="M62" s="79"/>
      <c r="N62" s="79"/>
      <c r="O62" s="79"/>
      <c r="R62" s="4"/>
      <c r="S62" s="4"/>
      <c r="T62" s="4"/>
      <c r="U62" s="4"/>
      <c r="V62" s="4"/>
      <c r="W62" s="4"/>
      <c r="X62" s="4"/>
    </row>
    <row r="63" spans="1:24" customFormat="1">
      <c r="A63" s="36"/>
      <c r="B63" s="33"/>
      <c r="C63" s="79"/>
      <c r="D63" s="79"/>
      <c r="E63" s="79"/>
      <c r="F63" s="35"/>
      <c r="G63" s="35"/>
      <c r="H63" s="35"/>
      <c r="I63" s="35"/>
      <c r="J63" s="35"/>
      <c r="K63" s="35"/>
      <c r="L63" s="35"/>
      <c r="M63" s="79"/>
      <c r="N63" s="79"/>
      <c r="O63" s="79"/>
      <c r="R63" s="4"/>
      <c r="S63" s="4"/>
      <c r="T63" s="4"/>
      <c r="U63" s="4"/>
      <c r="V63" s="4"/>
      <c r="W63" s="4"/>
      <c r="X63" s="4"/>
    </row>
    <row r="64" spans="1:24" customFormat="1">
      <c r="A64" s="36"/>
      <c r="B64" s="33"/>
      <c r="C64" s="79"/>
      <c r="D64" s="79"/>
      <c r="E64" s="79"/>
      <c r="F64" s="35"/>
      <c r="G64" s="35"/>
      <c r="H64" s="35"/>
      <c r="I64" s="35"/>
      <c r="J64" s="35"/>
      <c r="K64" s="35"/>
      <c r="L64" s="35"/>
      <c r="M64" s="79"/>
      <c r="N64" s="79"/>
      <c r="O64" s="79"/>
      <c r="R64" s="4"/>
      <c r="S64" s="4"/>
      <c r="T64" s="4"/>
      <c r="U64" s="4"/>
      <c r="V64" s="4"/>
      <c r="W64" s="4"/>
      <c r="X64" s="4"/>
    </row>
    <row r="65" spans="1:24" customFormat="1">
      <c r="A65" s="36"/>
      <c r="B65" s="33"/>
      <c r="C65" s="79"/>
      <c r="D65" s="79"/>
      <c r="E65" s="79"/>
      <c r="F65" s="35"/>
      <c r="G65" s="35"/>
      <c r="H65" s="35"/>
      <c r="I65" s="35"/>
      <c r="J65" s="35"/>
      <c r="K65" s="35"/>
      <c r="L65" s="35"/>
      <c r="M65" s="79"/>
      <c r="N65" s="79"/>
      <c r="O65" s="79"/>
      <c r="R65" s="4"/>
      <c r="S65" s="4"/>
      <c r="T65" s="4"/>
      <c r="U65" s="4"/>
      <c r="V65" s="4"/>
      <c r="W65" s="4"/>
      <c r="X65" s="4"/>
    </row>
    <row r="66" spans="1:24" customFormat="1">
      <c r="A66" s="36"/>
      <c r="B66" s="33"/>
      <c r="C66" s="79"/>
      <c r="D66" s="79"/>
      <c r="E66" s="79"/>
      <c r="F66" s="35"/>
      <c r="G66" s="35"/>
      <c r="H66" s="35"/>
      <c r="I66" s="35"/>
      <c r="J66" s="35"/>
      <c r="K66" s="35"/>
      <c r="L66" s="35"/>
      <c r="M66" s="79"/>
      <c r="N66" s="79"/>
      <c r="O66" s="79"/>
      <c r="R66" s="4"/>
      <c r="S66" s="4"/>
      <c r="T66" s="4"/>
      <c r="U66" s="4"/>
      <c r="V66" s="4"/>
      <c r="W66" s="4"/>
      <c r="X66" s="4"/>
    </row>
    <row r="67" spans="1:24" customFormat="1">
      <c r="A67" s="36"/>
      <c r="B67" s="33"/>
      <c r="C67" s="79"/>
      <c r="D67" s="79"/>
      <c r="E67" s="79"/>
      <c r="F67" s="35"/>
      <c r="G67" s="35"/>
      <c r="H67" s="35"/>
      <c r="I67" s="35"/>
      <c r="J67" s="35"/>
      <c r="K67" s="35"/>
      <c r="L67" s="35"/>
      <c r="M67" s="79"/>
      <c r="N67" s="79"/>
      <c r="O67" s="79"/>
      <c r="R67" s="4"/>
      <c r="S67" s="4"/>
      <c r="T67" s="4"/>
      <c r="U67" s="4"/>
      <c r="V67" s="4"/>
      <c r="W67" s="4"/>
      <c r="X67" s="4"/>
    </row>
    <row r="68" spans="1:24" customFormat="1">
      <c r="A68" s="36"/>
      <c r="B68" s="33"/>
      <c r="C68" s="79"/>
      <c r="D68" s="79"/>
      <c r="E68" s="79"/>
      <c r="F68" s="35"/>
      <c r="G68" s="35"/>
      <c r="H68" s="35"/>
      <c r="I68" s="35"/>
      <c r="J68" s="35"/>
      <c r="K68" s="35"/>
      <c r="L68" s="35"/>
      <c r="M68" s="79"/>
      <c r="N68" s="79"/>
      <c r="O68" s="79"/>
      <c r="R68" s="4"/>
      <c r="S68" s="4"/>
      <c r="T68" s="4"/>
      <c r="U68" s="4"/>
      <c r="V68" s="4"/>
      <c r="W68" s="4"/>
      <c r="X68" s="4"/>
    </row>
    <row r="69" spans="1:24" customFormat="1">
      <c r="A69" s="36"/>
      <c r="B69" s="33"/>
      <c r="C69" s="79"/>
      <c r="D69" s="79"/>
      <c r="E69" s="79"/>
      <c r="F69" s="35"/>
      <c r="G69" s="35"/>
      <c r="H69" s="35"/>
      <c r="I69" s="35"/>
      <c r="J69" s="35"/>
      <c r="K69" s="35"/>
      <c r="L69" s="35"/>
      <c r="M69" s="79"/>
      <c r="N69" s="79"/>
      <c r="O69" s="79"/>
      <c r="R69" s="4"/>
      <c r="S69" s="4"/>
      <c r="T69" s="4"/>
      <c r="U69" s="4"/>
      <c r="V69" s="4"/>
      <c r="W69" s="4"/>
      <c r="X69" s="4"/>
    </row>
    <row r="70" spans="1:24" customFormat="1">
      <c r="A70" s="36"/>
      <c r="B70" s="33"/>
      <c r="C70" s="79"/>
      <c r="D70" s="79"/>
      <c r="E70" s="79"/>
      <c r="F70" s="35"/>
      <c r="G70" s="35"/>
      <c r="H70" s="35"/>
      <c r="I70" s="35"/>
      <c r="J70" s="35"/>
      <c r="K70" s="35"/>
      <c r="L70" s="35"/>
      <c r="M70" s="79"/>
      <c r="N70" s="79"/>
      <c r="O70" s="79"/>
      <c r="R70" s="4"/>
      <c r="S70" s="4"/>
      <c r="T70" s="4"/>
      <c r="U70" s="4"/>
      <c r="V70" s="4"/>
      <c r="W70" s="4"/>
      <c r="X70" s="4"/>
    </row>
    <row r="71" spans="1:24" customFormat="1">
      <c r="A71" s="36"/>
      <c r="B71" s="33"/>
      <c r="C71" s="79"/>
      <c r="D71" s="79"/>
      <c r="E71" s="79"/>
      <c r="F71" s="35"/>
      <c r="G71" s="35"/>
      <c r="H71" s="35"/>
      <c r="I71" s="35"/>
      <c r="J71" s="35"/>
      <c r="K71" s="35"/>
      <c r="L71" s="35"/>
      <c r="M71" s="79"/>
      <c r="N71" s="79"/>
      <c r="O71" s="79"/>
      <c r="R71" s="4"/>
      <c r="S71" s="4"/>
      <c r="T71" s="4"/>
      <c r="U71" s="4"/>
      <c r="V71" s="4"/>
      <c r="W71" s="4"/>
      <c r="X71" s="4"/>
    </row>
    <row r="72" spans="1:24" customFormat="1">
      <c r="A72" s="36"/>
      <c r="B72" s="33"/>
      <c r="C72" s="79"/>
      <c r="D72" s="79"/>
      <c r="E72" s="79"/>
      <c r="F72" s="35"/>
      <c r="G72" s="35"/>
      <c r="H72" s="35"/>
      <c r="I72" s="35"/>
      <c r="J72" s="35"/>
      <c r="K72" s="35"/>
      <c r="L72" s="35"/>
      <c r="M72" s="79"/>
      <c r="N72" s="79"/>
      <c r="O72" s="79"/>
      <c r="R72" s="4"/>
      <c r="S72" s="4"/>
      <c r="T72" s="4"/>
      <c r="U72" s="4"/>
      <c r="V72" s="4"/>
      <c r="W72" s="4"/>
      <c r="X72" s="4"/>
    </row>
    <row r="73" spans="1:24" customFormat="1">
      <c r="A73" s="36"/>
      <c r="B73" s="33"/>
      <c r="C73" s="79"/>
      <c r="D73" s="79"/>
      <c r="E73" s="79"/>
      <c r="F73" s="35"/>
      <c r="G73" s="35"/>
      <c r="H73" s="35"/>
      <c r="I73" s="35"/>
      <c r="J73" s="35"/>
      <c r="K73" s="35"/>
      <c r="L73" s="35"/>
      <c r="M73" s="79"/>
      <c r="N73" s="79"/>
      <c r="O73" s="79"/>
      <c r="R73" s="4"/>
      <c r="S73" s="4"/>
      <c r="T73" s="4"/>
      <c r="U73" s="4"/>
      <c r="V73" s="4"/>
      <c r="W73" s="4"/>
      <c r="X73" s="4"/>
    </row>
    <row r="74" spans="1:24" customFormat="1">
      <c r="A74" s="36"/>
      <c r="B74" s="33"/>
      <c r="C74" s="79"/>
      <c r="D74" s="79"/>
      <c r="E74" s="79"/>
      <c r="F74" s="35"/>
      <c r="G74" s="35"/>
      <c r="H74" s="35"/>
      <c r="I74" s="35"/>
      <c r="J74" s="35"/>
      <c r="K74" s="35"/>
      <c r="L74" s="35"/>
      <c r="M74" s="79"/>
      <c r="N74" s="79"/>
      <c r="O74" s="79"/>
      <c r="R74" s="4"/>
      <c r="S74" s="4"/>
      <c r="T74" s="4"/>
      <c r="U74" s="4"/>
      <c r="V74" s="4"/>
      <c r="W74" s="4"/>
      <c r="X74" s="4"/>
    </row>
    <row r="75" spans="1:24" customFormat="1">
      <c r="A75" s="36"/>
      <c r="B75" s="33"/>
      <c r="C75" s="79"/>
      <c r="D75" s="79"/>
      <c r="E75" s="79"/>
      <c r="F75" s="35"/>
      <c r="G75" s="35"/>
      <c r="H75" s="35"/>
      <c r="I75" s="35"/>
      <c r="J75" s="35"/>
      <c r="K75" s="35"/>
      <c r="L75" s="35"/>
      <c r="M75" s="79"/>
      <c r="N75" s="79"/>
      <c r="O75" s="79"/>
      <c r="R75" s="4"/>
      <c r="S75" s="4"/>
      <c r="T75" s="4"/>
      <c r="U75" s="4"/>
      <c r="V75" s="4"/>
      <c r="W75" s="4"/>
      <c r="X75" s="4"/>
    </row>
    <row r="76" spans="1:24" customFormat="1">
      <c r="A76" s="36"/>
      <c r="B76" s="33"/>
      <c r="C76" s="79"/>
      <c r="D76" s="79"/>
      <c r="E76" s="79"/>
      <c r="F76" s="35"/>
      <c r="G76" s="35"/>
      <c r="H76" s="35"/>
      <c r="I76" s="35"/>
      <c r="J76" s="35"/>
      <c r="K76" s="35"/>
      <c r="L76" s="35"/>
      <c r="M76" s="79"/>
      <c r="N76" s="79"/>
      <c r="O76" s="79"/>
      <c r="R76" s="4"/>
      <c r="S76" s="4"/>
      <c r="T76" s="4"/>
      <c r="U76" s="4"/>
      <c r="V76" s="4"/>
      <c r="W76" s="4"/>
      <c r="X76" s="4"/>
    </row>
    <row r="77" spans="1:24" customFormat="1">
      <c r="A77" s="36"/>
      <c r="B77" s="33"/>
      <c r="C77" s="79"/>
      <c r="D77" s="79"/>
      <c r="E77" s="79"/>
      <c r="F77" s="35"/>
      <c r="G77" s="35"/>
      <c r="H77" s="35"/>
      <c r="I77" s="35"/>
      <c r="J77" s="35"/>
      <c r="K77" s="35"/>
      <c r="L77" s="35"/>
      <c r="M77" s="79"/>
      <c r="N77" s="79"/>
      <c r="O77" s="79"/>
      <c r="R77" s="4"/>
      <c r="S77" s="4"/>
      <c r="T77" s="4"/>
      <c r="U77" s="4"/>
      <c r="V77" s="4"/>
      <c r="W77" s="4"/>
      <c r="X77" s="4"/>
    </row>
    <row r="78" spans="1:24" customFormat="1">
      <c r="A78" s="36"/>
      <c r="B78" s="33"/>
      <c r="C78" s="79"/>
      <c r="D78" s="79"/>
      <c r="E78" s="79"/>
      <c r="F78" s="35"/>
      <c r="G78" s="35"/>
      <c r="H78" s="35"/>
      <c r="I78" s="35"/>
      <c r="J78" s="35"/>
      <c r="K78" s="35"/>
      <c r="L78" s="35"/>
      <c r="M78" s="79"/>
      <c r="N78" s="79"/>
      <c r="O78" s="79"/>
      <c r="R78" s="4"/>
      <c r="S78" s="4"/>
      <c r="T78" s="4"/>
      <c r="U78" s="4"/>
      <c r="V78" s="4"/>
      <c r="W78" s="4"/>
      <c r="X78" s="4"/>
    </row>
    <row r="79" spans="1:24" customFormat="1">
      <c r="A79" s="36"/>
      <c r="B79" s="33"/>
      <c r="C79" s="79"/>
      <c r="D79" s="79"/>
      <c r="E79" s="79"/>
      <c r="F79" s="35"/>
      <c r="G79" s="35"/>
      <c r="H79" s="35"/>
      <c r="I79" s="35"/>
      <c r="J79" s="35"/>
      <c r="K79" s="35"/>
      <c r="L79" s="35"/>
      <c r="M79" s="79"/>
      <c r="N79" s="79"/>
      <c r="O79" s="79"/>
      <c r="R79" s="4"/>
      <c r="S79" s="4"/>
      <c r="T79" s="4"/>
      <c r="U79" s="4"/>
      <c r="V79" s="4"/>
      <c r="W79" s="4"/>
      <c r="X79" s="4"/>
    </row>
    <row r="80" spans="1:24" customFormat="1">
      <c r="A80" s="36"/>
      <c r="B80" s="33"/>
      <c r="C80" s="79"/>
      <c r="D80" s="79"/>
      <c r="E80" s="79"/>
      <c r="F80" s="35"/>
      <c r="G80" s="35"/>
      <c r="H80" s="35"/>
      <c r="I80" s="35"/>
      <c r="J80" s="35"/>
      <c r="K80" s="35"/>
      <c r="L80" s="35"/>
      <c r="M80" s="79"/>
      <c r="N80" s="79"/>
      <c r="O80" s="79"/>
      <c r="R80" s="4"/>
      <c r="S80" s="4"/>
      <c r="T80" s="4"/>
      <c r="U80" s="4"/>
      <c r="V80" s="4"/>
      <c r="W80" s="4"/>
      <c r="X80" s="4"/>
    </row>
    <row r="81" spans="1:24" customFormat="1">
      <c r="A81" s="36"/>
      <c r="B81" s="33"/>
      <c r="C81" s="79"/>
      <c r="D81" s="79"/>
      <c r="E81" s="79"/>
      <c r="F81" s="35"/>
      <c r="G81" s="35"/>
      <c r="H81" s="35"/>
      <c r="I81" s="35"/>
      <c r="J81" s="35"/>
      <c r="K81" s="35"/>
      <c r="L81" s="35"/>
      <c r="M81" s="79"/>
      <c r="N81" s="79"/>
      <c r="O81" s="79"/>
      <c r="R81" s="4"/>
      <c r="S81" s="4"/>
      <c r="T81" s="4"/>
      <c r="U81" s="4"/>
      <c r="V81" s="4"/>
      <c r="W81" s="4"/>
      <c r="X81" s="4"/>
    </row>
    <row r="82" spans="1:24" customFormat="1">
      <c r="A82" s="36"/>
      <c r="B82" s="33"/>
      <c r="C82" s="79"/>
      <c r="D82" s="79"/>
      <c r="E82" s="79"/>
      <c r="F82" s="35"/>
      <c r="G82" s="35"/>
      <c r="H82" s="35"/>
      <c r="I82" s="35"/>
      <c r="J82" s="35"/>
      <c r="K82" s="35"/>
      <c r="L82" s="35"/>
      <c r="M82" s="79"/>
      <c r="N82" s="79"/>
      <c r="O82" s="79"/>
      <c r="R82" s="4"/>
      <c r="S82" s="4"/>
      <c r="T82" s="4"/>
      <c r="U82" s="4"/>
      <c r="V82" s="4"/>
      <c r="W82" s="4"/>
      <c r="X82" s="4"/>
    </row>
    <row r="83" spans="1:24" customFormat="1">
      <c r="A83" s="36"/>
      <c r="B83" s="33"/>
      <c r="C83" s="79"/>
      <c r="D83" s="79"/>
      <c r="E83" s="79"/>
      <c r="F83" s="35"/>
      <c r="G83" s="35"/>
      <c r="H83" s="35"/>
      <c r="I83" s="35"/>
      <c r="J83" s="35"/>
      <c r="K83" s="35"/>
      <c r="L83" s="35"/>
      <c r="M83" s="79"/>
      <c r="N83" s="79"/>
      <c r="O83" s="79"/>
      <c r="R83" s="4"/>
      <c r="S83" s="4"/>
      <c r="T83" s="4"/>
      <c r="U83" s="4"/>
      <c r="V83" s="4"/>
      <c r="W83" s="4"/>
      <c r="X83" s="4"/>
    </row>
    <row r="84" spans="1:24" customFormat="1">
      <c r="A84" s="36"/>
      <c r="B84" s="33"/>
      <c r="C84" s="79"/>
      <c r="D84" s="79"/>
      <c r="E84" s="79"/>
      <c r="F84" s="35"/>
      <c r="G84" s="35"/>
      <c r="H84" s="35"/>
      <c r="I84" s="35"/>
      <c r="J84" s="35"/>
      <c r="K84" s="35"/>
      <c r="L84" s="35"/>
      <c r="M84" s="79"/>
      <c r="N84" s="79"/>
      <c r="O84" s="79"/>
      <c r="R84" s="4"/>
      <c r="S84" s="4"/>
      <c r="T84" s="4"/>
      <c r="U84" s="4"/>
      <c r="V84" s="4"/>
      <c r="W84" s="4"/>
      <c r="X84" s="4"/>
    </row>
    <row r="85" spans="1:24" customFormat="1">
      <c r="A85" s="36"/>
      <c r="B85" s="33"/>
      <c r="C85" s="79"/>
      <c r="D85" s="79"/>
      <c r="E85" s="79"/>
      <c r="F85" s="35"/>
      <c r="G85" s="35"/>
      <c r="H85" s="35"/>
      <c r="I85" s="35"/>
      <c r="J85" s="35"/>
      <c r="K85" s="35"/>
      <c r="L85" s="35"/>
      <c r="M85" s="79"/>
      <c r="N85" s="79"/>
      <c r="O85" s="79"/>
      <c r="R85" s="4"/>
      <c r="S85" s="4"/>
      <c r="T85" s="4"/>
      <c r="U85" s="4"/>
      <c r="V85" s="4"/>
      <c r="W85" s="4"/>
      <c r="X85" s="4"/>
    </row>
    <row r="86" spans="1:24" customFormat="1">
      <c r="A86" s="36"/>
      <c r="B86" s="33"/>
      <c r="C86" s="79"/>
      <c r="D86" s="79"/>
      <c r="E86" s="79"/>
      <c r="F86" s="35"/>
      <c r="G86" s="35"/>
      <c r="H86" s="35"/>
      <c r="I86" s="35"/>
      <c r="J86" s="35"/>
      <c r="K86" s="35"/>
      <c r="L86" s="35"/>
      <c r="M86" s="79"/>
      <c r="N86" s="79"/>
      <c r="O86" s="79"/>
      <c r="R86" s="4"/>
      <c r="S86" s="4"/>
      <c r="T86" s="4"/>
      <c r="U86" s="4"/>
      <c r="V86" s="4"/>
      <c r="W86" s="4"/>
      <c r="X86" s="4"/>
    </row>
    <row r="87" spans="1:24" customFormat="1">
      <c r="A87" s="36"/>
      <c r="B87" s="33"/>
      <c r="C87" s="79"/>
      <c r="D87" s="79"/>
      <c r="E87" s="79"/>
      <c r="F87" s="35"/>
      <c r="G87" s="35"/>
      <c r="H87" s="35"/>
      <c r="I87" s="35"/>
      <c r="J87" s="35"/>
      <c r="K87" s="35"/>
      <c r="L87" s="35"/>
      <c r="M87" s="79"/>
      <c r="N87" s="79"/>
      <c r="O87" s="79"/>
      <c r="R87" s="4"/>
      <c r="S87" s="4"/>
      <c r="T87" s="4"/>
      <c r="U87" s="4"/>
      <c r="V87" s="4"/>
      <c r="W87" s="4"/>
      <c r="X87" s="4"/>
    </row>
    <row r="88" spans="1:24" customFormat="1">
      <c r="A88" s="36"/>
      <c r="B88" s="33"/>
      <c r="C88" s="79"/>
      <c r="D88" s="79"/>
      <c r="E88" s="79"/>
      <c r="F88" s="35"/>
      <c r="G88" s="35"/>
      <c r="H88" s="35"/>
      <c r="I88" s="35"/>
      <c r="J88" s="35"/>
      <c r="K88" s="35"/>
      <c r="L88" s="35"/>
      <c r="M88" s="79"/>
      <c r="N88" s="79"/>
      <c r="O88" s="79"/>
      <c r="R88" s="4"/>
      <c r="S88" s="4"/>
      <c r="T88" s="4"/>
      <c r="U88" s="4"/>
      <c r="V88" s="4"/>
      <c r="W88" s="4"/>
      <c r="X88" s="4"/>
    </row>
    <row r="89" spans="1:24" customFormat="1">
      <c r="A89" s="36"/>
      <c r="B89" s="33"/>
      <c r="C89" s="79"/>
      <c r="D89" s="79"/>
      <c r="E89" s="79"/>
      <c r="F89" s="35"/>
      <c r="G89" s="35"/>
      <c r="H89" s="35"/>
      <c r="I89" s="35"/>
      <c r="J89" s="35"/>
      <c r="K89" s="35"/>
      <c r="L89" s="35"/>
      <c r="M89" s="79"/>
      <c r="N89" s="79"/>
      <c r="O89" s="79"/>
      <c r="R89" s="4"/>
      <c r="S89" s="4"/>
      <c r="T89" s="4"/>
      <c r="U89" s="4"/>
      <c r="V89" s="4"/>
      <c r="W89" s="4"/>
      <c r="X89" s="4"/>
    </row>
    <row r="90" spans="1:24" customFormat="1">
      <c r="A90" s="36"/>
      <c r="B90" s="33"/>
      <c r="C90" s="79"/>
      <c r="D90" s="79"/>
      <c r="E90" s="79"/>
      <c r="F90" s="35"/>
      <c r="G90" s="35"/>
      <c r="H90" s="35"/>
      <c r="I90" s="35"/>
      <c r="J90" s="35"/>
      <c r="K90" s="35"/>
      <c r="L90" s="35"/>
      <c r="M90" s="79"/>
      <c r="N90" s="79"/>
      <c r="O90" s="79"/>
      <c r="R90" s="4"/>
      <c r="S90" s="4"/>
      <c r="T90" s="4"/>
      <c r="U90" s="4"/>
      <c r="V90" s="4"/>
      <c r="W90" s="4"/>
      <c r="X90" s="4"/>
    </row>
    <row r="91" spans="1:24">
      <c r="P91" s="33"/>
      <c r="Q91" s="33"/>
      <c r="R91" s="27"/>
      <c r="S91" s="27"/>
      <c r="T91" s="27"/>
      <c r="U91" s="27"/>
      <c r="V91" s="27"/>
      <c r="W91" s="27"/>
      <c r="X91" s="27"/>
    </row>
    <row r="92" spans="1:24">
      <c r="P92" s="33"/>
      <c r="Q92" s="33"/>
      <c r="R92" s="27"/>
      <c r="S92" s="27"/>
      <c r="T92" s="27"/>
      <c r="U92" s="27"/>
      <c r="V92" s="27"/>
      <c r="W92" s="27"/>
      <c r="X92" s="27"/>
    </row>
    <row r="93" spans="1:24">
      <c r="P93" s="33"/>
      <c r="Q93" s="33"/>
      <c r="R93" s="27"/>
      <c r="S93" s="27"/>
      <c r="T93" s="27"/>
      <c r="U93" s="27"/>
      <c r="V93" s="27"/>
      <c r="W93" s="27"/>
      <c r="X93" s="27"/>
    </row>
    <row r="94" spans="1:24">
      <c r="P94" s="33"/>
      <c r="Q94" s="33"/>
      <c r="R94" s="27"/>
      <c r="S94" s="27"/>
      <c r="T94" s="27"/>
      <c r="U94" s="27"/>
      <c r="V94" s="27"/>
      <c r="W94" s="27"/>
      <c r="X94" s="27"/>
    </row>
    <row r="95" spans="1:24"/>
    <row r="96" spans="1:24" ht="16.5" customHeight="1">
      <c r="B96" s="154" t="s">
        <v>63</v>
      </c>
    </row>
    <row r="97" spans="1:245" ht="16.5" customHeight="1">
      <c r="B97" s="154" t="s">
        <v>64</v>
      </c>
    </row>
    <row r="98" spans="1:245"/>
    <row r="99" spans="1:245" ht="15">
      <c r="B99" s="73"/>
    </row>
    <row r="100" spans="1:245" s="20" customFormat="1">
      <c r="B100" s="3"/>
      <c r="C100" s="3"/>
      <c r="D100" s="3"/>
      <c r="J100" s="3"/>
      <c r="K100" s="3"/>
    </row>
    <row r="101" spans="1:245" s="20" customFormat="1" ht="14.25">
      <c r="B101" s="294" t="s">
        <v>15</v>
      </c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IG101" s="2"/>
      <c r="IH101" s="2"/>
      <c r="II101" s="2"/>
      <c r="IJ101" s="2"/>
      <c r="IK101" s="2"/>
    </row>
    <row r="102" spans="1:245" s="20" customFormat="1" ht="14.25">
      <c r="B102" s="294" t="s">
        <v>25</v>
      </c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IG102" s="2"/>
      <c r="IH102" s="2"/>
      <c r="II102" s="2"/>
      <c r="IJ102" s="2"/>
      <c r="IK102" s="2"/>
    </row>
    <row r="103" spans="1:245" s="20" customFormat="1" ht="15.75" customHeight="1"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IG103" s="2"/>
      <c r="IH103" s="2"/>
      <c r="II103" s="2"/>
      <c r="IJ103" s="2"/>
      <c r="IK103" s="2"/>
    </row>
    <row r="104" spans="1:245" s="6" customFormat="1" ht="15.75" customHeight="1">
      <c r="B104" s="281" t="s">
        <v>16</v>
      </c>
      <c r="C104" s="282"/>
      <c r="D104" s="282"/>
      <c r="E104" s="282"/>
      <c r="F104" s="282"/>
      <c r="G104" s="282"/>
      <c r="H104" s="282"/>
      <c r="I104" s="282"/>
      <c r="J104" s="282"/>
      <c r="K104" s="282"/>
      <c r="L104" s="282"/>
      <c r="M104" s="282"/>
      <c r="N104" s="282"/>
      <c r="O104" s="282"/>
      <c r="P104" s="282"/>
      <c r="Q104" s="283"/>
    </row>
    <row r="105" spans="1:245" s="20" customFormat="1">
      <c r="A105" s="111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</row>
    <row r="106" spans="1:245" s="20" customFormat="1" ht="16.5" customHeight="1">
      <c r="B106" s="112" t="s">
        <v>27</v>
      </c>
      <c r="C106" s="3"/>
      <c r="D106" s="3"/>
      <c r="J106" s="3"/>
      <c r="K106" s="3"/>
    </row>
    <row r="107" spans="1:245" s="20" customFormat="1" ht="16.5" customHeight="1">
      <c r="B107" s="112" t="s">
        <v>28</v>
      </c>
      <c r="C107" s="3"/>
      <c r="D107" s="3"/>
      <c r="J107" s="3"/>
      <c r="K107" s="3"/>
    </row>
    <row r="108" spans="1:245" s="20" customFormat="1" ht="16.5" customHeight="1">
      <c r="B108" s="112" t="s">
        <v>100</v>
      </c>
      <c r="C108" s="3"/>
      <c r="D108" s="3"/>
      <c r="J108" s="3"/>
      <c r="K108" s="3"/>
    </row>
    <row r="109" spans="1:245" s="20" customFormat="1" ht="16.5" customHeight="1">
      <c r="B109" s="112" t="s">
        <v>105</v>
      </c>
      <c r="C109" s="3"/>
      <c r="D109" s="3"/>
      <c r="J109" s="3"/>
      <c r="K109" s="3"/>
    </row>
    <row r="110" spans="1:245" s="20" customFormat="1" ht="16.5" customHeight="1">
      <c r="B110" s="112" t="s">
        <v>104</v>
      </c>
      <c r="C110" s="3"/>
      <c r="D110" s="3"/>
      <c r="J110" s="3"/>
      <c r="K110" s="3"/>
    </row>
    <row r="111" spans="1:245" s="20" customFormat="1" ht="16.5" customHeight="1">
      <c r="B111" s="112" t="s">
        <v>101</v>
      </c>
      <c r="C111" s="3"/>
      <c r="D111" s="3"/>
      <c r="J111" s="3"/>
      <c r="K111" s="3"/>
    </row>
    <row r="112" spans="1:245" s="20" customFormat="1" ht="16.5" customHeight="1">
      <c r="B112" s="112" t="s">
        <v>102</v>
      </c>
      <c r="C112" s="3"/>
      <c r="D112" s="3"/>
      <c r="J112" s="3"/>
      <c r="K112" s="3"/>
    </row>
    <row r="113" spans="1:245" s="20" customFormat="1" ht="16.5" customHeight="1">
      <c r="B113" s="112" t="s">
        <v>103</v>
      </c>
      <c r="C113" s="3"/>
      <c r="D113" s="3"/>
      <c r="J113" s="3"/>
      <c r="K113" s="3"/>
    </row>
    <row r="114" spans="1:245" s="20" customFormat="1" ht="24" customHeight="1">
      <c r="B114" s="109" t="s">
        <v>19</v>
      </c>
      <c r="C114" s="3"/>
      <c r="D114" s="3"/>
      <c r="J114" s="3"/>
      <c r="K114" s="3"/>
    </row>
    <row r="115" spans="1:245" s="20" customFormat="1" ht="16.5" customHeight="1">
      <c r="A115" s="111"/>
      <c r="B115" s="59" t="s">
        <v>29</v>
      </c>
      <c r="C115" s="33"/>
      <c r="D115" s="33"/>
      <c r="E115" s="111"/>
      <c r="F115" s="111"/>
      <c r="G115" s="111"/>
      <c r="H115" s="111"/>
      <c r="I115" s="111"/>
      <c r="J115" s="33"/>
      <c r="K115" s="33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1"/>
      <c r="EF115" s="111"/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1"/>
      <c r="EU115" s="111"/>
      <c r="EV115" s="111"/>
      <c r="EW115" s="111"/>
      <c r="EX115" s="111"/>
      <c r="EY115" s="111"/>
      <c r="EZ115" s="111"/>
      <c r="FA115" s="111"/>
      <c r="FB115" s="111"/>
      <c r="FC115" s="111"/>
      <c r="FD115" s="111"/>
      <c r="FE115" s="111"/>
      <c r="FF115" s="111"/>
      <c r="FG115" s="111"/>
      <c r="FH115" s="111"/>
      <c r="FI115" s="111"/>
      <c r="FJ115" s="111"/>
      <c r="FK115" s="111"/>
      <c r="FL115" s="111"/>
      <c r="FM115" s="111"/>
      <c r="FN115" s="111"/>
      <c r="FO115" s="111"/>
      <c r="FP115" s="111"/>
      <c r="FQ115" s="111"/>
      <c r="FR115" s="111"/>
      <c r="FS115" s="111"/>
      <c r="FT115" s="111"/>
      <c r="FU115" s="111"/>
      <c r="FV115" s="111"/>
      <c r="FW115" s="111"/>
      <c r="FX115" s="111"/>
      <c r="FY115" s="111"/>
      <c r="FZ115" s="111"/>
      <c r="GA115" s="111"/>
      <c r="GB115" s="111"/>
      <c r="GC115" s="111"/>
      <c r="GD115" s="111"/>
      <c r="GE115" s="111"/>
      <c r="GF115" s="111"/>
      <c r="GG115" s="111"/>
      <c r="GH115" s="111"/>
      <c r="GI115" s="111"/>
      <c r="GJ115" s="111"/>
      <c r="GK115" s="111"/>
      <c r="GL115" s="111"/>
      <c r="GM115" s="111"/>
      <c r="GN115" s="111"/>
      <c r="GO115" s="111"/>
      <c r="GP115" s="111"/>
      <c r="GQ115" s="111"/>
      <c r="GR115" s="111"/>
      <c r="GS115" s="111"/>
      <c r="GT115" s="111"/>
      <c r="GU115" s="111"/>
      <c r="GV115" s="111"/>
      <c r="GW115" s="111"/>
      <c r="GX115" s="111"/>
      <c r="GY115" s="111"/>
      <c r="GZ115" s="111"/>
      <c r="HA115" s="111"/>
      <c r="HB115" s="111"/>
      <c r="HC115" s="111"/>
      <c r="HD115" s="111"/>
      <c r="HE115" s="111"/>
      <c r="HF115" s="111"/>
      <c r="HG115" s="111"/>
      <c r="HH115" s="111"/>
      <c r="HI115" s="111"/>
      <c r="HJ115" s="111"/>
      <c r="HK115" s="111"/>
      <c r="HL115" s="111"/>
      <c r="HM115" s="111"/>
      <c r="HN115" s="111"/>
      <c r="HO115" s="111"/>
      <c r="HP115" s="111"/>
      <c r="HQ115" s="111"/>
      <c r="HR115" s="111"/>
      <c r="HS115" s="111"/>
      <c r="HT115" s="111"/>
      <c r="HU115" s="111"/>
      <c r="HV115" s="111"/>
      <c r="HW115" s="111"/>
      <c r="HX115" s="111"/>
      <c r="HY115" s="111"/>
      <c r="HZ115" s="111"/>
      <c r="IA115" s="111"/>
      <c r="IB115" s="111"/>
      <c r="IC115" s="111"/>
      <c r="ID115" s="111"/>
      <c r="IE115" s="111"/>
      <c r="IF115" s="111"/>
      <c r="IG115" s="111"/>
      <c r="IH115" s="111"/>
      <c r="II115" s="111"/>
      <c r="IJ115" s="111"/>
      <c r="IK115" s="111"/>
    </row>
    <row r="116" spans="1:245" s="20" customFormat="1" ht="16.5" customHeight="1">
      <c r="A116" s="111"/>
      <c r="B116" s="112" t="s">
        <v>30</v>
      </c>
      <c r="C116" s="33"/>
      <c r="D116" s="33"/>
      <c r="E116" s="111"/>
      <c r="F116" s="111"/>
      <c r="G116" s="111"/>
      <c r="H116" s="111"/>
      <c r="I116" s="111"/>
      <c r="J116" s="33"/>
      <c r="K116" s="33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  <c r="EA116" s="111"/>
      <c r="EB116" s="111"/>
      <c r="EC116" s="111"/>
      <c r="ED116" s="111"/>
      <c r="EE116" s="111"/>
      <c r="EF116" s="111"/>
      <c r="EG116" s="111"/>
      <c r="EH116" s="111"/>
      <c r="EI116" s="111"/>
      <c r="EJ116" s="111"/>
      <c r="EK116" s="111"/>
      <c r="EL116" s="111"/>
      <c r="EM116" s="111"/>
      <c r="EN116" s="111"/>
      <c r="EO116" s="111"/>
      <c r="EP116" s="111"/>
      <c r="EQ116" s="111"/>
      <c r="ER116" s="111"/>
      <c r="ES116" s="111"/>
      <c r="ET116" s="111"/>
      <c r="EU116" s="111"/>
      <c r="EV116" s="111"/>
      <c r="EW116" s="111"/>
      <c r="EX116" s="111"/>
      <c r="EY116" s="111"/>
      <c r="EZ116" s="111"/>
      <c r="FA116" s="111"/>
      <c r="FB116" s="111"/>
      <c r="FC116" s="111"/>
      <c r="FD116" s="111"/>
      <c r="FE116" s="111"/>
      <c r="FF116" s="111"/>
      <c r="FG116" s="111"/>
      <c r="FH116" s="111"/>
      <c r="FI116" s="111"/>
      <c r="FJ116" s="111"/>
      <c r="FK116" s="111"/>
      <c r="FL116" s="111"/>
      <c r="FM116" s="111"/>
      <c r="FN116" s="111"/>
      <c r="FO116" s="111"/>
      <c r="FP116" s="111"/>
      <c r="FQ116" s="111"/>
      <c r="FR116" s="111"/>
      <c r="FS116" s="111"/>
      <c r="FT116" s="111"/>
      <c r="FU116" s="111"/>
      <c r="FV116" s="111"/>
      <c r="FW116" s="111"/>
      <c r="FX116" s="111"/>
      <c r="FY116" s="111"/>
      <c r="FZ116" s="111"/>
      <c r="GA116" s="111"/>
      <c r="GB116" s="111"/>
      <c r="GC116" s="111"/>
      <c r="GD116" s="111"/>
      <c r="GE116" s="111"/>
      <c r="GF116" s="111"/>
      <c r="GG116" s="111"/>
      <c r="GH116" s="111"/>
      <c r="GI116" s="111"/>
      <c r="GJ116" s="111"/>
      <c r="GK116" s="111"/>
      <c r="GL116" s="111"/>
      <c r="GM116" s="111"/>
      <c r="GN116" s="111"/>
      <c r="GO116" s="111"/>
      <c r="GP116" s="111"/>
      <c r="GQ116" s="111"/>
      <c r="GR116" s="111"/>
      <c r="GS116" s="111"/>
      <c r="GT116" s="111"/>
      <c r="GU116" s="111"/>
      <c r="GV116" s="111"/>
      <c r="GW116" s="111"/>
      <c r="GX116" s="111"/>
      <c r="GY116" s="111"/>
      <c r="GZ116" s="111"/>
      <c r="HA116" s="111"/>
      <c r="HB116" s="111"/>
      <c r="HC116" s="111"/>
      <c r="HD116" s="111"/>
      <c r="HE116" s="111"/>
      <c r="HF116" s="111"/>
      <c r="HG116" s="111"/>
      <c r="HH116" s="111"/>
      <c r="HI116" s="111"/>
      <c r="HJ116" s="111"/>
      <c r="HK116" s="111"/>
      <c r="HL116" s="111"/>
      <c r="HM116" s="111"/>
      <c r="HN116" s="111"/>
      <c r="HO116" s="111"/>
      <c r="HP116" s="111"/>
      <c r="HQ116" s="111"/>
      <c r="HR116" s="111"/>
      <c r="HS116" s="111"/>
      <c r="HT116" s="111"/>
      <c r="HU116" s="111"/>
      <c r="HV116" s="111"/>
      <c r="HW116" s="111"/>
      <c r="HX116" s="111"/>
      <c r="HY116" s="111"/>
      <c r="HZ116" s="111"/>
      <c r="IA116" s="111"/>
      <c r="IB116" s="111"/>
      <c r="IC116" s="111"/>
      <c r="ID116" s="111"/>
      <c r="IE116" s="111"/>
      <c r="IF116" s="111"/>
      <c r="IG116" s="111"/>
      <c r="IH116" s="111"/>
      <c r="II116" s="111"/>
      <c r="IJ116" s="111"/>
      <c r="IK116" s="111"/>
    </row>
    <row r="117" spans="1:245" s="20" customFormat="1" ht="16.5" customHeight="1">
      <c r="A117" s="111"/>
      <c r="B117" s="59" t="s">
        <v>31</v>
      </c>
      <c r="C117" s="33"/>
      <c r="D117" s="33"/>
      <c r="E117" s="111"/>
      <c r="F117" s="111"/>
      <c r="G117" s="111"/>
      <c r="H117" s="111"/>
      <c r="I117" s="111"/>
      <c r="J117" s="33"/>
      <c r="K117" s="33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  <c r="EA117" s="111"/>
      <c r="EB117" s="111"/>
      <c r="EC117" s="111"/>
      <c r="ED117" s="111"/>
      <c r="EE117" s="111"/>
      <c r="EF117" s="111"/>
      <c r="EG117" s="111"/>
      <c r="EH117" s="111"/>
      <c r="EI117" s="111"/>
      <c r="EJ117" s="111"/>
      <c r="EK117" s="111"/>
      <c r="EL117" s="111"/>
      <c r="EM117" s="111"/>
      <c r="EN117" s="111"/>
      <c r="EO117" s="111"/>
      <c r="EP117" s="111"/>
      <c r="EQ117" s="111"/>
      <c r="ER117" s="111"/>
      <c r="ES117" s="111"/>
      <c r="ET117" s="111"/>
      <c r="EU117" s="111"/>
      <c r="EV117" s="111"/>
      <c r="EW117" s="111"/>
      <c r="EX117" s="111"/>
      <c r="EY117" s="111"/>
      <c r="EZ117" s="111"/>
      <c r="FA117" s="111"/>
      <c r="FB117" s="111"/>
      <c r="FC117" s="111"/>
      <c r="FD117" s="111"/>
      <c r="FE117" s="111"/>
      <c r="FF117" s="111"/>
      <c r="FG117" s="111"/>
      <c r="FH117" s="111"/>
      <c r="FI117" s="111"/>
      <c r="FJ117" s="111"/>
      <c r="FK117" s="111"/>
      <c r="FL117" s="111"/>
      <c r="FM117" s="111"/>
      <c r="FN117" s="111"/>
      <c r="FO117" s="111"/>
      <c r="FP117" s="111"/>
      <c r="FQ117" s="111"/>
      <c r="FR117" s="111"/>
      <c r="FS117" s="111"/>
      <c r="FT117" s="111"/>
      <c r="FU117" s="111"/>
      <c r="FV117" s="111"/>
      <c r="FW117" s="111"/>
      <c r="FX117" s="111"/>
      <c r="FY117" s="111"/>
      <c r="FZ117" s="111"/>
      <c r="GA117" s="111"/>
      <c r="GB117" s="111"/>
      <c r="GC117" s="111"/>
      <c r="GD117" s="111"/>
      <c r="GE117" s="111"/>
      <c r="GF117" s="111"/>
      <c r="GG117" s="111"/>
      <c r="GH117" s="111"/>
      <c r="GI117" s="111"/>
      <c r="GJ117" s="111"/>
      <c r="GK117" s="111"/>
      <c r="GL117" s="111"/>
      <c r="GM117" s="111"/>
      <c r="GN117" s="111"/>
      <c r="GO117" s="111"/>
      <c r="GP117" s="111"/>
      <c r="GQ117" s="111"/>
      <c r="GR117" s="111"/>
      <c r="GS117" s="111"/>
      <c r="GT117" s="111"/>
      <c r="GU117" s="111"/>
      <c r="GV117" s="111"/>
      <c r="GW117" s="111"/>
      <c r="GX117" s="111"/>
      <c r="GY117" s="111"/>
      <c r="GZ117" s="111"/>
      <c r="HA117" s="111"/>
      <c r="HB117" s="111"/>
      <c r="HC117" s="111"/>
      <c r="HD117" s="111"/>
      <c r="HE117" s="111"/>
      <c r="HF117" s="111"/>
      <c r="HG117" s="111"/>
      <c r="HH117" s="111"/>
      <c r="HI117" s="111"/>
      <c r="HJ117" s="111"/>
      <c r="HK117" s="111"/>
      <c r="HL117" s="111"/>
      <c r="HM117" s="111"/>
      <c r="HN117" s="111"/>
      <c r="HO117" s="111"/>
      <c r="HP117" s="111"/>
      <c r="HQ117" s="111"/>
      <c r="HR117" s="111"/>
      <c r="HS117" s="111"/>
      <c r="HT117" s="111"/>
      <c r="HU117" s="111"/>
      <c r="HV117" s="111"/>
      <c r="HW117" s="111"/>
      <c r="HX117" s="111"/>
      <c r="HY117" s="111"/>
      <c r="HZ117" s="111"/>
      <c r="IA117" s="111"/>
      <c r="IB117" s="111"/>
      <c r="IC117" s="111"/>
      <c r="ID117" s="111"/>
      <c r="IE117" s="111"/>
      <c r="IF117" s="111"/>
      <c r="IG117" s="111"/>
      <c r="IH117" s="111"/>
      <c r="II117" s="111"/>
      <c r="IJ117" s="111"/>
      <c r="IK117" s="111"/>
    </row>
    <row r="118" spans="1:245" s="20" customFormat="1" ht="16.5" customHeight="1">
      <c r="A118" s="111"/>
      <c r="B118" s="59" t="s">
        <v>32</v>
      </c>
      <c r="C118" s="33"/>
      <c r="D118" s="33"/>
      <c r="E118" s="111"/>
      <c r="F118" s="111"/>
      <c r="G118" s="111"/>
      <c r="H118" s="111"/>
      <c r="I118" s="111"/>
      <c r="J118" s="33"/>
      <c r="K118" s="33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1"/>
      <c r="FO118" s="111"/>
      <c r="FP118" s="111"/>
      <c r="FQ118" s="111"/>
      <c r="FR118" s="111"/>
      <c r="FS118" s="111"/>
      <c r="FT118" s="111"/>
      <c r="FU118" s="111"/>
      <c r="FV118" s="111"/>
      <c r="FW118" s="111"/>
      <c r="FX118" s="111"/>
      <c r="FY118" s="111"/>
      <c r="FZ118" s="111"/>
      <c r="GA118" s="111"/>
      <c r="GB118" s="111"/>
      <c r="GC118" s="111"/>
      <c r="GD118" s="111"/>
      <c r="GE118" s="111"/>
      <c r="GF118" s="111"/>
      <c r="GG118" s="111"/>
      <c r="GH118" s="111"/>
      <c r="GI118" s="111"/>
      <c r="GJ118" s="111"/>
      <c r="GK118" s="111"/>
      <c r="GL118" s="111"/>
      <c r="GM118" s="111"/>
      <c r="GN118" s="111"/>
      <c r="GO118" s="111"/>
      <c r="GP118" s="111"/>
      <c r="GQ118" s="111"/>
      <c r="GR118" s="111"/>
      <c r="GS118" s="111"/>
      <c r="GT118" s="111"/>
      <c r="GU118" s="111"/>
      <c r="GV118" s="111"/>
      <c r="GW118" s="111"/>
      <c r="GX118" s="111"/>
      <c r="GY118" s="111"/>
      <c r="GZ118" s="111"/>
      <c r="HA118" s="111"/>
      <c r="HB118" s="111"/>
      <c r="HC118" s="111"/>
      <c r="HD118" s="111"/>
      <c r="HE118" s="111"/>
      <c r="HF118" s="111"/>
      <c r="HG118" s="111"/>
      <c r="HH118" s="111"/>
      <c r="HI118" s="111"/>
      <c r="HJ118" s="111"/>
      <c r="HK118" s="111"/>
      <c r="HL118" s="111"/>
      <c r="HM118" s="111"/>
      <c r="HN118" s="111"/>
      <c r="HO118" s="111"/>
      <c r="HP118" s="111"/>
      <c r="HQ118" s="111"/>
      <c r="HR118" s="111"/>
      <c r="HS118" s="111"/>
      <c r="HT118" s="111"/>
      <c r="HU118" s="111"/>
      <c r="HV118" s="111"/>
      <c r="HW118" s="111"/>
      <c r="HX118" s="111"/>
      <c r="HY118" s="111"/>
      <c r="HZ118" s="111"/>
      <c r="IA118" s="111"/>
      <c r="IB118" s="111"/>
      <c r="IC118" s="111"/>
      <c r="ID118" s="111"/>
      <c r="IE118" s="111"/>
      <c r="IF118" s="111"/>
      <c r="IG118" s="111"/>
      <c r="IH118" s="111"/>
      <c r="II118" s="111"/>
      <c r="IJ118" s="111"/>
      <c r="IK118" s="111"/>
    </row>
    <row r="119" spans="1:245" s="20" customFormat="1" ht="24" customHeight="1">
      <c r="A119" s="111"/>
      <c r="B119" s="109" t="s">
        <v>33</v>
      </c>
      <c r="C119" s="33"/>
      <c r="D119" s="33"/>
      <c r="E119" s="111"/>
      <c r="F119" s="111"/>
      <c r="G119" s="111"/>
      <c r="H119" s="111"/>
      <c r="I119" s="111"/>
      <c r="J119" s="33"/>
      <c r="K119" s="33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11"/>
      <c r="DJ119" s="111"/>
      <c r="DK119" s="111"/>
      <c r="DL119" s="111"/>
      <c r="DM119" s="111"/>
      <c r="DN119" s="111"/>
      <c r="DO119" s="111"/>
      <c r="DP119" s="111"/>
      <c r="DQ119" s="111"/>
      <c r="DR119" s="111"/>
      <c r="DS119" s="111"/>
      <c r="DT119" s="111"/>
      <c r="DU119" s="111"/>
      <c r="DV119" s="111"/>
      <c r="DW119" s="111"/>
      <c r="DX119" s="111"/>
      <c r="DY119" s="111"/>
      <c r="DZ119" s="111"/>
      <c r="EA119" s="111"/>
      <c r="EB119" s="111"/>
      <c r="EC119" s="111"/>
      <c r="ED119" s="111"/>
      <c r="EE119" s="111"/>
      <c r="EF119" s="111"/>
      <c r="EG119" s="111"/>
      <c r="EH119" s="111"/>
      <c r="EI119" s="111"/>
      <c r="EJ119" s="111"/>
      <c r="EK119" s="111"/>
      <c r="EL119" s="111"/>
      <c r="EM119" s="111"/>
      <c r="EN119" s="111"/>
      <c r="EO119" s="111"/>
      <c r="EP119" s="111"/>
      <c r="EQ119" s="111"/>
      <c r="ER119" s="111"/>
      <c r="ES119" s="111"/>
      <c r="ET119" s="111"/>
      <c r="EU119" s="111"/>
      <c r="EV119" s="111"/>
      <c r="EW119" s="111"/>
      <c r="EX119" s="111"/>
      <c r="EY119" s="111"/>
      <c r="EZ119" s="111"/>
      <c r="FA119" s="111"/>
      <c r="FB119" s="111"/>
      <c r="FC119" s="111"/>
      <c r="FD119" s="111"/>
      <c r="FE119" s="111"/>
      <c r="FF119" s="111"/>
      <c r="FG119" s="111"/>
      <c r="FH119" s="111"/>
      <c r="FI119" s="111"/>
      <c r="FJ119" s="111"/>
      <c r="FK119" s="111"/>
      <c r="FL119" s="111"/>
      <c r="FM119" s="111"/>
      <c r="FN119" s="111"/>
      <c r="FO119" s="111"/>
      <c r="FP119" s="111"/>
      <c r="FQ119" s="111"/>
      <c r="FR119" s="111"/>
      <c r="FS119" s="111"/>
      <c r="FT119" s="111"/>
      <c r="FU119" s="111"/>
      <c r="FV119" s="111"/>
      <c r="FW119" s="111"/>
      <c r="FX119" s="111"/>
      <c r="FY119" s="111"/>
      <c r="FZ119" s="111"/>
      <c r="GA119" s="111"/>
      <c r="GB119" s="111"/>
      <c r="GC119" s="111"/>
      <c r="GD119" s="111"/>
      <c r="GE119" s="111"/>
      <c r="GF119" s="111"/>
      <c r="GG119" s="111"/>
      <c r="GH119" s="111"/>
      <c r="GI119" s="111"/>
      <c r="GJ119" s="111"/>
      <c r="GK119" s="111"/>
      <c r="GL119" s="111"/>
      <c r="GM119" s="111"/>
      <c r="GN119" s="111"/>
      <c r="GO119" s="111"/>
      <c r="GP119" s="111"/>
      <c r="GQ119" s="111"/>
      <c r="GR119" s="111"/>
      <c r="GS119" s="111"/>
      <c r="GT119" s="111"/>
      <c r="GU119" s="111"/>
      <c r="GV119" s="111"/>
      <c r="GW119" s="111"/>
      <c r="GX119" s="111"/>
      <c r="GY119" s="111"/>
      <c r="GZ119" s="111"/>
      <c r="HA119" s="111"/>
      <c r="HB119" s="111"/>
      <c r="HC119" s="111"/>
      <c r="HD119" s="111"/>
      <c r="HE119" s="111"/>
      <c r="HF119" s="111"/>
      <c r="HG119" s="111"/>
      <c r="HH119" s="111"/>
      <c r="HI119" s="111"/>
      <c r="HJ119" s="111"/>
      <c r="HK119" s="111"/>
      <c r="HL119" s="111"/>
      <c r="HM119" s="111"/>
      <c r="HN119" s="111"/>
      <c r="HO119" s="111"/>
      <c r="HP119" s="111"/>
      <c r="HQ119" s="111"/>
      <c r="HR119" s="111"/>
      <c r="HS119" s="111"/>
      <c r="HT119" s="111"/>
      <c r="HU119" s="111"/>
      <c r="HV119" s="111"/>
      <c r="HW119" s="111"/>
      <c r="HX119" s="111"/>
      <c r="HY119" s="111"/>
      <c r="HZ119" s="111"/>
      <c r="IA119" s="111"/>
      <c r="IB119" s="111"/>
      <c r="IC119" s="111"/>
      <c r="ID119" s="111"/>
      <c r="IE119" s="111"/>
      <c r="IF119" s="111"/>
      <c r="IG119" s="111"/>
      <c r="IH119" s="111"/>
      <c r="II119" s="111"/>
      <c r="IJ119" s="111"/>
      <c r="IK119" s="111"/>
    </row>
    <row r="120" spans="1:245" s="30" customFormat="1" ht="6" customHeight="1">
      <c r="A120" s="10"/>
      <c r="B120" s="10"/>
      <c r="C120" s="12"/>
      <c r="D120" s="12"/>
      <c r="E120" s="12"/>
      <c r="F120" s="1"/>
      <c r="G120" s="1"/>
      <c r="H120" s="1"/>
      <c r="I120" s="1"/>
      <c r="J120" s="1"/>
      <c r="K120" s="1"/>
      <c r="L120" s="1"/>
      <c r="M120" s="12"/>
      <c r="N120" s="12"/>
      <c r="O120" s="1"/>
      <c r="P120" s="1"/>
      <c r="Q120" s="1"/>
      <c r="R120" s="29"/>
      <c r="S120" s="29"/>
      <c r="T120" s="29"/>
      <c r="U120" s="29"/>
      <c r="V120" s="29"/>
      <c r="W120" s="29"/>
      <c r="X120" s="29"/>
      <c r="Y120" s="29"/>
    </row>
    <row r="121" spans="1:245" s="30" customFormat="1" ht="6" customHeight="1">
      <c r="A121" s="10"/>
      <c r="B121" s="10"/>
      <c r="C121" s="12"/>
      <c r="D121" s="12"/>
      <c r="E121" s="12"/>
      <c r="F121" s="1"/>
      <c r="G121" s="1"/>
      <c r="H121" s="1"/>
      <c r="I121" s="1"/>
      <c r="J121" s="1"/>
      <c r="K121" s="1"/>
      <c r="L121" s="1"/>
      <c r="M121" s="12"/>
      <c r="N121" s="12"/>
      <c r="O121" s="1"/>
      <c r="P121" s="1"/>
      <c r="Q121" s="1"/>
      <c r="R121" s="29"/>
      <c r="S121" s="29"/>
      <c r="T121" s="29"/>
      <c r="U121" s="29"/>
      <c r="V121" s="29"/>
      <c r="W121" s="29"/>
      <c r="X121" s="29"/>
      <c r="Y121" s="29"/>
    </row>
    <row r="122" spans="1:245" s="32" customFormat="1" ht="25.5" customHeight="1">
      <c r="A122" s="52"/>
      <c r="B122" s="277" t="s">
        <v>8</v>
      </c>
      <c r="C122" s="278"/>
      <c r="D122" s="110" t="s">
        <v>13</v>
      </c>
      <c r="E122" s="265" t="s">
        <v>14</v>
      </c>
      <c r="F122" s="266"/>
      <c r="G122" s="266"/>
      <c r="H122" s="266"/>
      <c r="I122" s="266"/>
      <c r="J122" s="266"/>
      <c r="K122" s="266"/>
      <c r="L122" s="266"/>
      <c r="M122" s="266"/>
      <c r="N122" s="267"/>
      <c r="O122" s="208" t="s">
        <v>10</v>
      </c>
      <c r="P122" s="110" t="s">
        <v>11</v>
      </c>
      <c r="Q122" s="83" t="s">
        <v>9</v>
      </c>
      <c r="R122" s="31"/>
      <c r="S122" s="31"/>
      <c r="T122" s="31"/>
      <c r="U122" s="31"/>
      <c r="V122" s="31"/>
      <c r="W122" s="31"/>
      <c r="X122" s="31"/>
    </row>
    <row r="123" spans="1:245" ht="17.25" customHeight="1">
      <c r="A123" s="17"/>
      <c r="B123" s="275">
        <v>1</v>
      </c>
      <c r="C123" s="276"/>
      <c r="D123" s="118">
        <v>1</v>
      </c>
      <c r="E123" s="272" t="s">
        <v>34</v>
      </c>
      <c r="F123" s="273"/>
      <c r="G123" s="273"/>
      <c r="H123" s="273"/>
      <c r="I123" s="273"/>
      <c r="J123" s="273"/>
      <c r="K123" s="273"/>
      <c r="L123" s="273"/>
      <c r="M123" s="273"/>
      <c r="N123" s="274"/>
      <c r="O123" s="137">
        <v>500</v>
      </c>
      <c r="P123" s="99">
        <f>(O123*D123)</f>
        <v>500</v>
      </c>
      <c r="Q123" s="39"/>
      <c r="R123" s="27"/>
      <c r="S123" s="27"/>
      <c r="T123" s="27"/>
      <c r="U123" s="27"/>
      <c r="V123" s="27"/>
      <c r="W123" s="27"/>
      <c r="X123" s="27"/>
      <c r="IH123" s="34" t="e">
        <f>#REF!</f>
        <v>#REF!</v>
      </c>
      <c r="II123" s="35" t="e">
        <f>IF(IH123&lt;&gt;0,IH123,"")</f>
        <v>#REF!</v>
      </c>
    </row>
    <row r="124" spans="1:245" ht="17.25" customHeight="1">
      <c r="A124" s="17"/>
      <c r="B124" s="270">
        <v>2</v>
      </c>
      <c r="C124" s="271"/>
      <c r="D124" s="119">
        <v>2</v>
      </c>
      <c r="E124" s="272" t="s">
        <v>35</v>
      </c>
      <c r="F124" s="273"/>
      <c r="G124" s="273"/>
      <c r="H124" s="273"/>
      <c r="I124" s="273"/>
      <c r="J124" s="273"/>
      <c r="K124" s="273"/>
      <c r="L124" s="273"/>
      <c r="M124" s="273"/>
      <c r="N124" s="274"/>
      <c r="O124" s="137">
        <v>200</v>
      </c>
      <c r="P124" s="99">
        <f>(O124*D124)</f>
        <v>400</v>
      </c>
      <c r="Q124" s="39"/>
      <c r="R124" s="27"/>
      <c r="S124" s="27"/>
      <c r="T124" s="27"/>
      <c r="U124" s="27"/>
      <c r="V124" s="27"/>
      <c r="W124" s="27"/>
      <c r="X124" s="27"/>
      <c r="IH124" s="34" t="e">
        <f>#REF!</f>
        <v>#REF!</v>
      </c>
      <c r="II124" s="35" t="e">
        <f>IF(IH124&lt;&gt;0,IH124,"")</f>
        <v>#REF!</v>
      </c>
    </row>
    <row r="125" spans="1:245" ht="17.25" customHeight="1">
      <c r="A125" s="17"/>
      <c r="B125" s="270">
        <v>3</v>
      </c>
      <c r="C125" s="271"/>
      <c r="D125" s="119">
        <v>1</v>
      </c>
      <c r="E125" s="272" t="s">
        <v>36</v>
      </c>
      <c r="F125" s="273"/>
      <c r="G125" s="273"/>
      <c r="H125" s="273"/>
      <c r="I125" s="273"/>
      <c r="J125" s="273"/>
      <c r="K125" s="273"/>
      <c r="L125" s="273"/>
      <c r="M125" s="273"/>
      <c r="N125" s="274"/>
      <c r="O125" s="137">
        <v>2000</v>
      </c>
      <c r="P125" s="99">
        <f>(O125*D125)</f>
        <v>2000</v>
      </c>
      <c r="Q125" s="39"/>
      <c r="R125" s="27"/>
      <c r="S125" s="27"/>
      <c r="T125" s="27"/>
      <c r="U125" s="27"/>
      <c r="V125" s="27"/>
      <c r="W125" s="27"/>
      <c r="X125" s="27"/>
      <c r="IH125" s="35" t="e">
        <f>#REF!</f>
        <v>#REF!</v>
      </c>
      <c r="II125" s="35" t="e">
        <f>IF(IH125&lt;&gt;0,IH125,"")</f>
        <v>#REF!</v>
      </c>
    </row>
    <row r="126" spans="1:245" ht="17.25" customHeight="1">
      <c r="A126" s="17"/>
      <c r="B126" s="270">
        <v>4</v>
      </c>
      <c r="C126" s="271"/>
      <c r="D126" s="119">
        <v>1</v>
      </c>
      <c r="E126" s="272" t="s">
        <v>37</v>
      </c>
      <c r="F126" s="273"/>
      <c r="G126" s="273"/>
      <c r="H126" s="273"/>
      <c r="I126" s="273"/>
      <c r="J126" s="273"/>
      <c r="K126" s="273"/>
      <c r="L126" s="273"/>
      <c r="M126" s="273"/>
      <c r="N126" s="274"/>
      <c r="O126" s="137">
        <v>2000</v>
      </c>
      <c r="P126" s="99">
        <f>(O126*D126)</f>
        <v>2000</v>
      </c>
      <c r="Q126" s="39"/>
      <c r="R126" s="27"/>
      <c r="S126" s="27"/>
      <c r="T126" s="27"/>
      <c r="U126" s="27"/>
      <c r="V126" s="27"/>
      <c r="W126" s="27"/>
      <c r="X126" s="27"/>
      <c r="IH126" s="35" t="e">
        <f>#REF!</f>
        <v>#REF!</v>
      </c>
      <c r="II126" s="35" t="e">
        <f>IF(IH126&lt;&gt;0,IH126,"")</f>
        <v>#REF!</v>
      </c>
    </row>
    <row r="127" spans="1:245" ht="17.25" customHeight="1">
      <c r="A127" s="17"/>
      <c r="B127" s="270"/>
      <c r="C127" s="271"/>
      <c r="D127" s="119"/>
      <c r="E127" s="146"/>
      <c r="F127" s="147"/>
      <c r="G127" s="147"/>
      <c r="H127" s="147"/>
      <c r="I127" s="147"/>
      <c r="J127" s="147"/>
      <c r="K127" s="147"/>
      <c r="L127" s="147"/>
      <c r="M127" s="147"/>
      <c r="N127" s="147"/>
      <c r="O127" s="148" t="s">
        <v>12</v>
      </c>
      <c r="P127" s="156">
        <f>SUM(P123:Q126)</f>
        <v>4900</v>
      </c>
      <c r="Q127" s="39"/>
      <c r="R127" s="27"/>
      <c r="S127" s="27"/>
      <c r="T127" s="27"/>
      <c r="U127" s="27"/>
      <c r="V127" s="27"/>
      <c r="W127" s="27"/>
      <c r="X127" s="27"/>
      <c r="IH127" s="33" t="str">
        <f>IF(IG127&lt;&gt;0,IG127,"")</f>
        <v/>
      </c>
    </row>
    <row r="128" spans="1:245" s="36" customFormat="1" ht="13.5" customHeight="1">
      <c r="A128" s="17"/>
      <c r="B128" s="109" t="s">
        <v>106</v>
      </c>
      <c r="C128" s="12"/>
      <c r="D128" s="12"/>
      <c r="E128" s="12"/>
      <c r="F128" s="1"/>
      <c r="G128" s="1"/>
      <c r="H128" s="1"/>
      <c r="I128" s="1"/>
      <c r="J128" s="1"/>
      <c r="K128" s="1"/>
      <c r="L128" s="1"/>
      <c r="M128" s="12"/>
      <c r="N128" s="12"/>
      <c r="O128" s="58"/>
      <c r="P128" s="269"/>
      <c r="Q128" s="269"/>
      <c r="R128" s="28"/>
      <c r="S128" s="28"/>
      <c r="T128" s="28"/>
      <c r="U128" s="28"/>
      <c r="V128" s="28"/>
      <c r="W128" s="28"/>
      <c r="X128" s="28"/>
      <c r="Y128" s="28"/>
    </row>
    <row r="129" ht="13.5" hidden="1" customHeight="1"/>
    <row r="130" hidden="1"/>
    <row r="131" hidden="1"/>
    <row r="132" hidden="1"/>
    <row r="133" hidden="1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</sheetData>
  <sheetProtection password="CFE7" sheet="1" objects="1" scenarios="1"/>
  <mergeCells count="74">
    <mergeCell ref="M4:Q4"/>
    <mergeCell ref="M5:Q6"/>
    <mergeCell ref="B10:D10"/>
    <mergeCell ref="E10:G10"/>
    <mergeCell ref="F8:Q8"/>
    <mergeCell ref="B102:Q102"/>
    <mergeCell ref="B101:Q101"/>
    <mergeCell ref="E38:N38"/>
    <mergeCell ref="E40:N40"/>
    <mergeCell ref="E24:N24"/>
    <mergeCell ref="B12:C12"/>
    <mergeCell ref="D12:G12"/>
    <mergeCell ref="E23:N23"/>
    <mergeCell ref="B17:C17"/>
    <mergeCell ref="E26:N26"/>
    <mergeCell ref="E27:N27"/>
    <mergeCell ref="B29:C29"/>
    <mergeCell ref="B122:C122"/>
    <mergeCell ref="B23:C23"/>
    <mergeCell ref="B14:C14"/>
    <mergeCell ref="B15:C15"/>
    <mergeCell ref="B16:C16"/>
    <mergeCell ref="B37:C37"/>
    <mergeCell ref="B24:C24"/>
    <mergeCell ref="B27:C27"/>
    <mergeCell ref="B30:C30"/>
    <mergeCell ref="B104:Q104"/>
    <mergeCell ref="E19:N19"/>
    <mergeCell ref="E20:N20"/>
    <mergeCell ref="E21:N21"/>
    <mergeCell ref="E15:N15"/>
    <mergeCell ref="E16:N16"/>
    <mergeCell ref="E17:N17"/>
    <mergeCell ref="P128:Q128"/>
    <mergeCell ref="B125:C125"/>
    <mergeCell ref="B126:C126"/>
    <mergeCell ref="B127:C127"/>
    <mergeCell ref="E123:N123"/>
    <mergeCell ref="E124:N124"/>
    <mergeCell ref="E125:N125"/>
    <mergeCell ref="E126:N126"/>
    <mergeCell ref="B124:C124"/>
    <mergeCell ref="B123:C123"/>
    <mergeCell ref="E28:N28"/>
    <mergeCell ref="B28:C28"/>
    <mergeCell ref="E29:N29"/>
    <mergeCell ref="B26:C26"/>
    <mergeCell ref="E41:N41"/>
    <mergeCell ref="B38:C38"/>
    <mergeCell ref="B40:C40"/>
    <mergeCell ref="B41:C41"/>
    <mergeCell ref="E33:N33"/>
    <mergeCell ref="B39:C39"/>
    <mergeCell ref="E39:N39"/>
    <mergeCell ref="E34:N34"/>
    <mergeCell ref="E35:N35"/>
    <mergeCell ref="E36:N36"/>
    <mergeCell ref="B36:C36"/>
    <mergeCell ref="E30:N30"/>
    <mergeCell ref="E22:N22"/>
    <mergeCell ref="B25:C25"/>
    <mergeCell ref="E25:N25"/>
    <mergeCell ref="E122:N122"/>
    <mergeCell ref="E14:N14"/>
    <mergeCell ref="B31:C31"/>
    <mergeCell ref="B33:C33"/>
    <mergeCell ref="B34:C34"/>
    <mergeCell ref="B32:C32"/>
    <mergeCell ref="E31:N31"/>
    <mergeCell ref="E32:N32"/>
    <mergeCell ref="E18:N18"/>
    <mergeCell ref="B44:E44"/>
    <mergeCell ref="B35:C35"/>
    <mergeCell ref="E37:N37"/>
  </mergeCells>
  <conditionalFormatting sqref="O128 P42">
    <cfRule type="cellIs" dxfId="35" priority="52" stopIfTrue="1" operator="equal">
      <formula>"INDIQUE A MOEDA"</formula>
    </cfRule>
  </conditionalFormatting>
  <conditionalFormatting sqref="O15:O41">
    <cfRule type="cellIs" dxfId="34" priority="50" stopIfTrue="1" operator="equal">
      <formula>0</formula>
    </cfRule>
  </conditionalFormatting>
  <conditionalFormatting sqref="P127">
    <cfRule type="cellIs" dxfId="33" priority="49" stopIfTrue="1" operator="equal">
      <formula>0</formula>
    </cfRule>
  </conditionalFormatting>
  <conditionalFormatting sqref="P123:P126">
    <cfRule type="cellIs" dxfId="32" priority="47" stopIfTrue="1" operator="equal">
      <formula>0</formula>
    </cfRule>
  </conditionalFormatting>
  <conditionalFormatting sqref="P15:P41">
    <cfRule type="cellIs" dxfId="31" priority="44" stopIfTrue="1" operator="equal">
      <formula>""</formula>
    </cfRule>
  </conditionalFormatting>
  <conditionalFormatting sqref="D15:D41">
    <cfRule type="cellIs" dxfId="30" priority="43" stopIfTrue="1" operator="equal">
      <formula>0</formula>
    </cfRule>
  </conditionalFormatting>
  <conditionalFormatting sqref="B15:C41 E15:N41">
    <cfRule type="cellIs" dxfId="29" priority="40" stopIfTrue="1" operator="equal">
      <formula>0</formula>
    </cfRule>
  </conditionalFormatting>
  <conditionalFormatting sqref="D12:G12">
    <cfRule type="cellIs" dxfId="28" priority="5" stopIfTrue="1" operator="equal">
      <formula>""</formula>
    </cfRule>
  </conditionalFormatting>
  <conditionalFormatting sqref="F8:Q8">
    <cfRule type="cellIs" dxfId="27" priority="2" stopIfTrue="1" operator="equal">
      <formula>""</formula>
    </cfRule>
  </conditionalFormatting>
  <conditionalFormatting sqref="E10:G10">
    <cfRule type="cellIs" dxfId="26" priority="1" stopIfTrue="1" operator="equal">
      <formula>""</formula>
    </cfRule>
  </conditionalFormatting>
  <dataValidations count="6">
    <dataValidation allowBlank="1" showErrorMessage="1" sqref="A123:A127 A15:A42"/>
    <dataValidation type="whole" allowBlank="1" showInputMessage="1" showErrorMessage="1" errorTitle="ATENÇÃO" error="ESTE CAMPO SÓ ACEITA NÚMEROS INTEIROS" sqref="D123:D127 D15:D41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28:C41"/>
    <dataValidation type="decimal" allowBlank="1" showInputMessage="1" showErrorMessage="1" errorTitle="ATENÇÃO!" error="Esse campo só aceita NÚMEROS." sqref="O15:O41">
      <formula1>0.1</formula1>
      <formula2>99999999999.9999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O8"/>
  </dataValidations>
  <printOptions horizontalCentered="1"/>
  <pageMargins left="0.47244094488188981" right="0.27559055118110237" top="0.39370078740157483" bottom="0.39370078740157483" header="0" footer="0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K262"/>
  <sheetViews>
    <sheetView showGridLines="0" showRowColHeaders="0" zoomScaleNormal="100" workbookViewId="0"/>
  </sheetViews>
  <sheetFormatPr defaultColWidth="0" defaultRowHeight="12.75" customHeight="1" zeroHeight="1"/>
  <cols>
    <col min="1" max="1" width="2.28515625" style="41" customWidth="1"/>
    <col min="2" max="2" width="1.140625" style="20" customWidth="1"/>
    <col min="3" max="3" width="9" style="3" customWidth="1"/>
    <col min="4" max="4" width="9.42578125" style="3" customWidth="1"/>
    <col min="5" max="5" width="12.140625" style="3" customWidth="1"/>
    <col min="6" max="6" width="9.5703125" style="20" customWidth="1"/>
    <col min="7" max="7" width="7.85546875" style="20" customWidth="1"/>
    <col min="8" max="8" width="9.140625" style="20" customWidth="1"/>
    <col min="9" max="9" width="7.85546875" style="20" customWidth="1"/>
    <col min="10" max="10" width="9.7109375" style="20" customWidth="1"/>
    <col min="11" max="11" width="9" style="3" customWidth="1"/>
    <col min="12" max="12" width="7.42578125" style="3" customWidth="1"/>
    <col min="13" max="13" width="8" style="20" customWidth="1"/>
    <col min="14" max="14" width="15.28515625" style="20" customWidth="1"/>
    <col min="15" max="15" width="17.28515625" style="20" customWidth="1"/>
    <col min="16" max="16" width="15.7109375" style="20" customWidth="1"/>
    <col min="17" max="17" width="2" style="20" customWidth="1"/>
    <col min="18" max="16384" width="9.140625" style="20" hidden="1"/>
  </cols>
  <sheetData>
    <row r="1" spans="1:242" s="27" customFormat="1" ht="31.5" customHeight="1">
      <c r="A1" s="189">
        <v>1</v>
      </c>
      <c r="B1" s="4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2"/>
      <c r="P1" s="2"/>
    </row>
    <row r="2" spans="1:242" s="27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</row>
    <row r="3" spans="1:242" s="27" customFormat="1" ht="17.2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53"/>
      <c r="M3" s="253"/>
      <c r="N3" s="253"/>
      <c r="O3" s="253"/>
      <c r="P3" s="253"/>
    </row>
    <row r="4" spans="1:242" s="27" customFormat="1" ht="17.2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91" t="s">
        <v>121</v>
      </c>
      <c r="M4" s="292"/>
      <c r="N4" s="292"/>
      <c r="O4" s="292"/>
      <c r="P4" s="293"/>
    </row>
    <row r="5" spans="1:242" s="27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59" t="s">
        <v>122</v>
      </c>
      <c r="M5" s="260"/>
      <c r="N5" s="260"/>
      <c r="O5" s="260"/>
      <c r="P5" s="261"/>
    </row>
    <row r="6" spans="1:242" s="4" customFormat="1" ht="19.5" customHeight="1">
      <c r="A6" s="26"/>
      <c r="B6" s="162" t="s">
        <v>109</v>
      </c>
      <c r="C6" s="162"/>
      <c r="D6" s="162"/>
      <c r="E6" s="162"/>
      <c r="F6" s="162"/>
      <c r="G6" s="162"/>
      <c r="H6" s="162"/>
      <c r="I6" s="162"/>
      <c r="J6" s="162"/>
      <c r="L6" s="262"/>
      <c r="M6" s="263"/>
      <c r="N6" s="263"/>
      <c r="O6" s="263"/>
      <c r="P6" s="264"/>
      <c r="Q6" s="37"/>
      <c r="R6" s="37"/>
      <c r="S6" s="37"/>
      <c r="T6" s="37"/>
      <c r="U6" s="37"/>
      <c r="V6" s="37"/>
      <c r="W6" s="37"/>
      <c r="X6" s="40"/>
    </row>
    <row r="7" spans="1:242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7"/>
      <c r="O7" s="47"/>
      <c r="P7" s="47"/>
      <c r="Q7" s="4"/>
    </row>
    <row r="8" spans="1:242" s="24" customFormat="1" ht="19.5" customHeight="1">
      <c r="A8" s="8"/>
      <c r="B8" s="308" t="s">
        <v>111</v>
      </c>
      <c r="C8" s="308"/>
      <c r="D8" s="308"/>
      <c r="E8" s="308"/>
      <c r="F8" s="288"/>
      <c r="G8" s="289"/>
      <c r="H8" s="289"/>
      <c r="I8" s="289"/>
      <c r="J8" s="289"/>
      <c r="K8" s="289"/>
      <c r="L8" s="289"/>
      <c r="M8" s="289"/>
      <c r="N8" s="289"/>
      <c r="O8" s="289"/>
      <c r="P8" s="290"/>
    </row>
    <row r="9" spans="1:242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2" s="27" customFormat="1" ht="18.75" customHeight="1">
      <c r="A10" s="203"/>
      <c r="B10" s="284" t="s">
        <v>112</v>
      </c>
      <c r="C10" s="284"/>
      <c r="D10" s="284"/>
      <c r="E10" s="285"/>
      <c r="F10" s="286"/>
      <c r="G10" s="287"/>
      <c r="I10" s="246"/>
      <c r="J10" s="246"/>
      <c r="K10" s="246"/>
      <c r="L10" s="246"/>
      <c r="M10" s="3"/>
      <c r="N10" s="2"/>
      <c r="O10" s="2"/>
      <c r="P10" s="202"/>
    </row>
    <row r="11" spans="1:242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2" s="27" customFormat="1" ht="19.5" customHeight="1">
      <c r="A12" s="19"/>
      <c r="B12" s="306" t="s">
        <v>61</v>
      </c>
      <c r="C12" s="307"/>
      <c r="D12" s="297" t="str">
        <f>IF(SUM(O15:O44)=0,"",SUM(O15:O44))</f>
        <v/>
      </c>
      <c r="E12" s="298"/>
      <c r="F12" s="298"/>
      <c r="G12" s="299"/>
      <c r="H12" s="69"/>
      <c r="I12" s="69"/>
      <c r="J12" s="69"/>
      <c r="K12" s="69"/>
      <c r="L12" s="69"/>
      <c r="M12" s="69"/>
      <c r="N12" s="69"/>
      <c r="O12" s="69"/>
      <c r="P12" s="69"/>
    </row>
    <row r="13" spans="1:242" s="30" customFormat="1" ht="6.75" customHeight="1">
      <c r="A13" s="10"/>
      <c r="B13" s="10"/>
      <c r="C13" s="12"/>
      <c r="D13" s="12"/>
      <c r="E13" s="11"/>
      <c r="F13" s="13"/>
      <c r="G13" s="13"/>
      <c r="H13" s="13"/>
      <c r="I13" s="13"/>
      <c r="J13" s="13"/>
      <c r="K13" s="13"/>
      <c r="L13" s="13"/>
      <c r="M13" s="11"/>
      <c r="N13" s="11"/>
      <c r="O13" s="13"/>
      <c r="P13" s="1"/>
      <c r="Q13" s="29"/>
      <c r="R13" s="29"/>
      <c r="S13" s="29"/>
      <c r="T13" s="29"/>
      <c r="U13" s="29"/>
      <c r="V13" s="29"/>
      <c r="W13" s="29"/>
    </row>
    <row r="14" spans="1:242" s="239" customFormat="1" ht="31.5" customHeight="1">
      <c r="A14" s="87"/>
      <c r="B14" s="300" t="s">
        <v>8</v>
      </c>
      <c r="C14" s="301"/>
      <c r="D14" s="110" t="s">
        <v>114</v>
      </c>
      <c r="E14" s="265" t="s">
        <v>115</v>
      </c>
      <c r="F14" s="266"/>
      <c r="G14" s="266"/>
      <c r="H14" s="266"/>
      <c r="I14" s="266"/>
      <c r="J14" s="266"/>
      <c r="K14" s="266"/>
      <c r="L14" s="266"/>
      <c r="M14" s="266"/>
      <c r="N14" s="82" t="s">
        <v>116</v>
      </c>
      <c r="O14" s="82" t="s">
        <v>117</v>
      </c>
      <c r="P14" s="110" t="s">
        <v>9</v>
      </c>
    </row>
    <row r="15" spans="1:242" s="33" customFormat="1" ht="29.25" customHeight="1">
      <c r="A15" s="106"/>
      <c r="B15" s="279"/>
      <c r="C15" s="280"/>
      <c r="D15" s="57"/>
      <c r="E15" s="258"/>
      <c r="F15" s="254"/>
      <c r="G15" s="254"/>
      <c r="H15" s="254"/>
      <c r="I15" s="254"/>
      <c r="J15" s="254"/>
      <c r="K15" s="254"/>
      <c r="L15" s="254"/>
      <c r="M15" s="255"/>
      <c r="N15" s="191"/>
      <c r="O15" s="190" t="str">
        <f t="shared" ref="O15:O44" si="0">IF(N15*D15=0,"",N15*D15)</f>
        <v/>
      </c>
      <c r="P15" s="39"/>
      <c r="Q15" s="27"/>
      <c r="R15" s="27"/>
      <c r="S15" s="27"/>
      <c r="T15" s="27"/>
      <c r="U15" s="27"/>
      <c r="V15" s="27"/>
      <c r="W15" s="27"/>
      <c r="IG15" s="34"/>
      <c r="IH15" s="35"/>
    </row>
    <row r="16" spans="1:242" s="33" customFormat="1" ht="29.25" customHeight="1">
      <c r="A16" s="106">
        <v>1</v>
      </c>
      <c r="B16" s="256"/>
      <c r="C16" s="257"/>
      <c r="D16" s="57"/>
      <c r="E16" s="258"/>
      <c r="F16" s="254"/>
      <c r="G16" s="254"/>
      <c r="H16" s="254"/>
      <c r="I16" s="254"/>
      <c r="J16" s="254"/>
      <c r="K16" s="254"/>
      <c r="L16" s="254"/>
      <c r="M16" s="255"/>
      <c r="N16" s="191"/>
      <c r="O16" s="190" t="str">
        <f t="shared" si="0"/>
        <v/>
      </c>
      <c r="P16" s="39"/>
      <c r="Q16" s="27"/>
      <c r="R16" s="27"/>
      <c r="S16" s="27"/>
      <c r="T16" s="27"/>
      <c r="U16" s="27"/>
      <c r="V16" s="27"/>
      <c r="W16" s="27"/>
      <c r="IG16" s="34"/>
      <c r="IH16" s="35"/>
    </row>
    <row r="17" spans="1:242" s="33" customFormat="1" ht="29.25" customHeight="1">
      <c r="A17" s="106">
        <v>1</v>
      </c>
      <c r="B17" s="256"/>
      <c r="C17" s="257"/>
      <c r="D17" s="213"/>
      <c r="E17" s="254"/>
      <c r="F17" s="254"/>
      <c r="G17" s="254"/>
      <c r="H17" s="254"/>
      <c r="I17" s="254"/>
      <c r="J17" s="254"/>
      <c r="K17" s="254"/>
      <c r="L17" s="254"/>
      <c r="M17" s="255"/>
      <c r="N17" s="191"/>
      <c r="O17" s="190" t="str">
        <f t="shared" si="0"/>
        <v/>
      </c>
      <c r="P17" s="39"/>
      <c r="Q17" s="27"/>
      <c r="R17" s="27"/>
      <c r="S17" s="27"/>
      <c r="T17" s="27"/>
      <c r="U17" s="27"/>
      <c r="V17" s="27"/>
      <c r="W17" s="27"/>
      <c r="IG17" s="35"/>
      <c r="IH17" s="35"/>
    </row>
    <row r="18" spans="1:242" s="33" customFormat="1" ht="29.25" customHeight="1">
      <c r="A18" s="106"/>
      <c r="B18" s="240"/>
      <c r="C18" s="241"/>
      <c r="D18" s="213"/>
      <c r="E18" s="254"/>
      <c r="F18" s="254"/>
      <c r="G18" s="254"/>
      <c r="H18" s="254"/>
      <c r="I18" s="254"/>
      <c r="J18" s="254"/>
      <c r="K18" s="254"/>
      <c r="L18" s="254"/>
      <c r="M18" s="255"/>
      <c r="N18" s="191"/>
      <c r="O18" s="190"/>
      <c r="P18" s="39"/>
      <c r="Q18" s="27"/>
      <c r="R18" s="27"/>
      <c r="S18" s="27"/>
      <c r="T18" s="27"/>
      <c r="U18" s="27"/>
      <c r="V18" s="27"/>
      <c r="W18" s="27"/>
      <c r="IG18" s="35"/>
      <c r="IH18" s="35"/>
    </row>
    <row r="19" spans="1:242" s="33" customFormat="1" ht="29.25" customHeight="1">
      <c r="A19" s="106"/>
      <c r="B19" s="240"/>
      <c r="C19" s="241"/>
      <c r="D19" s="213"/>
      <c r="E19" s="254"/>
      <c r="F19" s="254"/>
      <c r="G19" s="254"/>
      <c r="H19" s="254"/>
      <c r="I19" s="254"/>
      <c r="J19" s="254"/>
      <c r="K19" s="254"/>
      <c r="L19" s="254"/>
      <c r="M19" s="255"/>
      <c r="N19" s="191"/>
      <c r="O19" s="190"/>
      <c r="P19" s="39"/>
      <c r="Q19" s="27"/>
      <c r="R19" s="27"/>
      <c r="S19" s="27"/>
      <c r="T19" s="27"/>
      <c r="U19" s="27"/>
      <c r="V19" s="27"/>
      <c r="W19" s="27"/>
      <c r="IG19" s="35"/>
      <c r="IH19" s="35"/>
    </row>
    <row r="20" spans="1:242" s="33" customFormat="1" ht="29.25" customHeight="1">
      <c r="A20" s="106"/>
      <c r="B20" s="240"/>
      <c r="C20" s="241"/>
      <c r="D20" s="213"/>
      <c r="E20" s="254"/>
      <c r="F20" s="254"/>
      <c r="G20" s="254"/>
      <c r="H20" s="254"/>
      <c r="I20" s="254"/>
      <c r="J20" s="254"/>
      <c r="K20" s="254"/>
      <c r="L20" s="254"/>
      <c r="M20" s="255"/>
      <c r="N20" s="191"/>
      <c r="O20" s="190"/>
      <c r="P20" s="39"/>
      <c r="Q20" s="27"/>
      <c r="R20" s="27"/>
      <c r="S20" s="27"/>
      <c r="T20" s="27"/>
      <c r="U20" s="27"/>
      <c r="V20" s="27"/>
      <c r="W20" s="27"/>
      <c r="IG20" s="35"/>
      <c r="IH20" s="35"/>
    </row>
    <row r="21" spans="1:242" s="33" customFormat="1" ht="29.25" customHeight="1">
      <c r="A21" s="106"/>
      <c r="B21" s="240"/>
      <c r="C21" s="241"/>
      <c r="D21" s="213"/>
      <c r="E21" s="254"/>
      <c r="F21" s="254"/>
      <c r="G21" s="254"/>
      <c r="H21" s="254"/>
      <c r="I21" s="254"/>
      <c r="J21" s="254"/>
      <c r="K21" s="254"/>
      <c r="L21" s="254"/>
      <c r="M21" s="255"/>
      <c r="N21" s="191"/>
      <c r="O21" s="190"/>
      <c r="P21" s="39"/>
      <c r="Q21" s="27"/>
      <c r="R21" s="27"/>
      <c r="S21" s="27"/>
      <c r="T21" s="27"/>
      <c r="U21" s="27"/>
      <c r="V21" s="27"/>
      <c r="W21" s="27"/>
      <c r="IG21" s="35"/>
      <c r="IH21" s="35"/>
    </row>
    <row r="22" spans="1:242" s="33" customFormat="1" ht="29.25" customHeight="1">
      <c r="A22" s="106"/>
      <c r="B22" s="240"/>
      <c r="C22" s="241"/>
      <c r="D22" s="213"/>
      <c r="E22" s="254"/>
      <c r="F22" s="254"/>
      <c r="G22" s="254"/>
      <c r="H22" s="254"/>
      <c r="I22" s="254"/>
      <c r="J22" s="254"/>
      <c r="K22" s="254"/>
      <c r="L22" s="254"/>
      <c r="M22" s="255"/>
      <c r="N22" s="191"/>
      <c r="O22" s="190"/>
      <c r="P22" s="39"/>
      <c r="Q22" s="27"/>
      <c r="R22" s="27"/>
      <c r="S22" s="27"/>
      <c r="T22" s="27"/>
      <c r="U22" s="27"/>
      <c r="V22" s="27"/>
      <c r="W22" s="27"/>
      <c r="IG22" s="35"/>
      <c r="IH22" s="35"/>
    </row>
    <row r="23" spans="1:242" s="33" customFormat="1" ht="29.25" customHeight="1">
      <c r="A23" s="106">
        <v>1</v>
      </c>
      <c r="B23" s="256"/>
      <c r="C23" s="257"/>
      <c r="D23" s="57"/>
      <c r="E23" s="258"/>
      <c r="F23" s="254"/>
      <c r="G23" s="254"/>
      <c r="H23" s="254"/>
      <c r="I23" s="254"/>
      <c r="J23" s="254"/>
      <c r="K23" s="254"/>
      <c r="L23" s="254"/>
      <c r="M23" s="255"/>
      <c r="N23" s="191"/>
      <c r="O23" s="190" t="str">
        <f t="shared" si="0"/>
        <v/>
      </c>
      <c r="P23" s="39"/>
      <c r="Q23" s="27"/>
      <c r="R23" s="27"/>
      <c r="S23" s="27"/>
      <c r="T23" s="27"/>
      <c r="U23" s="27"/>
      <c r="V23" s="27"/>
      <c r="W23" s="27"/>
      <c r="IG23" s="35"/>
      <c r="IH23" s="35"/>
    </row>
    <row r="24" spans="1:242" s="33" customFormat="1" ht="29.25" customHeight="1">
      <c r="A24" s="106">
        <v>1</v>
      </c>
      <c r="B24" s="256"/>
      <c r="C24" s="257"/>
      <c r="D24" s="57"/>
      <c r="E24" s="258"/>
      <c r="F24" s="254"/>
      <c r="G24" s="254"/>
      <c r="H24" s="254"/>
      <c r="I24" s="254"/>
      <c r="J24" s="254"/>
      <c r="K24" s="254"/>
      <c r="L24" s="254"/>
      <c r="M24" s="255"/>
      <c r="N24" s="191"/>
      <c r="O24" s="190" t="str">
        <f t="shared" si="0"/>
        <v/>
      </c>
      <c r="P24" s="39"/>
      <c r="Q24" s="27"/>
      <c r="R24" s="27"/>
      <c r="S24" s="27"/>
      <c r="T24" s="27"/>
      <c r="U24" s="27"/>
      <c r="V24" s="27"/>
      <c r="W24" s="27"/>
    </row>
    <row r="25" spans="1:242" s="33" customFormat="1" ht="29.25" customHeight="1">
      <c r="A25" s="106">
        <v>1</v>
      </c>
      <c r="B25" s="256"/>
      <c r="C25" s="257"/>
      <c r="D25" s="57"/>
      <c r="E25" s="258"/>
      <c r="F25" s="254"/>
      <c r="G25" s="254"/>
      <c r="H25" s="254"/>
      <c r="I25" s="254"/>
      <c r="J25" s="254"/>
      <c r="K25" s="254"/>
      <c r="L25" s="254"/>
      <c r="M25" s="255"/>
      <c r="N25" s="191"/>
      <c r="O25" s="190" t="str">
        <f t="shared" si="0"/>
        <v/>
      </c>
      <c r="P25" s="39"/>
      <c r="Q25" s="27"/>
      <c r="R25" s="27"/>
      <c r="S25" s="27"/>
      <c r="T25" s="27"/>
      <c r="U25" s="27"/>
      <c r="V25" s="27"/>
      <c r="W25" s="27"/>
      <c r="IG25" s="34"/>
      <c r="IH25" s="35"/>
    </row>
    <row r="26" spans="1:242" s="33" customFormat="1" ht="29.25" customHeight="1">
      <c r="A26" s="106">
        <v>21</v>
      </c>
      <c r="B26" s="256"/>
      <c r="C26" s="257"/>
      <c r="D26" s="57"/>
      <c r="E26" s="258"/>
      <c r="F26" s="254"/>
      <c r="G26" s="254"/>
      <c r="H26" s="254"/>
      <c r="I26" s="254"/>
      <c r="J26" s="254"/>
      <c r="K26" s="254"/>
      <c r="L26" s="254"/>
      <c r="M26" s="255"/>
      <c r="N26" s="191"/>
      <c r="O26" s="190" t="str">
        <f t="shared" si="0"/>
        <v/>
      </c>
      <c r="P26" s="39"/>
      <c r="Q26" s="27"/>
      <c r="R26" s="27"/>
      <c r="S26" s="27"/>
      <c r="T26" s="27"/>
      <c r="U26" s="27"/>
      <c r="V26" s="27"/>
      <c r="W26" s="27"/>
      <c r="IG26" s="35"/>
      <c r="IH26" s="35"/>
    </row>
    <row r="27" spans="1:242" s="33" customFormat="1" ht="29.25" customHeight="1">
      <c r="A27" s="106">
        <v>1</v>
      </c>
      <c r="B27" s="256"/>
      <c r="C27" s="257"/>
      <c r="D27" s="57"/>
      <c r="E27" s="258"/>
      <c r="F27" s="254"/>
      <c r="G27" s="254"/>
      <c r="H27" s="254"/>
      <c r="I27" s="254"/>
      <c r="J27" s="254"/>
      <c r="K27" s="254"/>
      <c r="L27" s="254"/>
      <c r="M27" s="255"/>
      <c r="N27" s="191"/>
      <c r="O27" s="190" t="str">
        <f t="shared" si="0"/>
        <v/>
      </c>
      <c r="P27" s="39"/>
      <c r="Q27" s="27"/>
      <c r="R27" s="27"/>
      <c r="S27" s="27"/>
      <c r="T27" s="27"/>
      <c r="U27" s="27"/>
      <c r="V27" s="27"/>
      <c r="W27" s="27"/>
      <c r="IG27" s="35"/>
      <c r="IH27" s="35"/>
    </row>
    <row r="28" spans="1:242" s="33" customFormat="1" ht="29.25" customHeight="1">
      <c r="A28" s="106">
        <v>1</v>
      </c>
      <c r="B28" s="256"/>
      <c r="C28" s="257"/>
      <c r="D28" s="57"/>
      <c r="E28" s="258"/>
      <c r="F28" s="254"/>
      <c r="G28" s="254"/>
      <c r="H28" s="254"/>
      <c r="I28" s="254"/>
      <c r="J28" s="254"/>
      <c r="K28" s="254"/>
      <c r="L28" s="254"/>
      <c r="M28" s="255"/>
      <c r="N28" s="191"/>
      <c r="O28" s="190" t="str">
        <f t="shared" si="0"/>
        <v/>
      </c>
      <c r="P28" s="39"/>
      <c r="Q28" s="27"/>
      <c r="R28" s="27"/>
      <c r="S28" s="27"/>
      <c r="T28" s="27"/>
      <c r="U28" s="27"/>
      <c r="V28" s="27"/>
      <c r="W28" s="27"/>
    </row>
    <row r="29" spans="1:242" s="33" customFormat="1" ht="29.25" customHeight="1">
      <c r="A29" s="106">
        <v>1</v>
      </c>
      <c r="B29" s="256"/>
      <c r="C29" s="257"/>
      <c r="D29" s="57"/>
      <c r="E29" s="258"/>
      <c r="F29" s="254"/>
      <c r="G29" s="254"/>
      <c r="H29" s="254"/>
      <c r="I29" s="254"/>
      <c r="J29" s="254"/>
      <c r="K29" s="254"/>
      <c r="L29" s="254"/>
      <c r="M29" s="255"/>
      <c r="N29" s="191"/>
      <c r="O29" s="190" t="str">
        <f t="shared" si="0"/>
        <v/>
      </c>
      <c r="P29" s="39"/>
      <c r="Q29" s="27"/>
      <c r="R29" s="27"/>
      <c r="S29" s="27"/>
      <c r="T29" s="27"/>
      <c r="U29" s="27"/>
      <c r="V29" s="27"/>
      <c r="W29" s="27"/>
    </row>
    <row r="30" spans="1:242" s="33" customFormat="1" ht="29.25" customHeight="1">
      <c r="A30" s="106">
        <v>1</v>
      </c>
      <c r="B30" s="256"/>
      <c r="C30" s="257"/>
      <c r="D30" s="57"/>
      <c r="E30" s="258"/>
      <c r="F30" s="254"/>
      <c r="G30" s="254"/>
      <c r="H30" s="254"/>
      <c r="I30" s="254"/>
      <c r="J30" s="254"/>
      <c r="K30" s="254"/>
      <c r="L30" s="254"/>
      <c r="M30" s="255"/>
      <c r="N30" s="191"/>
      <c r="O30" s="190" t="str">
        <f t="shared" si="0"/>
        <v/>
      </c>
      <c r="P30" s="39"/>
      <c r="Q30" s="27"/>
      <c r="R30" s="27"/>
      <c r="S30" s="27"/>
      <c r="T30" s="27"/>
      <c r="U30" s="27"/>
      <c r="V30" s="27"/>
      <c r="W30" s="27"/>
    </row>
    <row r="31" spans="1:242" s="33" customFormat="1" ht="29.25" customHeight="1">
      <c r="A31" s="106">
        <v>1</v>
      </c>
      <c r="B31" s="256"/>
      <c r="C31" s="257"/>
      <c r="D31" s="57"/>
      <c r="E31" s="258"/>
      <c r="F31" s="254"/>
      <c r="G31" s="254"/>
      <c r="H31" s="254"/>
      <c r="I31" s="254"/>
      <c r="J31" s="254"/>
      <c r="K31" s="254"/>
      <c r="L31" s="254"/>
      <c r="M31" s="255"/>
      <c r="N31" s="191"/>
      <c r="O31" s="190" t="str">
        <f t="shared" si="0"/>
        <v/>
      </c>
      <c r="P31" s="39"/>
      <c r="Q31" s="27"/>
      <c r="R31" s="27"/>
      <c r="S31" s="27"/>
      <c r="T31" s="27"/>
      <c r="U31" s="27"/>
      <c r="V31" s="27"/>
      <c r="W31" s="27"/>
    </row>
    <row r="32" spans="1:242" s="33" customFormat="1" ht="29.25" customHeight="1">
      <c r="A32" s="106">
        <v>1</v>
      </c>
      <c r="B32" s="256"/>
      <c r="C32" s="257"/>
      <c r="D32" s="57"/>
      <c r="E32" s="258"/>
      <c r="F32" s="254"/>
      <c r="G32" s="254"/>
      <c r="H32" s="254"/>
      <c r="I32" s="254"/>
      <c r="J32" s="254"/>
      <c r="K32" s="254"/>
      <c r="L32" s="254"/>
      <c r="M32" s="255"/>
      <c r="N32" s="191"/>
      <c r="O32" s="190" t="str">
        <f t="shared" si="0"/>
        <v/>
      </c>
      <c r="P32" s="39"/>
      <c r="Q32" s="27"/>
      <c r="R32" s="27"/>
      <c r="S32" s="27"/>
      <c r="T32" s="27"/>
      <c r="U32" s="27"/>
      <c r="V32" s="27"/>
      <c r="W32" s="27"/>
    </row>
    <row r="33" spans="1:23" s="33" customFormat="1" ht="29.25" customHeight="1">
      <c r="A33" s="106">
        <v>1</v>
      </c>
      <c r="B33" s="256"/>
      <c r="C33" s="257"/>
      <c r="D33" s="57"/>
      <c r="E33" s="258"/>
      <c r="F33" s="254"/>
      <c r="G33" s="254"/>
      <c r="H33" s="254"/>
      <c r="I33" s="254"/>
      <c r="J33" s="254"/>
      <c r="K33" s="254"/>
      <c r="L33" s="254"/>
      <c r="M33" s="255"/>
      <c r="N33" s="191"/>
      <c r="O33" s="190" t="str">
        <f t="shared" si="0"/>
        <v/>
      </c>
      <c r="P33" s="39"/>
      <c r="Q33" s="27"/>
      <c r="R33" s="27"/>
      <c r="S33" s="27"/>
      <c r="T33" s="27"/>
      <c r="U33" s="27"/>
      <c r="V33" s="27"/>
      <c r="W33" s="27"/>
    </row>
    <row r="34" spans="1:23" s="33" customFormat="1" ht="29.25" customHeight="1">
      <c r="A34" s="106">
        <v>1</v>
      </c>
      <c r="B34" s="302"/>
      <c r="C34" s="257"/>
      <c r="D34" s="57"/>
      <c r="E34" s="258"/>
      <c r="F34" s="254"/>
      <c r="G34" s="254"/>
      <c r="H34" s="254"/>
      <c r="I34" s="254"/>
      <c r="J34" s="254"/>
      <c r="K34" s="254"/>
      <c r="L34" s="254"/>
      <c r="M34" s="255"/>
      <c r="N34" s="191"/>
      <c r="O34" s="190" t="str">
        <f t="shared" si="0"/>
        <v/>
      </c>
      <c r="P34" s="39"/>
      <c r="Q34" s="27"/>
      <c r="R34" s="27"/>
      <c r="S34" s="27"/>
      <c r="T34" s="27"/>
      <c r="U34" s="27"/>
      <c r="V34" s="27"/>
      <c r="W34" s="27"/>
    </row>
    <row r="35" spans="1:23" s="33" customFormat="1" ht="29.25" customHeight="1">
      <c r="A35" s="106">
        <v>1</v>
      </c>
      <c r="B35" s="256"/>
      <c r="C35" s="257"/>
      <c r="D35" s="57"/>
      <c r="E35" s="258"/>
      <c r="F35" s="254"/>
      <c r="G35" s="254"/>
      <c r="H35" s="254"/>
      <c r="I35" s="254"/>
      <c r="J35" s="254"/>
      <c r="K35" s="254"/>
      <c r="L35" s="254"/>
      <c r="M35" s="255"/>
      <c r="N35" s="191"/>
      <c r="O35" s="190" t="str">
        <f t="shared" si="0"/>
        <v/>
      </c>
      <c r="P35" s="39"/>
      <c r="Q35" s="27"/>
      <c r="R35" s="27"/>
      <c r="S35" s="27"/>
      <c r="T35" s="27"/>
      <c r="U35" s="27"/>
      <c r="V35" s="27"/>
      <c r="W35" s="27"/>
    </row>
    <row r="36" spans="1:23" s="33" customFormat="1" ht="29.25" customHeight="1">
      <c r="A36" s="106">
        <v>1</v>
      </c>
      <c r="B36" s="256"/>
      <c r="C36" s="257"/>
      <c r="D36" s="57"/>
      <c r="E36" s="258"/>
      <c r="F36" s="254"/>
      <c r="G36" s="254"/>
      <c r="H36" s="254"/>
      <c r="I36" s="254"/>
      <c r="J36" s="254"/>
      <c r="K36" s="254"/>
      <c r="L36" s="254"/>
      <c r="M36" s="255"/>
      <c r="N36" s="191"/>
      <c r="O36" s="190" t="str">
        <f t="shared" si="0"/>
        <v/>
      </c>
      <c r="P36" s="39"/>
      <c r="Q36" s="27"/>
      <c r="R36" s="27"/>
      <c r="S36" s="27"/>
      <c r="T36" s="27"/>
      <c r="U36" s="27"/>
      <c r="V36" s="27"/>
      <c r="W36" s="27"/>
    </row>
    <row r="37" spans="1:23" s="33" customFormat="1" ht="29.25" customHeight="1">
      <c r="A37" s="106">
        <v>1</v>
      </c>
      <c r="B37" s="256"/>
      <c r="C37" s="257"/>
      <c r="D37" s="57"/>
      <c r="E37" s="258"/>
      <c r="F37" s="254"/>
      <c r="G37" s="254"/>
      <c r="H37" s="254"/>
      <c r="I37" s="254"/>
      <c r="J37" s="254"/>
      <c r="K37" s="254"/>
      <c r="L37" s="254"/>
      <c r="M37" s="255"/>
      <c r="N37" s="191"/>
      <c r="O37" s="190" t="str">
        <f t="shared" si="0"/>
        <v/>
      </c>
      <c r="P37" s="39"/>
      <c r="Q37" s="27"/>
      <c r="R37" s="27"/>
      <c r="S37" s="27"/>
      <c r="T37" s="27"/>
      <c r="U37" s="27"/>
      <c r="V37" s="27"/>
      <c r="W37" s="27"/>
    </row>
    <row r="38" spans="1:23" s="33" customFormat="1" ht="29.25" customHeight="1">
      <c r="A38" s="106">
        <v>1</v>
      </c>
      <c r="B38" s="256"/>
      <c r="C38" s="257"/>
      <c r="D38" s="57"/>
      <c r="E38" s="258"/>
      <c r="F38" s="254"/>
      <c r="G38" s="254"/>
      <c r="H38" s="254"/>
      <c r="I38" s="254"/>
      <c r="J38" s="254"/>
      <c r="K38" s="254"/>
      <c r="L38" s="254"/>
      <c r="M38" s="255"/>
      <c r="N38" s="191"/>
      <c r="O38" s="190" t="str">
        <f t="shared" si="0"/>
        <v/>
      </c>
      <c r="P38" s="39"/>
      <c r="Q38" s="27"/>
      <c r="R38" s="27"/>
      <c r="S38" s="27"/>
      <c r="T38" s="27"/>
      <c r="U38" s="27"/>
      <c r="V38" s="27"/>
      <c r="W38" s="27"/>
    </row>
    <row r="39" spans="1:23" s="33" customFormat="1" ht="29.25" customHeight="1">
      <c r="A39" s="106">
        <v>1</v>
      </c>
      <c r="B39" s="256"/>
      <c r="C39" s="257"/>
      <c r="D39" s="57"/>
      <c r="E39" s="258"/>
      <c r="F39" s="254"/>
      <c r="G39" s="254"/>
      <c r="H39" s="254"/>
      <c r="I39" s="254"/>
      <c r="J39" s="254"/>
      <c r="K39" s="254"/>
      <c r="L39" s="254"/>
      <c r="M39" s="255"/>
      <c r="N39" s="191"/>
      <c r="O39" s="190" t="str">
        <f t="shared" si="0"/>
        <v/>
      </c>
      <c r="P39" s="39"/>
      <c r="Q39" s="27"/>
      <c r="R39" s="27"/>
      <c r="S39" s="27"/>
      <c r="T39" s="27"/>
      <c r="U39" s="27"/>
      <c r="V39" s="27"/>
      <c r="W39" s="27"/>
    </row>
    <row r="40" spans="1:23" s="33" customFormat="1" ht="29.25" customHeight="1">
      <c r="A40" s="106">
        <v>1</v>
      </c>
      <c r="B40" s="256"/>
      <c r="C40" s="257"/>
      <c r="D40" s="57"/>
      <c r="E40" s="258"/>
      <c r="F40" s="254"/>
      <c r="G40" s="254"/>
      <c r="H40" s="254"/>
      <c r="I40" s="254"/>
      <c r="J40" s="254"/>
      <c r="K40" s="254"/>
      <c r="L40" s="254"/>
      <c r="M40" s="255"/>
      <c r="N40" s="191"/>
      <c r="O40" s="190" t="str">
        <f t="shared" si="0"/>
        <v/>
      </c>
      <c r="P40" s="39"/>
      <c r="Q40" s="27"/>
      <c r="R40" s="27"/>
      <c r="S40" s="27"/>
      <c r="T40" s="27"/>
      <c r="U40" s="27"/>
      <c r="V40" s="27"/>
      <c r="W40" s="27"/>
    </row>
    <row r="41" spans="1:23" s="33" customFormat="1" ht="29.25" customHeight="1">
      <c r="A41" s="106">
        <v>1</v>
      </c>
      <c r="B41" s="256"/>
      <c r="C41" s="257"/>
      <c r="D41" s="57"/>
      <c r="E41" s="258"/>
      <c r="F41" s="254"/>
      <c r="G41" s="254"/>
      <c r="H41" s="254"/>
      <c r="I41" s="254"/>
      <c r="J41" s="254"/>
      <c r="K41" s="254"/>
      <c r="L41" s="254"/>
      <c r="M41" s="255"/>
      <c r="N41" s="191"/>
      <c r="O41" s="190" t="str">
        <f t="shared" si="0"/>
        <v/>
      </c>
      <c r="P41" s="39"/>
      <c r="Q41" s="27"/>
      <c r="R41" s="27"/>
      <c r="S41" s="27"/>
      <c r="T41" s="27"/>
      <c r="U41" s="27"/>
      <c r="V41" s="27"/>
      <c r="W41" s="27"/>
    </row>
    <row r="42" spans="1:23" s="33" customFormat="1" ht="29.25" customHeight="1">
      <c r="A42" s="106">
        <v>1</v>
      </c>
      <c r="B42" s="256"/>
      <c r="C42" s="257"/>
      <c r="D42" s="57"/>
      <c r="E42" s="258"/>
      <c r="F42" s="254"/>
      <c r="G42" s="254"/>
      <c r="H42" s="254"/>
      <c r="I42" s="254"/>
      <c r="J42" s="254"/>
      <c r="K42" s="254"/>
      <c r="L42" s="254"/>
      <c r="M42" s="255"/>
      <c r="N42" s="191"/>
      <c r="O42" s="190" t="str">
        <f t="shared" si="0"/>
        <v/>
      </c>
      <c r="P42" s="39"/>
      <c r="Q42" s="27"/>
      <c r="R42" s="27"/>
      <c r="S42" s="27"/>
      <c r="T42" s="27"/>
      <c r="U42" s="27"/>
      <c r="V42" s="27"/>
      <c r="W42" s="27"/>
    </row>
    <row r="43" spans="1:23" s="33" customFormat="1" ht="29.25" customHeight="1">
      <c r="A43" s="106">
        <v>1</v>
      </c>
      <c r="B43" s="256"/>
      <c r="C43" s="257"/>
      <c r="D43" s="57"/>
      <c r="E43" s="258"/>
      <c r="F43" s="254"/>
      <c r="G43" s="254"/>
      <c r="H43" s="254"/>
      <c r="I43" s="254"/>
      <c r="J43" s="254"/>
      <c r="K43" s="254"/>
      <c r="L43" s="254"/>
      <c r="M43" s="255"/>
      <c r="N43" s="191"/>
      <c r="O43" s="190" t="str">
        <f t="shared" si="0"/>
        <v/>
      </c>
      <c r="P43" s="39"/>
      <c r="Q43" s="27"/>
      <c r="R43" s="27"/>
      <c r="S43" s="27"/>
      <c r="T43" s="27"/>
      <c r="U43" s="27"/>
      <c r="V43" s="27"/>
      <c r="W43" s="27"/>
    </row>
    <row r="44" spans="1:23" s="33" customFormat="1" ht="29.25" customHeight="1">
      <c r="A44" s="106">
        <v>1</v>
      </c>
      <c r="B44" s="256"/>
      <c r="C44" s="257"/>
      <c r="D44" s="57"/>
      <c r="E44" s="258"/>
      <c r="F44" s="254"/>
      <c r="G44" s="254"/>
      <c r="H44" s="254"/>
      <c r="I44" s="254"/>
      <c r="J44" s="254"/>
      <c r="K44" s="254"/>
      <c r="L44" s="254"/>
      <c r="M44" s="255"/>
      <c r="N44" s="191"/>
      <c r="O44" s="190" t="str">
        <f t="shared" si="0"/>
        <v/>
      </c>
      <c r="P44" s="39"/>
      <c r="Q44" s="27"/>
      <c r="R44" s="27"/>
      <c r="S44" s="27"/>
      <c r="T44" s="27"/>
      <c r="U44" s="27"/>
      <c r="V44" s="27"/>
      <c r="W44" s="27"/>
    </row>
    <row r="45" spans="1:23" s="36" customFormat="1" ht="6" customHeight="1">
      <c r="A45" s="17"/>
      <c r="B45" s="17"/>
      <c r="C45" s="12"/>
      <c r="D45" s="12"/>
      <c r="E45" s="12"/>
      <c r="F45" s="1"/>
      <c r="G45" s="1"/>
      <c r="H45" s="1"/>
      <c r="I45" s="1"/>
      <c r="J45" s="1"/>
      <c r="K45" s="1"/>
      <c r="L45" s="1"/>
      <c r="M45" s="12"/>
      <c r="N45" s="12"/>
      <c r="O45"/>
      <c r="P45" s="1"/>
      <c r="Q45" s="28"/>
      <c r="R45" s="28"/>
      <c r="S45" s="28"/>
      <c r="T45" s="28"/>
      <c r="U45" s="28"/>
      <c r="V45" s="28"/>
      <c r="W45" s="28"/>
    </row>
    <row r="46" spans="1:23" s="32" customFormat="1" ht="21" customHeight="1">
      <c r="A46" s="52"/>
      <c r="B46" s="134" t="s">
        <v>118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237"/>
      <c r="Q46" s="198"/>
      <c r="R46" s="31"/>
      <c r="S46" s="31"/>
      <c r="T46" s="31"/>
      <c r="U46" s="31"/>
      <c r="V46" s="31"/>
      <c r="W46" s="31"/>
    </row>
    <row r="47" spans="1:23" s="33" customFormat="1" ht="12.75" customHeight="1">
      <c r="A47" s="17"/>
      <c r="B47" s="21" t="str">
        <f>TRAN!B44</f>
        <v>FAPESP, JUNE 2012</v>
      </c>
      <c r="C47" s="3"/>
      <c r="D47" s="3"/>
      <c r="E47" s="3"/>
      <c r="F47" s="20"/>
      <c r="G47" s="20"/>
      <c r="H47" s="20"/>
      <c r="I47" s="20"/>
      <c r="J47" s="20"/>
      <c r="K47" s="20"/>
      <c r="L47" s="20"/>
      <c r="M47" s="3"/>
      <c r="N47" s="3"/>
      <c r="O47" s="75"/>
      <c r="P47" s="75"/>
      <c r="Q47" s="197"/>
      <c r="R47" s="27"/>
      <c r="S47" s="27"/>
      <c r="T47" s="27"/>
      <c r="U47" s="27"/>
      <c r="V47" s="27"/>
      <c r="W47" s="27"/>
    </row>
    <row r="48" spans="1:23" s="33" customFormat="1" ht="12.75" customHeight="1">
      <c r="A48" s="17"/>
      <c r="B48" s="21"/>
      <c r="C48" s="3"/>
      <c r="D48" s="3"/>
      <c r="E48" s="3"/>
      <c r="F48" s="20"/>
      <c r="G48" s="20"/>
      <c r="H48" s="20"/>
      <c r="I48" s="20"/>
      <c r="J48" s="20"/>
      <c r="K48" s="20"/>
      <c r="L48" s="20"/>
      <c r="M48" s="3"/>
      <c r="N48" s="3"/>
      <c r="O48" s="220"/>
      <c r="P48" s="220"/>
      <c r="Q48" s="197"/>
      <c r="R48" s="27"/>
      <c r="S48" s="27"/>
      <c r="T48" s="27"/>
      <c r="U48" s="27"/>
      <c r="V48" s="27"/>
      <c r="W48" s="27"/>
    </row>
    <row r="49" spans="1:23" s="33" customFormat="1" ht="12.75" customHeight="1">
      <c r="A49" s="17"/>
      <c r="B49" s="21"/>
      <c r="C49" s="3"/>
      <c r="D49" s="3"/>
      <c r="E49" s="3"/>
      <c r="F49" s="20"/>
      <c r="G49" s="20"/>
      <c r="H49" s="20"/>
      <c r="I49" s="20"/>
      <c r="J49" s="20"/>
      <c r="K49" s="20"/>
      <c r="L49" s="20"/>
      <c r="M49" s="3"/>
      <c r="N49" s="3"/>
      <c r="O49" s="220"/>
      <c r="P49" s="220"/>
      <c r="Q49" s="197"/>
      <c r="R49" s="27"/>
      <c r="S49" s="27"/>
      <c r="T49" s="27"/>
      <c r="U49" s="27"/>
      <c r="V49" s="27"/>
      <c r="W49" s="27"/>
    </row>
    <row r="50" spans="1:23" s="41" customFormat="1" ht="12.75" customHeight="1">
      <c r="C50" s="45"/>
      <c r="D50" s="45"/>
      <c r="E50" s="45"/>
      <c r="K50" s="45"/>
      <c r="L50" s="45"/>
      <c r="Q50" s="199"/>
    </row>
    <row r="51" spans="1:23" s="41" customFormat="1" ht="12.75" customHeight="1">
      <c r="C51" s="45"/>
      <c r="D51" s="45"/>
      <c r="E51" s="45"/>
      <c r="K51" s="45"/>
      <c r="L51" s="45"/>
    </row>
    <row r="52" spans="1:23" s="41" customFormat="1" ht="12.75" customHeight="1">
      <c r="C52" s="45"/>
      <c r="D52" s="45"/>
      <c r="E52" s="45"/>
      <c r="K52" s="45"/>
      <c r="L52" s="45"/>
    </row>
    <row r="53" spans="1:23" s="41" customFormat="1" ht="12.75" customHeight="1">
      <c r="C53" s="45"/>
      <c r="D53" s="45"/>
      <c r="E53" s="45"/>
      <c r="K53" s="45"/>
      <c r="L53" s="45"/>
    </row>
    <row r="54" spans="1:23" s="41" customFormat="1" ht="12.75" customHeight="1">
      <c r="C54" s="45"/>
      <c r="D54" s="45"/>
      <c r="E54" s="45"/>
      <c r="K54" s="45"/>
      <c r="L54" s="45"/>
    </row>
    <row r="55" spans="1:23" s="41" customFormat="1" ht="12.75" customHeight="1">
      <c r="C55" s="45"/>
      <c r="D55" s="45"/>
      <c r="E55" s="45"/>
      <c r="K55" s="45"/>
      <c r="L55" s="45"/>
    </row>
    <row r="56" spans="1:23" s="41" customFormat="1" ht="12.75" customHeight="1">
      <c r="C56" s="45"/>
      <c r="D56" s="45"/>
      <c r="E56" s="45"/>
      <c r="K56" s="45"/>
      <c r="L56" s="45"/>
    </row>
    <row r="57" spans="1:23" s="41" customFormat="1" ht="12.75" customHeight="1">
      <c r="C57" s="45"/>
      <c r="D57" s="45"/>
      <c r="E57" s="45"/>
      <c r="K57" s="45"/>
      <c r="L57" s="45"/>
    </row>
    <row r="58" spans="1:23" s="41" customFormat="1" ht="12.75" customHeight="1">
      <c r="C58" s="45"/>
      <c r="D58" s="45"/>
      <c r="E58" s="45"/>
      <c r="K58" s="45"/>
      <c r="L58" s="45"/>
    </row>
    <row r="59" spans="1:23" s="41" customFormat="1" ht="12.75" customHeight="1">
      <c r="C59" s="45"/>
      <c r="D59" s="45"/>
      <c r="E59" s="45"/>
      <c r="K59" s="45"/>
      <c r="L59" s="45"/>
    </row>
    <row r="60" spans="1:23" s="41" customFormat="1" ht="12.75" customHeight="1">
      <c r="C60" s="45"/>
      <c r="D60" s="45"/>
      <c r="E60" s="45"/>
      <c r="K60" s="45"/>
      <c r="L60" s="45"/>
    </row>
    <row r="61" spans="1:23" s="41" customFormat="1" ht="12.75" customHeight="1">
      <c r="C61" s="45"/>
      <c r="D61" s="45"/>
      <c r="E61" s="45"/>
      <c r="K61" s="45"/>
      <c r="L61" s="45"/>
    </row>
    <row r="62" spans="1:23" s="41" customFormat="1" ht="12.75" customHeight="1">
      <c r="C62" s="45"/>
      <c r="D62" s="45"/>
      <c r="E62" s="45"/>
      <c r="K62" s="45"/>
      <c r="L62" s="45"/>
    </row>
    <row r="63" spans="1:23" s="41" customFormat="1" ht="12.75" customHeight="1">
      <c r="C63" s="45"/>
      <c r="D63" s="45"/>
      <c r="E63" s="45"/>
      <c r="K63" s="45"/>
      <c r="L63" s="45"/>
    </row>
    <row r="64" spans="1:23" s="41" customFormat="1" ht="12.75" customHeight="1">
      <c r="C64" s="45"/>
      <c r="D64" s="45"/>
      <c r="E64" s="45"/>
      <c r="K64" s="45"/>
      <c r="L64" s="45"/>
    </row>
    <row r="65" spans="3:12" s="41" customFormat="1" ht="12.75" customHeight="1">
      <c r="C65" s="45"/>
      <c r="D65" s="45"/>
      <c r="E65" s="45"/>
      <c r="K65" s="45"/>
      <c r="L65" s="45"/>
    </row>
    <row r="66" spans="3:12" s="41" customFormat="1" ht="12.75" customHeight="1">
      <c r="C66" s="45"/>
      <c r="D66" s="45"/>
      <c r="E66" s="45"/>
      <c r="K66" s="45"/>
      <c r="L66" s="45"/>
    </row>
    <row r="67" spans="3:12" s="41" customFormat="1" ht="12.75" customHeight="1">
      <c r="C67" s="45"/>
      <c r="D67" s="45"/>
      <c r="E67" s="45"/>
      <c r="K67" s="45"/>
      <c r="L67" s="45"/>
    </row>
    <row r="68" spans="3:12" s="41" customFormat="1" ht="12.75" customHeight="1">
      <c r="C68" s="45"/>
      <c r="D68" s="45"/>
      <c r="E68" s="45"/>
      <c r="K68" s="45"/>
      <c r="L68" s="45"/>
    </row>
    <row r="69" spans="3:12" s="41" customFormat="1" ht="12.75" customHeight="1">
      <c r="C69" s="45"/>
      <c r="D69" s="45"/>
      <c r="E69" s="45"/>
      <c r="K69" s="45"/>
      <c r="L69" s="45"/>
    </row>
    <row r="70" spans="3:12" s="41" customFormat="1" ht="12.75" customHeight="1">
      <c r="C70" s="45"/>
      <c r="D70" s="45"/>
      <c r="E70" s="45"/>
      <c r="K70" s="45"/>
      <c r="L70" s="45"/>
    </row>
    <row r="71" spans="3:12" s="41" customFormat="1" ht="12.75" customHeight="1">
      <c r="C71" s="45"/>
      <c r="D71" s="45"/>
      <c r="E71" s="45"/>
      <c r="K71" s="45"/>
      <c r="L71" s="45"/>
    </row>
    <row r="72" spans="3:12" s="41" customFormat="1" ht="12.75" customHeight="1">
      <c r="C72" s="45"/>
      <c r="D72" s="45"/>
      <c r="E72" s="45"/>
      <c r="K72" s="45"/>
      <c r="L72" s="45"/>
    </row>
    <row r="73" spans="3:12" s="41" customFormat="1" ht="12.75" customHeight="1">
      <c r="C73" s="45"/>
      <c r="D73" s="45"/>
      <c r="E73" s="45"/>
      <c r="K73" s="45"/>
      <c r="L73" s="45"/>
    </row>
    <row r="74" spans="3:12" s="41" customFormat="1" ht="12.75" customHeight="1">
      <c r="C74" s="45"/>
      <c r="D74" s="45"/>
      <c r="E74" s="45"/>
      <c r="K74" s="45"/>
      <c r="L74" s="45"/>
    </row>
    <row r="75" spans="3:12" s="41" customFormat="1" ht="12.75" customHeight="1">
      <c r="C75" s="45"/>
      <c r="D75" s="45"/>
      <c r="E75" s="45"/>
      <c r="K75" s="45"/>
      <c r="L75" s="45"/>
    </row>
    <row r="76" spans="3:12" s="41" customFormat="1" ht="12.75" customHeight="1">
      <c r="C76" s="45"/>
      <c r="D76" s="45"/>
      <c r="E76" s="45"/>
      <c r="K76" s="45"/>
      <c r="L76" s="45"/>
    </row>
    <row r="77" spans="3:12" s="41" customFormat="1" ht="12.75" customHeight="1">
      <c r="C77" s="45"/>
      <c r="D77" s="45"/>
      <c r="E77" s="45"/>
      <c r="K77" s="45"/>
      <c r="L77" s="45"/>
    </row>
    <row r="78" spans="3:12" s="41" customFormat="1" ht="12.75" customHeight="1">
      <c r="C78" s="45"/>
      <c r="D78" s="45"/>
      <c r="E78" s="45"/>
      <c r="K78" s="45"/>
      <c r="L78" s="45"/>
    </row>
    <row r="79" spans="3:12" s="41" customFormat="1" ht="12.75" customHeight="1">
      <c r="C79" s="45"/>
      <c r="D79" s="45"/>
      <c r="E79" s="45"/>
      <c r="K79" s="45"/>
      <c r="L79" s="45"/>
    </row>
    <row r="80" spans="3:12" s="41" customFormat="1" ht="12.75" customHeight="1">
      <c r="C80" s="45"/>
      <c r="D80" s="45"/>
      <c r="E80" s="45"/>
      <c r="K80" s="45"/>
      <c r="L80" s="45"/>
    </row>
    <row r="81" spans="3:12" s="41" customFormat="1" ht="12.75" customHeight="1">
      <c r="C81" s="45"/>
      <c r="D81" s="45"/>
      <c r="E81" s="45"/>
      <c r="K81" s="45"/>
      <c r="L81" s="45"/>
    </row>
    <row r="82" spans="3:12" s="41" customFormat="1" ht="12.75" customHeight="1">
      <c r="C82" s="45"/>
      <c r="D82" s="45"/>
      <c r="E82" s="45"/>
      <c r="K82" s="45"/>
      <c r="L82" s="45"/>
    </row>
    <row r="83" spans="3:12" s="41" customFormat="1" ht="12.75" customHeight="1">
      <c r="C83" s="45"/>
      <c r="D83" s="45"/>
      <c r="E83" s="45"/>
      <c r="K83" s="45"/>
      <c r="L83" s="45"/>
    </row>
    <row r="84" spans="3:12" s="41" customFormat="1" ht="12.75" customHeight="1">
      <c r="C84" s="45"/>
      <c r="D84" s="45"/>
      <c r="E84" s="45"/>
      <c r="K84" s="45"/>
      <c r="L84" s="45"/>
    </row>
    <row r="85" spans="3:12" s="41" customFormat="1" ht="12.75" customHeight="1">
      <c r="C85" s="45"/>
      <c r="D85" s="45"/>
      <c r="E85" s="45"/>
      <c r="K85" s="45"/>
      <c r="L85" s="45"/>
    </row>
    <row r="86" spans="3:12" s="41" customFormat="1" ht="12.75" customHeight="1">
      <c r="C86" s="45"/>
      <c r="D86" s="45"/>
      <c r="E86" s="45"/>
      <c r="K86" s="45"/>
      <c r="L86" s="45"/>
    </row>
    <row r="87" spans="3:12" s="41" customFormat="1" ht="12.75" customHeight="1">
      <c r="C87" s="45"/>
      <c r="D87" s="45"/>
      <c r="E87" s="45"/>
      <c r="K87" s="45"/>
      <c r="L87" s="45"/>
    </row>
    <row r="88" spans="3:12" s="41" customFormat="1" ht="12.75" customHeight="1">
      <c r="C88" s="45"/>
      <c r="D88" s="45"/>
      <c r="E88" s="45"/>
      <c r="K88" s="45"/>
      <c r="L88" s="45"/>
    </row>
    <row r="89" spans="3:12" s="41" customFormat="1" ht="12.75" customHeight="1">
      <c r="C89" s="45"/>
      <c r="D89" s="45"/>
      <c r="E89" s="45"/>
      <c r="K89" s="45"/>
      <c r="L89" s="45"/>
    </row>
    <row r="90" spans="3:12" s="41" customFormat="1" ht="12.75" customHeight="1">
      <c r="C90" s="45"/>
      <c r="D90" s="45"/>
      <c r="E90" s="45"/>
      <c r="K90" s="45"/>
      <c r="L90" s="45"/>
    </row>
    <row r="91" spans="3:12" s="41" customFormat="1" ht="12.75" customHeight="1">
      <c r="C91" s="45"/>
      <c r="D91" s="45"/>
      <c r="E91" s="45"/>
      <c r="K91" s="45"/>
      <c r="L91" s="45"/>
    </row>
    <row r="92" spans="3:12" s="41" customFormat="1" ht="12.75" customHeight="1">
      <c r="C92" s="45"/>
      <c r="D92" s="45"/>
      <c r="E92" s="45"/>
      <c r="K92" s="45"/>
      <c r="L92" s="45"/>
    </row>
    <row r="93" spans="3:12" s="41" customFormat="1" ht="12.75" customHeight="1">
      <c r="C93" s="45"/>
      <c r="D93" s="45"/>
      <c r="E93" s="45"/>
      <c r="K93" s="45"/>
      <c r="L93" s="45"/>
    </row>
    <row r="94" spans="3:12" s="41" customFormat="1" ht="12.75" customHeight="1">
      <c r="C94" s="45"/>
      <c r="D94" s="45"/>
      <c r="E94" s="45"/>
      <c r="K94" s="45"/>
      <c r="L94" s="45"/>
    </row>
    <row r="95" spans="3:12" s="41" customFormat="1" ht="12.75" customHeight="1">
      <c r="C95" s="45"/>
      <c r="D95" s="45"/>
      <c r="E95" s="45"/>
      <c r="K95" s="45"/>
      <c r="L95" s="45"/>
    </row>
    <row r="96" spans="3:12" s="41" customFormat="1" ht="12.75" customHeight="1">
      <c r="C96" s="45"/>
      <c r="D96" s="45"/>
      <c r="E96" s="45"/>
      <c r="K96" s="45"/>
      <c r="L96" s="45"/>
    </row>
    <row r="97" spans="1:245" s="41" customFormat="1" ht="12.75" customHeight="1">
      <c r="C97" s="45"/>
      <c r="D97" s="45"/>
      <c r="E97" s="45"/>
      <c r="K97" s="45"/>
      <c r="L97" s="45"/>
    </row>
    <row r="98" spans="1:245" s="41" customFormat="1" ht="12.75" customHeight="1">
      <c r="C98" s="45"/>
      <c r="D98" s="45"/>
      <c r="E98" s="45"/>
      <c r="K98" s="45"/>
      <c r="L98" s="45"/>
    </row>
    <row r="99" spans="1:245" s="41" customFormat="1" ht="12.75" customHeight="1">
      <c r="C99" s="45"/>
      <c r="D99" s="45"/>
      <c r="E99" s="45"/>
      <c r="K99" s="45"/>
      <c r="L99" s="45"/>
    </row>
    <row r="100" spans="1:245" s="41" customFormat="1" ht="12.75" customHeight="1">
      <c r="C100" s="45"/>
      <c r="D100" s="45"/>
      <c r="E100" s="45"/>
      <c r="K100" s="45"/>
      <c r="L100" s="45"/>
    </row>
    <row r="101" spans="1:245" s="41" customFormat="1" ht="12.75" customHeight="1">
      <c r="C101" s="45"/>
      <c r="D101" s="45"/>
      <c r="E101" s="45"/>
      <c r="K101" s="45"/>
      <c r="L101" s="45"/>
    </row>
    <row r="102" spans="1:245" s="41" customFormat="1" ht="12.75" customHeight="1">
      <c r="C102" s="45"/>
      <c r="D102" s="45"/>
      <c r="E102" s="45"/>
      <c r="K102" s="45"/>
      <c r="L102" s="45"/>
    </row>
    <row r="103" spans="1:245" s="41" customFormat="1" ht="16.5" customHeight="1">
      <c r="C103" s="154" t="s">
        <v>63</v>
      </c>
      <c r="D103" s="45"/>
      <c r="E103" s="45"/>
      <c r="K103" s="45"/>
      <c r="L103" s="45"/>
    </row>
    <row r="104" spans="1:245" ht="16.5" customHeight="1">
      <c r="C104" s="154" t="s">
        <v>64</v>
      </c>
    </row>
    <row r="105" spans="1:245" s="121" customFormat="1" ht="14.25" customHeight="1">
      <c r="A105" s="80"/>
      <c r="B105" s="20"/>
      <c r="C105" s="3"/>
      <c r="D105" s="3"/>
      <c r="E105" s="3"/>
      <c r="F105" s="20"/>
      <c r="G105" s="20"/>
      <c r="H105" s="20"/>
      <c r="I105" s="20"/>
      <c r="J105" s="20"/>
      <c r="K105" s="3"/>
      <c r="L105" s="3"/>
      <c r="M105" s="20"/>
      <c r="N105" s="20"/>
      <c r="O105" s="20"/>
      <c r="P105" s="20"/>
    </row>
    <row r="106" spans="1:245" s="121" customFormat="1" ht="14.25" customHeight="1">
      <c r="A106" s="80"/>
      <c r="B106" s="20"/>
      <c r="C106" s="73"/>
      <c r="D106" s="3"/>
      <c r="E106" s="3"/>
      <c r="F106" s="20"/>
      <c r="G106" s="20"/>
      <c r="H106" s="20"/>
      <c r="I106" s="20"/>
      <c r="J106" s="20"/>
      <c r="K106" s="3"/>
      <c r="L106" s="3"/>
      <c r="M106" s="20"/>
      <c r="N106" s="20"/>
      <c r="O106" s="20"/>
      <c r="P106" s="20"/>
    </row>
    <row r="107" spans="1:245" s="121" customFormat="1" ht="14.25" customHeight="1">
      <c r="A107" s="80"/>
      <c r="B107" s="20"/>
      <c r="C107" s="3"/>
      <c r="D107" s="3"/>
      <c r="E107" s="3"/>
      <c r="F107" s="20"/>
      <c r="G107" s="20"/>
      <c r="H107" s="20"/>
      <c r="I107" s="20"/>
      <c r="J107" s="20"/>
      <c r="K107" s="3"/>
      <c r="L107" s="3"/>
      <c r="M107" s="20"/>
      <c r="N107" s="20"/>
      <c r="O107" s="20"/>
      <c r="P107" s="20"/>
    </row>
    <row r="108" spans="1:245" s="121" customFormat="1" ht="14.25" customHeight="1">
      <c r="A108" s="80"/>
      <c r="B108" s="20"/>
      <c r="C108" s="294" t="s">
        <v>18</v>
      </c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IG108" s="122"/>
      <c r="IH108" s="122"/>
      <c r="II108" s="122"/>
      <c r="IJ108" s="122"/>
      <c r="IK108" s="122"/>
    </row>
    <row r="109" spans="1:245" s="121" customFormat="1" ht="14.25" customHeight="1">
      <c r="A109" s="80"/>
      <c r="B109" s="20"/>
      <c r="C109" s="294" t="s">
        <v>38</v>
      </c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IG109" s="122"/>
      <c r="IH109" s="122"/>
      <c r="II109" s="122"/>
      <c r="IJ109" s="122"/>
      <c r="IK109" s="122"/>
    </row>
    <row r="110" spans="1:245" s="121" customFormat="1" ht="14.25" customHeight="1">
      <c r="A110" s="80"/>
      <c r="B110" s="20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IG110" s="122"/>
      <c r="IH110" s="122"/>
      <c r="II110" s="122"/>
      <c r="IJ110" s="122"/>
      <c r="IK110" s="122"/>
    </row>
    <row r="111" spans="1:245" s="121" customFormat="1" ht="18" customHeight="1">
      <c r="A111" s="80"/>
      <c r="B111" s="2"/>
      <c r="C111" s="303" t="s">
        <v>62</v>
      </c>
      <c r="D111" s="304"/>
      <c r="E111" s="304"/>
      <c r="F111" s="304"/>
      <c r="G111" s="304"/>
      <c r="H111" s="304"/>
      <c r="I111" s="304"/>
      <c r="J111" s="304"/>
      <c r="K111" s="304"/>
      <c r="L111" s="304"/>
      <c r="M111" s="304"/>
      <c r="N111" s="304"/>
      <c r="O111" s="304"/>
      <c r="P111" s="305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  <c r="BP111" s="122"/>
      <c r="BQ111" s="122"/>
      <c r="BR111" s="122"/>
      <c r="BS111" s="122"/>
      <c r="BT111" s="122"/>
      <c r="BU111" s="122"/>
      <c r="BV111" s="122"/>
      <c r="BW111" s="122"/>
      <c r="BX111" s="122"/>
      <c r="BY111" s="122"/>
      <c r="BZ111" s="122"/>
      <c r="CA111" s="122"/>
      <c r="CB111" s="122"/>
      <c r="CC111" s="122"/>
      <c r="CD111" s="122"/>
      <c r="CE111" s="122"/>
      <c r="CF111" s="122"/>
      <c r="CG111" s="122"/>
      <c r="CH111" s="122"/>
      <c r="CI111" s="122"/>
      <c r="CJ111" s="122"/>
      <c r="CK111" s="122"/>
      <c r="CL111" s="122"/>
      <c r="CM111" s="122"/>
      <c r="CN111" s="122"/>
      <c r="CO111" s="122"/>
      <c r="CP111" s="122"/>
      <c r="CQ111" s="122"/>
      <c r="CR111" s="122"/>
      <c r="CS111" s="122"/>
      <c r="CT111" s="122"/>
      <c r="CU111" s="122"/>
      <c r="CV111" s="122"/>
      <c r="CW111" s="122"/>
      <c r="CX111" s="122"/>
      <c r="CY111" s="122"/>
      <c r="CZ111" s="122"/>
      <c r="DA111" s="122"/>
      <c r="DB111" s="122"/>
      <c r="DC111" s="122"/>
      <c r="DD111" s="122"/>
      <c r="DE111" s="122"/>
      <c r="DF111" s="122"/>
      <c r="DG111" s="122"/>
      <c r="DH111" s="122"/>
      <c r="DI111" s="122"/>
      <c r="DJ111" s="122"/>
      <c r="DK111" s="122"/>
      <c r="DL111" s="122"/>
      <c r="DM111" s="122"/>
      <c r="DN111" s="122"/>
      <c r="DO111" s="122"/>
      <c r="DP111" s="122"/>
      <c r="DQ111" s="122"/>
      <c r="DR111" s="122"/>
      <c r="DS111" s="122"/>
      <c r="DT111" s="122"/>
      <c r="DU111" s="122"/>
      <c r="DV111" s="122"/>
      <c r="DW111" s="122"/>
      <c r="DX111" s="122"/>
      <c r="DY111" s="122"/>
      <c r="DZ111" s="122"/>
      <c r="EA111" s="122"/>
      <c r="EB111" s="122"/>
      <c r="EC111" s="122"/>
      <c r="ED111" s="122"/>
      <c r="EE111" s="122"/>
      <c r="EF111" s="122"/>
      <c r="EG111" s="122"/>
      <c r="EH111" s="122"/>
      <c r="EI111" s="122"/>
      <c r="EJ111" s="122"/>
      <c r="EK111" s="122"/>
      <c r="EL111" s="122"/>
      <c r="EM111" s="122"/>
      <c r="EN111" s="122"/>
      <c r="EO111" s="122"/>
      <c r="EP111" s="122"/>
      <c r="EQ111" s="122"/>
      <c r="ER111" s="122"/>
      <c r="ES111" s="122"/>
      <c r="ET111" s="122"/>
      <c r="EU111" s="122"/>
      <c r="EV111" s="122"/>
      <c r="EW111" s="122"/>
      <c r="EX111" s="122"/>
      <c r="EY111" s="122"/>
      <c r="EZ111" s="122"/>
      <c r="FA111" s="122"/>
      <c r="FB111" s="122"/>
      <c r="FC111" s="122"/>
      <c r="FD111" s="122"/>
      <c r="FE111" s="122"/>
      <c r="FF111" s="122"/>
      <c r="FG111" s="122"/>
      <c r="FH111" s="122"/>
      <c r="FI111" s="122"/>
      <c r="FJ111" s="122"/>
      <c r="FK111" s="122"/>
      <c r="FL111" s="122"/>
      <c r="FM111" s="122"/>
      <c r="FN111" s="122"/>
      <c r="FO111" s="122"/>
      <c r="FP111" s="122"/>
      <c r="FQ111" s="122"/>
      <c r="FR111" s="122"/>
      <c r="FS111" s="122"/>
      <c r="FT111" s="122"/>
      <c r="FU111" s="122"/>
      <c r="FV111" s="122"/>
      <c r="FW111" s="122"/>
      <c r="FX111" s="122"/>
      <c r="FY111" s="122"/>
      <c r="FZ111" s="122"/>
      <c r="GA111" s="122"/>
      <c r="GB111" s="122"/>
      <c r="GC111" s="122"/>
      <c r="GD111" s="122"/>
      <c r="GE111" s="122"/>
      <c r="GF111" s="122"/>
      <c r="GG111" s="122"/>
      <c r="GH111" s="122"/>
      <c r="GI111" s="122"/>
      <c r="GJ111" s="122"/>
      <c r="GK111" s="122"/>
      <c r="GL111" s="122"/>
      <c r="GM111" s="122"/>
      <c r="GN111" s="122"/>
      <c r="GO111" s="122"/>
      <c r="GP111" s="122"/>
      <c r="GQ111" s="122"/>
      <c r="GR111" s="122"/>
      <c r="GS111" s="122"/>
      <c r="GT111" s="122"/>
      <c r="GU111" s="122"/>
      <c r="GV111" s="122"/>
      <c r="GW111" s="122"/>
      <c r="GX111" s="122"/>
      <c r="GY111" s="122"/>
      <c r="GZ111" s="122"/>
      <c r="HA111" s="122"/>
      <c r="HB111" s="122"/>
      <c r="HC111" s="122"/>
      <c r="HD111" s="122"/>
      <c r="HE111" s="122"/>
      <c r="HF111" s="122"/>
      <c r="HG111" s="122"/>
      <c r="HH111" s="122"/>
      <c r="HI111" s="122"/>
      <c r="HJ111" s="122"/>
      <c r="HK111" s="122"/>
      <c r="HL111" s="122"/>
      <c r="HM111" s="122"/>
      <c r="HN111" s="122"/>
      <c r="HO111" s="122"/>
      <c r="HP111" s="122"/>
      <c r="HQ111" s="122"/>
      <c r="HR111" s="122"/>
      <c r="HS111" s="122"/>
      <c r="HT111" s="122"/>
      <c r="HU111" s="122"/>
      <c r="HV111" s="122"/>
      <c r="HW111" s="122"/>
      <c r="HX111" s="122"/>
      <c r="HY111" s="122"/>
      <c r="HZ111" s="122"/>
      <c r="IA111" s="122"/>
      <c r="IB111" s="122"/>
      <c r="IC111" s="122"/>
      <c r="ID111" s="122"/>
      <c r="IE111" s="122"/>
      <c r="IF111" s="122"/>
      <c r="IG111" s="122"/>
      <c r="IH111" s="122"/>
      <c r="II111" s="122"/>
      <c r="IJ111" s="122"/>
      <c r="IK111" s="122"/>
    </row>
    <row r="112" spans="1:245" s="121" customFormat="1" ht="9.75" customHeight="1">
      <c r="A112" s="80"/>
      <c r="B112" s="12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123"/>
      <c r="N112" s="123"/>
      <c r="O112" s="123"/>
      <c r="P112" s="123"/>
      <c r="Q112" s="124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  <c r="BR112" s="125"/>
      <c r="BS112" s="125"/>
      <c r="BT112" s="125"/>
      <c r="BU112" s="125"/>
      <c r="BV112" s="125"/>
      <c r="BW112" s="125"/>
      <c r="BX112" s="125"/>
      <c r="BY112" s="125"/>
      <c r="BZ112" s="125"/>
      <c r="CA112" s="125"/>
      <c r="CB112" s="125"/>
      <c r="CC112" s="125"/>
      <c r="CD112" s="125"/>
      <c r="CE112" s="125"/>
      <c r="CF112" s="125"/>
      <c r="CG112" s="125"/>
      <c r="CH112" s="125"/>
      <c r="CI112" s="125"/>
      <c r="CJ112" s="125"/>
      <c r="CK112" s="125"/>
      <c r="CL112" s="125"/>
      <c r="CM112" s="125"/>
      <c r="CN112" s="125"/>
      <c r="CO112" s="125"/>
      <c r="CP112" s="125"/>
      <c r="CQ112" s="125"/>
      <c r="CR112" s="125"/>
      <c r="CS112" s="125"/>
      <c r="CT112" s="125"/>
      <c r="CU112" s="125"/>
      <c r="CV112" s="125"/>
      <c r="CW112" s="125"/>
      <c r="CX112" s="125"/>
      <c r="CY112" s="125"/>
      <c r="CZ112" s="125"/>
      <c r="DA112" s="125"/>
      <c r="DB112" s="125"/>
      <c r="DC112" s="125"/>
      <c r="DD112" s="125"/>
      <c r="DE112" s="125"/>
      <c r="DF112" s="125"/>
      <c r="DG112" s="125"/>
      <c r="DH112" s="125"/>
      <c r="DI112" s="125"/>
      <c r="DJ112" s="125"/>
      <c r="DK112" s="125"/>
      <c r="DL112" s="125"/>
      <c r="DM112" s="125"/>
      <c r="DN112" s="125"/>
      <c r="DO112" s="125"/>
      <c r="DP112" s="125"/>
      <c r="DQ112" s="125"/>
      <c r="DR112" s="125"/>
      <c r="DS112" s="125"/>
      <c r="DT112" s="125"/>
      <c r="DU112" s="125"/>
      <c r="DV112" s="125"/>
      <c r="DW112" s="125"/>
      <c r="DX112" s="125"/>
      <c r="DY112" s="125"/>
      <c r="DZ112" s="125"/>
      <c r="EA112" s="125"/>
      <c r="EB112" s="125"/>
      <c r="EC112" s="125"/>
      <c r="ED112" s="125"/>
      <c r="EE112" s="125"/>
      <c r="EF112" s="125"/>
      <c r="EG112" s="125"/>
      <c r="EH112" s="125"/>
      <c r="EI112" s="125"/>
      <c r="EJ112" s="125"/>
      <c r="EK112" s="125"/>
      <c r="EL112" s="125"/>
      <c r="EM112" s="125"/>
      <c r="EN112" s="125"/>
      <c r="EO112" s="125"/>
      <c r="EP112" s="125"/>
      <c r="EQ112" s="125"/>
      <c r="ER112" s="125"/>
      <c r="ES112" s="125"/>
      <c r="ET112" s="125"/>
      <c r="EU112" s="125"/>
      <c r="EV112" s="125"/>
      <c r="EW112" s="125"/>
      <c r="EX112" s="125"/>
      <c r="EY112" s="125"/>
      <c r="EZ112" s="125"/>
      <c r="FA112" s="125"/>
      <c r="FB112" s="125"/>
      <c r="FC112" s="125"/>
      <c r="FD112" s="125"/>
      <c r="FE112" s="125"/>
      <c r="FF112" s="125"/>
      <c r="FG112" s="125"/>
      <c r="FH112" s="125"/>
      <c r="FI112" s="125"/>
      <c r="FJ112" s="125"/>
      <c r="FK112" s="125"/>
      <c r="FL112" s="125"/>
      <c r="FM112" s="125"/>
      <c r="FN112" s="125"/>
      <c r="FO112" s="125"/>
      <c r="FP112" s="125"/>
      <c r="FQ112" s="125"/>
      <c r="FR112" s="125"/>
      <c r="FS112" s="125"/>
      <c r="FT112" s="125"/>
      <c r="FU112" s="125"/>
      <c r="FV112" s="125"/>
      <c r="FW112" s="125"/>
      <c r="FX112" s="125"/>
      <c r="FY112" s="125"/>
      <c r="FZ112" s="125"/>
      <c r="GA112" s="125"/>
      <c r="GB112" s="125"/>
      <c r="GC112" s="125"/>
      <c r="GD112" s="125"/>
      <c r="GE112" s="125"/>
      <c r="GF112" s="125"/>
      <c r="GG112" s="125"/>
      <c r="GH112" s="125"/>
      <c r="GI112" s="125"/>
      <c r="GJ112" s="125"/>
      <c r="GK112" s="125"/>
      <c r="GL112" s="125"/>
      <c r="GM112" s="125"/>
      <c r="GN112" s="125"/>
      <c r="GO112" s="125"/>
      <c r="GP112" s="125"/>
      <c r="GQ112" s="125"/>
      <c r="GR112" s="125"/>
      <c r="GS112" s="125"/>
      <c r="GT112" s="125"/>
      <c r="GU112" s="125"/>
      <c r="GV112" s="125"/>
      <c r="GW112" s="125"/>
      <c r="GX112" s="125"/>
      <c r="GY112" s="125"/>
      <c r="GZ112" s="125"/>
      <c r="HA112" s="125"/>
      <c r="HB112" s="125"/>
      <c r="HC112" s="125"/>
      <c r="HD112" s="125"/>
      <c r="HE112" s="125"/>
      <c r="HF112" s="125"/>
      <c r="HG112" s="125"/>
      <c r="HH112" s="125"/>
      <c r="HI112" s="125"/>
      <c r="HJ112" s="125"/>
      <c r="HK112" s="125"/>
      <c r="HL112" s="125"/>
      <c r="HM112" s="125"/>
      <c r="HN112" s="125"/>
      <c r="HO112" s="125"/>
      <c r="HP112" s="125"/>
      <c r="HQ112" s="125"/>
      <c r="HR112" s="125"/>
      <c r="HS112" s="125"/>
      <c r="HT112" s="125"/>
      <c r="HU112" s="125"/>
      <c r="HV112" s="125"/>
      <c r="HW112" s="125"/>
      <c r="HX112" s="125"/>
      <c r="HY112" s="125"/>
      <c r="HZ112" s="125"/>
      <c r="IA112" s="125"/>
      <c r="IB112" s="125"/>
      <c r="IC112" s="125"/>
      <c r="ID112" s="125"/>
      <c r="IE112" s="125"/>
      <c r="IF112" s="125"/>
      <c r="IG112" s="125"/>
      <c r="IH112" s="125"/>
      <c r="II112" s="125"/>
      <c r="IJ112" s="125"/>
      <c r="IK112" s="125"/>
    </row>
    <row r="113" spans="1:245" s="121" customFormat="1" ht="16.5" customHeight="1">
      <c r="A113" s="80"/>
      <c r="B113" s="20"/>
      <c r="C113" s="112" t="s">
        <v>39</v>
      </c>
      <c r="D113" s="3"/>
      <c r="E113" s="3"/>
      <c r="F113" s="20"/>
      <c r="G113" s="20"/>
      <c r="H113" s="20"/>
      <c r="I113" s="20"/>
      <c r="J113" s="20"/>
      <c r="K113" s="3"/>
      <c r="L113" s="3"/>
      <c r="M113" s="20"/>
      <c r="N113" s="20"/>
      <c r="O113" s="20"/>
      <c r="P113" s="20"/>
    </row>
    <row r="114" spans="1:245" s="121" customFormat="1" ht="16.5" customHeight="1">
      <c r="A114" s="80"/>
      <c r="B114" s="20"/>
      <c r="C114" s="112" t="s">
        <v>100</v>
      </c>
      <c r="D114" s="3"/>
      <c r="E114" s="3"/>
      <c r="F114" s="20"/>
      <c r="G114" s="20"/>
      <c r="H114" s="20"/>
      <c r="I114" s="20"/>
      <c r="J114" s="20"/>
      <c r="K114" s="3"/>
      <c r="L114" s="3"/>
      <c r="M114" s="20"/>
      <c r="N114" s="20"/>
      <c r="O114" s="20"/>
      <c r="P114" s="20"/>
    </row>
    <row r="115" spans="1:245" s="121" customFormat="1" ht="16.5" customHeight="1">
      <c r="A115" s="80"/>
      <c r="B115" s="20"/>
      <c r="C115" s="112" t="s">
        <v>105</v>
      </c>
      <c r="D115" s="3"/>
      <c r="E115" s="3"/>
      <c r="F115" s="20"/>
      <c r="G115" s="20"/>
      <c r="H115" s="20"/>
      <c r="I115" s="20"/>
      <c r="J115" s="20"/>
      <c r="K115" s="3"/>
      <c r="L115" s="3"/>
      <c r="M115" s="20"/>
      <c r="N115" s="20"/>
      <c r="O115" s="20"/>
      <c r="P115" s="20"/>
    </row>
    <row r="116" spans="1:245" s="121" customFormat="1" ht="16.5" customHeight="1">
      <c r="A116" s="80"/>
      <c r="B116" s="20"/>
      <c r="C116" s="112" t="s">
        <v>104</v>
      </c>
      <c r="D116" s="3"/>
      <c r="E116" s="3"/>
      <c r="F116" s="20"/>
      <c r="G116" s="20"/>
      <c r="H116" s="20"/>
      <c r="I116" s="20"/>
      <c r="J116" s="20"/>
      <c r="K116" s="3"/>
      <c r="L116" s="3"/>
      <c r="M116" s="20"/>
      <c r="N116" s="20"/>
      <c r="O116" s="20"/>
      <c r="P116" s="20"/>
    </row>
    <row r="117" spans="1:245" s="121" customFormat="1" ht="16.5" customHeight="1">
      <c r="A117" s="80"/>
      <c r="B117" s="20"/>
      <c r="C117" s="112" t="s">
        <v>101</v>
      </c>
      <c r="D117" s="3"/>
      <c r="E117" s="3"/>
      <c r="F117" s="20"/>
      <c r="G117" s="20"/>
      <c r="H117" s="20"/>
      <c r="I117" s="20"/>
      <c r="J117" s="20"/>
      <c r="K117" s="3"/>
      <c r="L117" s="3"/>
      <c r="M117" s="20"/>
      <c r="N117" s="20"/>
      <c r="O117" s="20"/>
      <c r="P117" s="20"/>
    </row>
    <row r="118" spans="1:245" s="121" customFormat="1" ht="16.5" customHeight="1">
      <c r="A118" s="80"/>
      <c r="B118" s="20"/>
      <c r="C118" s="112" t="s">
        <v>102</v>
      </c>
      <c r="D118" s="3"/>
      <c r="E118" s="3"/>
      <c r="F118" s="20"/>
      <c r="G118" s="20"/>
      <c r="H118" s="20"/>
      <c r="I118" s="20"/>
      <c r="J118" s="20"/>
      <c r="K118" s="3"/>
      <c r="L118" s="3"/>
      <c r="M118" s="20"/>
      <c r="N118" s="20"/>
      <c r="O118" s="20"/>
      <c r="P118" s="20"/>
    </row>
    <row r="119" spans="1:245" s="121" customFormat="1" ht="16.5" customHeight="1">
      <c r="A119" s="80"/>
      <c r="B119" s="20"/>
      <c r="C119" s="112" t="s">
        <v>103</v>
      </c>
      <c r="D119" s="3"/>
      <c r="E119" s="3"/>
      <c r="F119" s="20"/>
      <c r="G119" s="20"/>
      <c r="H119" s="20"/>
      <c r="I119" s="20"/>
      <c r="J119" s="20"/>
      <c r="K119" s="3"/>
      <c r="L119" s="3"/>
      <c r="M119" s="20"/>
      <c r="N119" s="20"/>
      <c r="O119" s="20"/>
      <c r="P119" s="20"/>
    </row>
    <row r="120" spans="1:245" s="121" customFormat="1">
      <c r="A120" s="80"/>
      <c r="B120" s="20"/>
      <c r="C120" s="59" t="s">
        <v>17</v>
      </c>
      <c r="D120" s="3"/>
      <c r="E120" s="3"/>
      <c r="F120" s="20"/>
      <c r="G120" s="20"/>
      <c r="H120" s="20"/>
      <c r="I120" s="20"/>
      <c r="J120" s="20"/>
      <c r="K120" s="3"/>
      <c r="L120" s="3"/>
      <c r="M120" s="20"/>
      <c r="N120" s="20"/>
      <c r="O120" s="20"/>
      <c r="P120" s="20"/>
    </row>
    <row r="121" spans="1:245" s="121" customFormat="1">
      <c r="A121" s="80"/>
      <c r="B121" s="20"/>
      <c r="C121" s="109" t="s">
        <v>40</v>
      </c>
      <c r="D121" s="3"/>
      <c r="E121" s="3"/>
      <c r="F121" s="20"/>
      <c r="G121" s="20"/>
      <c r="H121" s="20"/>
      <c r="I121" s="20"/>
      <c r="J121" s="20"/>
      <c r="K121" s="3"/>
      <c r="L121" s="3"/>
      <c r="M121" s="20"/>
      <c r="N121" s="20"/>
      <c r="O121" s="20"/>
      <c r="P121" s="20"/>
    </row>
    <row r="122" spans="1:245" s="121" customFormat="1" ht="18.75" customHeight="1">
      <c r="A122" s="80"/>
      <c r="B122" s="20"/>
      <c r="C122" s="59" t="s">
        <v>41</v>
      </c>
      <c r="D122" s="3"/>
      <c r="E122" s="3"/>
      <c r="F122" s="20"/>
      <c r="G122" s="20"/>
      <c r="H122" s="20"/>
      <c r="I122" s="20"/>
      <c r="J122" s="20"/>
      <c r="K122" s="3"/>
      <c r="L122" s="3"/>
      <c r="M122" s="20"/>
      <c r="N122" s="20"/>
      <c r="O122" s="20"/>
      <c r="P122" s="20"/>
    </row>
    <row r="123" spans="1:245" s="121" customFormat="1" ht="14.25" customHeight="1">
      <c r="A123" s="80"/>
      <c r="B123" s="20"/>
      <c r="C123" s="112" t="s">
        <v>42</v>
      </c>
      <c r="D123" s="3"/>
      <c r="E123" s="3"/>
      <c r="F123" s="20"/>
      <c r="G123" s="20"/>
      <c r="H123" s="20"/>
      <c r="I123" s="20"/>
      <c r="J123" s="20"/>
      <c r="K123" s="3"/>
      <c r="L123" s="3"/>
      <c r="M123" s="20"/>
      <c r="N123" s="20"/>
      <c r="O123" s="20"/>
      <c r="P123" s="20"/>
    </row>
    <row r="124" spans="1:245" s="121" customFormat="1" ht="18.75" customHeight="1">
      <c r="A124" s="80"/>
      <c r="B124" s="20"/>
      <c r="C124" s="59" t="s">
        <v>47</v>
      </c>
      <c r="D124" s="3"/>
      <c r="E124" s="3"/>
      <c r="F124" s="20"/>
      <c r="G124" s="20"/>
      <c r="H124" s="20"/>
      <c r="I124" s="20"/>
      <c r="J124" s="20"/>
      <c r="K124" s="3"/>
      <c r="L124" s="3"/>
      <c r="M124" s="20"/>
      <c r="N124" s="20"/>
      <c r="O124" s="20"/>
      <c r="P124" s="20"/>
    </row>
    <row r="125" spans="1:245" s="121" customFormat="1" ht="16.5" customHeight="1">
      <c r="A125" s="80"/>
      <c r="B125" s="20"/>
      <c r="C125" s="59" t="s">
        <v>43</v>
      </c>
      <c r="D125" s="3"/>
      <c r="E125" s="3"/>
      <c r="F125" s="20"/>
      <c r="G125" s="20"/>
      <c r="H125" s="20"/>
      <c r="I125" s="20"/>
      <c r="J125" s="20"/>
      <c r="K125" s="3"/>
      <c r="L125" s="3"/>
      <c r="M125" s="20"/>
      <c r="N125" s="20"/>
      <c r="O125" s="20"/>
      <c r="P125" s="20"/>
    </row>
    <row r="126" spans="1:245" s="121" customFormat="1" ht="20.25" customHeight="1">
      <c r="A126" s="80"/>
      <c r="B126" s="123"/>
      <c r="C126" s="109" t="s">
        <v>33</v>
      </c>
      <c r="D126" s="20"/>
      <c r="E126" s="20"/>
      <c r="F126" s="123"/>
      <c r="G126" s="123"/>
      <c r="H126" s="123"/>
      <c r="I126" s="123"/>
      <c r="J126" s="123"/>
      <c r="K126" s="20"/>
      <c r="L126" s="20"/>
      <c r="M126" s="123"/>
      <c r="N126" s="123"/>
      <c r="O126" s="123"/>
      <c r="P126" s="123"/>
      <c r="Q126" s="124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5"/>
      <c r="BO126" s="125"/>
      <c r="BP126" s="125"/>
      <c r="BQ126" s="125"/>
      <c r="BR126" s="125"/>
      <c r="BS126" s="125"/>
      <c r="BT126" s="125"/>
      <c r="BU126" s="125"/>
      <c r="BV126" s="125"/>
      <c r="BW126" s="125"/>
      <c r="BX126" s="125"/>
      <c r="BY126" s="125"/>
      <c r="BZ126" s="125"/>
      <c r="CA126" s="125"/>
      <c r="CB126" s="125"/>
      <c r="CC126" s="125"/>
      <c r="CD126" s="125"/>
      <c r="CE126" s="125"/>
      <c r="CF126" s="125"/>
      <c r="CG126" s="125"/>
      <c r="CH126" s="125"/>
      <c r="CI126" s="125"/>
      <c r="CJ126" s="125"/>
      <c r="CK126" s="125"/>
      <c r="CL126" s="125"/>
      <c r="CM126" s="125"/>
      <c r="CN126" s="125"/>
      <c r="CO126" s="125"/>
      <c r="CP126" s="125"/>
      <c r="CQ126" s="125"/>
      <c r="CR126" s="125"/>
      <c r="CS126" s="125"/>
      <c r="CT126" s="125"/>
      <c r="CU126" s="125"/>
      <c r="CV126" s="125"/>
      <c r="CW126" s="125"/>
      <c r="CX126" s="125"/>
      <c r="CY126" s="125"/>
      <c r="CZ126" s="125"/>
      <c r="DA126" s="125"/>
      <c r="DB126" s="125"/>
      <c r="DC126" s="125"/>
      <c r="DD126" s="125"/>
      <c r="DE126" s="125"/>
      <c r="DF126" s="125"/>
      <c r="DG126" s="125"/>
      <c r="DH126" s="125"/>
      <c r="DI126" s="125"/>
      <c r="DJ126" s="125"/>
      <c r="DK126" s="125"/>
      <c r="DL126" s="125"/>
      <c r="DM126" s="125"/>
      <c r="DN126" s="125"/>
      <c r="DO126" s="125"/>
      <c r="DP126" s="125"/>
      <c r="DQ126" s="125"/>
      <c r="DR126" s="125"/>
      <c r="DS126" s="125"/>
      <c r="DT126" s="125"/>
      <c r="DU126" s="125"/>
      <c r="DV126" s="125"/>
      <c r="DW126" s="125"/>
      <c r="DX126" s="125"/>
      <c r="DY126" s="125"/>
      <c r="DZ126" s="125"/>
      <c r="EA126" s="125"/>
      <c r="EB126" s="125"/>
      <c r="EC126" s="125"/>
      <c r="ED126" s="125"/>
      <c r="EE126" s="125"/>
      <c r="EF126" s="125"/>
      <c r="EG126" s="125"/>
      <c r="EH126" s="125"/>
      <c r="EI126" s="125"/>
      <c r="EJ126" s="125"/>
      <c r="EK126" s="125"/>
      <c r="EL126" s="125"/>
      <c r="EM126" s="125"/>
      <c r="EN126" s="125"/>
      <c r="EO126" s="125"/>
      <c r="EP126" s="125"/>
      <c r="EQ126" s="125"/>
      <c r="ER126" s="125"/>
      <c r="ES126" s="125"/>
      <c r="ET126" s="125"/>
      <c r="EU126" s="125"/>
      <c r="EV126" s="125"/>
      <c r="EW126" s="125"/>
      <c r="EX126" s="125"/>
      <c r="EY126" s="125"/>
      <c r="EZ126" s="125"/>
      <c r="FA126" s="125"/>
      <c r="FB126" s="125"/>
      <c r="FC126" s="125"/>
      <c r="FD126" s="125"/>
      <c r="FE126" s="125"/>
      <c r="FF126" s="125"/>
      <c r="FG126" s="125"/>
      <c r="FH126" s="125"/>
      <c r="FI126" s="125"/>
      <c r="FJ126" s="125"/>
      <c r="FK126" s="125"/>
      <c r="FL126" s="125"/>
      <c r="FM126" s="125"/>
      <c r="FN126" s="125"/>
      <c r="FO126" s="125"/>
      <c r="FP126" s="125"/>
      <c r="FQ126" s="125"/>
      <c r="FR126" s="125"/>
      <c r="FS126" s="125"/>
      <c r="FT126" s="125"/>
      <c r="FU126" s="125"/>
      <c r="FV126" s="125"/>
      <c r="FW126" s="125"/>
      <c r="FX126" s="125"/>
      <c r="FY126" s="125"/>
      <c r="FZ126" s="125"/>
      <c r="GA126" s="125"/>
      <c r="GB126" s="125"/>
      <c r="GC126" s="125"/>
      <c r="GD126" s="125"/>
      <c r="GE126" s="125"/>
      <c r="GF126" s="125"/>
      <c r="GG126" s="125"/>
      <c r="GH126" s="125"/>
      <c r="GI126" s="125"/>
      <c r="GJ126" s="125"/>
      <c r="GK126" s="125"/>
      <c r="GL126" s="125"/>
      <c r="GM126" s="125"/>
      <c r="GN126" s="125"/>
      <c r="GO126" s="125"/>
      <c r="GP126" s="125"/>
      <c r="GQ126" s="125"/>
      <c r="GR126" s="125"/>
      <c r="GS126" s="125"/>
      <c r="GT126" s="125"/>
      <c r="GU126" s="125"/>
      <c r="GV126" s="125"/>
      <c r="GW126" s="125"/>
      <c r="GX126" s="125"/>
      <c r="GY126" s="125"/>
      <c r="GZ126" s="125"/>
      <c r="HA126" s="125"/>
      <c r="HB126" s="125"/>
      <c r="HC126" s="125"/>
      <c r="HD126" s="125"/>
      <c r="HE126" s="125"/>
      <c r="HF126" s="125"/>
      <c r="HG126" s="125"/>
      <c r="HH126" s="125"/>
      <c r="HI126" s="125"/>
      <c r="HJ126" s="125"/>
      <c r="HK126" s="125"/>
      <c r="HL126" s="125"/>
      <c r="HM126" s="125"/>
      <c r="HN126" s="125"/>
      <c r="HO126" s="125"/>
      <c r="HP126" s="125"/>
      <c r="HQ126" s="125"/>
      <c r="HR126" s="125"/>
      <c r="HS126" s="125"/>
      <c r="HT126" s="125"/>
      <c r="HU126" s="125"/>
      <c r="HV126" s="125"/>
      <c r="HW126" s="125"/>
      <c r="HX126" s="125"/>
      <c r="HY126" s="125"/>
      <c r="HZ126" s="125"/>
      <c r="IA126" s="125"/>
      <c r="IB126" s="125"/>
      <c r="IC126" s="125"/>
      <c r="ID126" s="125"/>
      <c r="IE126" s="125"/>
      <c r="IF126" s="125"/>
      <c r="IG126" s="125"/>
      <c r="IH126" s="125"/>
      <c r="II126" s="125"/>
      <c r="IJ126" s="125"/>
      <c r="IK126" s="125"/>
    </row>
    <row r="127" spans="1:245" s="30" customFormat="1" ht="9.75" customHeight="1">
      <c r="A127" s="51"/>
      <c r="B127" s="10"/>
      <c r="C127" s="10"/>
      <c r="D127" s="12"/>
      <c r="E127" s="12"/>
      <c r="F127" s="12"/>
      <c r="G127" s="1"/>
      <c r="H127" s="1"/>
      <c r="I127" s="1"/>
      <c r="J127" s="1"/>
      <c r="K127" s="1"/>
      <c r="L127" s="1"/>
      <c r="M127" s="12"/>
      <c r="N127" s="12"/>
      <c r="O127" s="1"/>
      <c r="P127" s="1"/>
      <c r="Q127" s="29"/>
      <c r="R127" s="29"/>
      <c r="S127" s="29"/>
      <c r="T127" s="29"/>
      <c r="U127" s="29"/>
      <c r="V127" s="29"/>
      <c r="W127" s="29"/>
    </row>
    <row r="128" spans="1:245" s="56" customFormat="1" ht="19.5" customHeight="1">
      <c r="A128" s="72"/>
      <c r="B128" s="43"/>
      <c r="C128" s="277" t="s">
        <v>8</v>
      </c>
      <c r="D128" s="277"/>
      <c r="E128" s="110" t="s">
        <v>49</v>
      </c>
      <c r="F128" s="265" t="s">
        <v>14</v>
      </c>
      <c r="G128" s="266"/>
      <c r="H128" s="266"/>
      <c r="I128" s="266"/>
      <c r="J128" s="266"/>
      <c r="K128" s="266"/>
      <c r="L128" s="266"/>
      <c r="M128" s="267"/>
      <c r="N128" s="208" t="s">
        <v>10</v>
      </c>
      <c r="O128" s="110" t="s">
        <v>11</v>
      </c>
      <c r="P128" s="110" t="s">
        <v>9</v>
      </c>
      <c r="Q128" s="126"/>
      <c r="R128" s="126"/>
      <c r="S128" s="126"/>
      <c r="T128" s="126"/>
    </row>
    <row r="129" spans="1:239" s="128" customFormat="1" ht="22.5" customHeight="1">
      <c r="A129" s="81"/>
      <c r="B129" s="6"/>
      <c r="C129" s="275">
        <v>1</v>
      </c>
      <c r="D129" s="276"/>
      <c r="E129" s="113">
        <v>3</v>
      </c>
      <c r="F129" s="107" t="s">
        <v>44</v>
      </c>
      <c r="G129" s="152"/>
      <c r="H129" s="144"/>
      <c r="I129" s="108"/>
      <c r="J129" s="108"/>
      <c r="K129" s="108"/>
      <c r="L129" s="108"/>
      <c r="M129" s="108"/>
      <c r="N129" s="137">
        <v>200</v>
      </c>
      <c r="O129" s="99">
        <f>N129*E129</f>
        <v>600</v>
      </c>
      <c r="P129" s="39"/>
      <c r="ID129" s="129" t="e">
        <f>#REF!</f>
        <v>#REF!</v>
      </c>
      <c r="IE129" s="130" t="e">
        <f>IF(ID129&lt;&gt;0,ID129,"")</f>
        <v>#REF!</v>
      </c>
    </row>
    <row r="130" spans="1:239" s="128" customFormat="1" ht="22.5" customHeight="1">
      <c r="A130" s="81"/>
      <c r="B130" s="6"/>
      <c r="C130" s="270">
        <v>2</v>
      </c>
      <c r="D130" s="271"/>
      <c r="E130" s="114">
        <v>2</v>
      </c>
      <c r="F130" s="150" t="s">
        <v>45</v>
      </c>
      <c r="G130" s="153"/>
      <c r="H130" s="151"/>
      <c r="I130" s="108"/>
      <c r="J130" s="108"/>
      <c r="K130" s="108"/>
      <c r="L130" s="108"/>
      <c r="M130" s="108"/>
      <c r="N130" s="137">
        <v>200</v>
      </c>
      <c r="O130" s="99">
        <f>N130*E130</f>
        <v>400</v>
      </c>
      <c r="P130" s="39"/>
      <c r="ID130" s="129" t="e">
        <f>#REF!</f>
        <v>#REF!</v>
      </c>
      <c r="IE130" s="130" t="e">
        <f>IF(ID130&lt;&gt;0,ID130,"")</f>
        <v>#REF!</v>
      </c>
    </row>
    <row r="131" spans="1:239" s="128" customFormat="1" ht="22.5" customHeight="1">
      <c r="A131" s="81"/>
      <c r="B131" s="6"/>
      <c r="C131" s="270">
        <v>3</v>
      </c>
      <c r="D131" s="271"/>
      <c r="E131" s="114">
        <v>10</v>
      </c>
      <c r="F131" s="107" t="s">
        <v>46</v>
      </c>
      <c r="H131" s="108"/>
      <c r="I131" s="108"/>
      <c r="J131" s="108"/>
      <c r="K131" s="108"/>
      <c r="L131" s="108"/>
      <c r="M131" s="108"/>
      <c r="N131" s="137">
        <v>160</v>
      </c>
      <c r="O131" s="99">
        <f>N131*E131</f>
        <v>1600</v>
      </c>
      <c r="P131" s="39"/>
      <c r="ID131" s="129"/>
      <c r="IE131" s="130"/>
    </row>
    <row r="132" spans="1:239" s="115" customFormat="1" ht="17.25" customHeight="1">
      <c r="A132" s="71"/>
      <c r="B132" s="20"/>
      <c r="C132" s="309"/>
      <c r="D132" s="310"/>
      <c r="E132" s="310"/>
      <c r="F132" s="103"/>
      <c r="G132" s="117"/>
      <c r="H132" s="117"/>
      <c r="I132" s="117"/>
      <c r="J132" s="117"/>
      <c r="K132" s="117"/>
      <c r="L132" s="117"/>
      <c r="M132" s="131"/>
      <c r="N132" s="116" t="s">
        <v>12</v>
      </c>
      <c r="O132" s="155">
        <f>SUM(O129:O131)</f>
        <v>2600</v>
      </c>
      <c r="P132" s="39"/>
      <c r="Q132" s="127"/>
      <c r="R132" s="127"/>
      <c r="S132" s="127"/>
      <c r="T132" s="127"/>
    </row>
    <row r="133" spans="1:239" s="30" customFormat="1" ht="13.5" customHeight="1">
      <c r="A133" s="51"/>
      <c r="B133" s="17"/>
      <c r="C133" s="109" t="str">
        <f>B47</f>
        <v>FAPESP, JUNE 2012</v>
      </c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29"/>
      <c r="R133" s="29"/>
      <c r="S133" s="29"/>
      <c r="T133" s="29"/>
      <c r="U133" s="29"/>
      <c r="V133" s="29"/>
    </row>
    <row r="134" spans="1:239" s="121" customFormat="1" hidden="1">
      <c r="A134" s="80"/>
      <c r="C134" s="132"/>
      <c r="D134" s="132"/>
      <c r="E134" s="132"/>
      <c r="K134" s="132"/>
      <c r="L134" s="132"/>
    </row>
    <row r="135" spans="1:239" hidden="1"/>
    <row r="136" spans="1:239" ht="12.75" hidden="1" customHeight="1"/>
    <row r="137" spans="1:239" ht="12.75" hidden="1" customHeight="1"/>
    <row r="138" spans="1:239" ht="12.75" hidden="1" customHeight="1"/>
    <row r="139" spans="1:239" ht="12.75" hidden="1" customHeight="1"/>
    <row r="140" spans="1:239" ht="12.75" hidden="1" customHeight="1"/>
    <row r="141" spans="1:239" ht="12.75" hidden="1" customHeight="1"/>
    <row r="142" spans="1:239" ht="12.75" hidden="1" customHeight="1"/>
    <row r="143" spans="1:239" ht="12.75" hidden="1" customHeight="1"/>
    <row r="144" spans="1:239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</sheetData>
  <sheetProtection password="CFE7" sheet="1" objects="1" scenarios="1"/>
  <mergeCells count="74">
    <mergeCell ref="F128:M128"/>
    <mergeCell ref="C132:E132"/>
    <mergeCell ref="C131:D131"/>
    <mergeCell ref="C130:D130"/>
    <mergeCell ref="C129:D129"/>
    <mergeCell ref="C128:D128"/>
    <mergeCell ref="C111:P111"/>
    <mergeCell ref="E44:M44"/>
    <mergeCell ref="B38:C38"/>
    <mergeCell ref="B12:C12"/>
    <mergeCell ref="B8:E8"/>
    <mergeCell ref="E14:M14"/>
    <mergeCell ref="B15:C15"/>
    <mergeCell ref="E31:M31"/>
    <mergeCell ref="E16:M16"/>
    <mergeCell ref="C108:P108"/>
    <mergeCell ref="C109:P109"/>
    <mergeCell ref="B44:C44"/>
    <mergeCell ref="E41:M41"/>
    <mergeCell ref="B30:C30"/>
    <mergeCell ref="E42:M42"/>
    <mergeCell ref="B41:C41"/>
    <mergeCell ref="B42:C42"/>
    <mergeCell ref="B27:C27"/>
    <mergeCell ref="L4:P4"/>
    <mergeCell ref="L5:P6"/>
    <mergeCell ref="B34:C34"/>
    <mergeCell ref="B32:C32"/>
    <mergeCell ref="E38:M38"/>
    <mergeCell ref="E39:M39"/>
    <mergeCell ref="E40:M40"/>
    <mergeCell ref="E22:M22"/>
    <mergeCell ref="B25:C25"/>
    <mergeCell ref="B43:C43"/>
    <mergeCell ref="B37:C37"/>
    <mergeCell ref="B39:C39"/>
    <mergeCell ref="E32:M32"/>
    <mergeCell ref="E33:M33"/>
    <mergeCell ref="B33:C33"/>
    <mergeCell ref="E34:M34"/>
    <mergeCell ref="E35:M35"/>
    <mergeCell ref="E43:M43"/>
    <mergeCell ref="B40:C40"/>
    <mergeCell ref="E37:M37"/>
    <mergeCell ref="B35:C35"/>
    <mergeCell ref="E36:M36"/>
    <mergeCell ref="B36:C36"/>
    <mergeCell ref="B31:C31"/>
    <mergeCell ref="E27:M27"/>
    <mergeCell ref="B23:C23"/>
    <mergeCell ref="B24:C24"/>
    <mergeCell ref="E28:M28"/>
    <mergeCell ref="B28:C28"/>
    <mergeCell ref="E29:M29"/>
    <mergeCell ref="B29:C29"/>
    <mergeCell ref="E30:M30"/>
    <mergeCell ref="E24:M24"/>
    <mergeCell ref="E25:M25"/>
    <mergeCell ref="E26:M26"/>
    <mergeCell ref="B26:C26"/>
    <mergeCell ref="E23:M23"/>
    <mergeCell ref="E18:M18"/>
    <mergeCell ref="E19:M19"/>
    <mergeCell ref="E20:M20"/>
    <mergeCell ref="E21:M21"/>
    <mergeCell ref="E15:M15"/>
    <mergeCell ref="D12:G12"/>
    <mergeCell ref="B10:D10"/>
    <mergeCell ref="E10:G10"/>
    <mergeCell ref="F8:P8"/>
    <mergeCell ref="B14:C14"/>
    <mergeCell ref="B16:C16"/>
    <mergeCell ref="E17:M17"/>
    <mergeCell ref="B17:C17"/>
  </mergeCells>
  <conditionalFormatting sqref="N132:O132">
    <cfRule type="cellIs" dxfId="25" priority="56" stopIfTrue="1" operator="equal">
      <formula>0</formula>
    </cfRule>
  </conditionalFormatting>
  <conditionalFormatting sqref="O15:O44">
    <cfRule type="cellIs" dxfId="24" priority="49" stopIfTrue="1" operator="equal">
      <formula>""</formula>
    </cfRule>
  </conditionalFormatting>
  <conditionalFormatting sqref="D15:D44">
    <cfRule type="cellIs" dxfId="23" priority="48" stopIfTrue="1" operator="equal">
      <formula>0</formula>
    </cfRule>
  </conditionalFormatting>
  <conditionalFormatting sqref="C30:C44 B15:B44 C15:C27 E15:N44">
    <cfRule type="cellIs" dxfId="22" priority="47" stopIfTrue="1" operator="equal">
      <formula>0</formula>
    </cfRule>
  </conditionalFormatting>
  <conditionalFormatting sqref="D12:G12">
    <cfRule type="cellIs" dxfId="21" priority="4" stopIfTrue="1" operator="equal">
      <formula>""</formula>
    </cfRule>
  </conditionalFormatting>
  <conditionalFormatting sqref="D10:F10 F8:N8">
    <cfRule type="cellIs" dxfId="20" priority="3" operator="equal">
      <formula>""</formula>
    </cfRule>
  </conditionalFormatting>
  <conditionalFormatting sqref="E10:G10">
    <cfRule type="cellIs" dxfId="19" priority="2" stopIfTrue="1" operator="equal">
      <formula>""</formula>
    </cfRule>
  </conditionalFormatting>
  <dataValidations xWindow="736" yWindow="318" count="7">
    <dataValidation allowBlank="1" showInputMessage="1" showErrorMessage="1" prompt="UTILIZE SEMPRE A TECLA &lt;TAB&gt;" sqref="B129:B131"/>
    <dataValidation type="decimal" allowBlank="1" showInputMessage="1" showErrorMessage="1" errorTitle="ATENÇÃO!" error="Esse campo só aceita NÚMEROS." sqref="N15:N44">
      <formula1>0.1</formula1>
      <formula2>99999999999.9999</formula2>
    </dataValidation>
    <dataValidation operator="greaterThan" allowBlank="1" showErrorMessage="1" errorTitle="ATENÇÃO" error="O número do item nao pode ser igual ao anterior!!!!BURRÃO!!!_x000a__x000a_" sqref="B33:C44"/>
    <dataValidation type="whole" allowBlank="1" showInputMessage="1" showErrorMessage="1" errorTitle="ATENÇÃO" error="ESTE CAMPO SÓ ACEITAS NÚMEROS INTEIROS" sqref="D15:D44">
      <formula1>1</formula1>
      <formula2>100000000</formula2>
    </dataValidation>
    <dataValidation allowBlank="1" showErrorMessage="1" sqref="A14:A49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</dataValidations>
  <printOptions horizontalCentered="1"/>
  <pageMargins left="0.39370078740157483" right="0.27559055118110237" top="0.39370078740157483" bottom="0.39370078740157483" header="0" footer="0"/>
  <pageSetup paperSize="9" scale="67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0">
    <pageSetUpPr fitToPage="1"/>
  </sheetPr>
  <dimension ref="A1:IG65536"/>
  <sheetViews>
    <sheetView showGridLines="0" showRowColHeaders="0" topLeftCell="A11" workbookViewId="0">
      <selection activeCell="E15" sqref="E15"/>
    </sheetView>
  </sheetViews>
  <sheetFormatPr defaultColWidth="0" defaultRowHeight="12.75" zeroHeight="1"/>
  <cols>
    <col min="1" max="1" width="2.28515625" style="44" customWidth="1"/>
    <col min="2" max="2" width="10.7109375" style="45" customWidth="1"/>
    <col min="3" max="3" width="8.42578125" style="41" hidden="1" customWidth="1"/>
    <col min="4" max="4" width="11.140625" style="41" hidden="1" customWidth="1"/>
    <col min="5" max="5" width="20.85546875" style="41" customWidth="1"/>
    <col min="6" max="6" width="12.140625" style="41" customWidth="1"/>
    <col min="7" max="7" width="7.140625" style="41" customWidth="1"/>
    <col min="8" max="8" width="8.140625" style="41" customWidth="1"/>
    <col min="9" max="9" width="12" style="45" customWidth="1"/>
    <col min="10" max="10" width="15.85546875" style="45" customWidth="1"/>
    <col min="11" max="11" width="18.7109375" style="41" customWidth="1"/>
    <col min="12" max="12" width="2.7109375" style="41" customWidth="1"/>
    <col min="13" max="16" width="13" style="41" customWidth="1"/>
    <col min="17" max="17" width="2.5703125" style="41" customWidth="1"/>
    <col min="18" max="18" width="7.5703125" style="41" customWidth="1"/>
    <col min="19" max="19" width="12.7109375" style="41" bestFit="1" customWidth="1"/>
    <col min="20" max="20" width="2.5703125" style="41" customWidth="1"/>
    <col min="21" max="21" width="8.7109375" style="41" customWidth="1"/>
    <col min="22" max="16384" width="9.140625" style="41" hidden="1"/>
  </cols>
  <sheetData>
    <row r="1" spans="1:241" s="40" customFormat="1" ht="31.5" customHeight="1">
      <c r="A1" s="22"/>
      <c r="B1" s="45"/>
      <c r="I1" s="45"/>
      <c r="J1" s="45"/>
    </row>
    <row r="2" spans="1:241" s="40" customFormat="1" ht="12.75" customHeight="1">
      <c r="A2" s="19"/>
      <c r="B2" s="45"/>
      <c r="I2" s="45"/>
      <c r="J2" s="45"/>
    </row>
    <row r="3" spans="1:241" s="40" customFormat="1" ht="12.75" customHeight="1">
      <c r="A3" s="19"/>
      <c r="B3" s="45"/>
      <c r="I3" s="45"/>
      <c r="J3" s="45"/>
    </row>
    <row r="4" spans="1:241" s="40" customFormat="1" ht="12.75" customHeight="1">
      <c r="A4" s="19"/>
      <c r="B4" s="45"/>
      <c r="I4" s="45"/>
      <c r="J4" s="45"/>
    </row>
    <row r="5" spans="1:241" s="40" customFormat="1" ht="12.75" customHeight="1">
      <c r="A5" s="19"/>
      <c r="B5" s="45"/>
      <c r="I5" s="45"/>
      <c r="J5" s="45"/>
    </row>
    <row r="6" spans="1:241" s="40" customFormat="1" ht="19.5" customHeight="1">
      <c r="A6" s="19"/>
      <c r="B6" s="344" t="s">
        <v>69</v>
      </c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S6" s="161"/>
    </row>
    <row r="7" spans="1:241" s="175" customFormat="1" ht="19.5" customHeight="1">
      <c r="A7" s="173"/>
      <c r="B7" s="352" t="s">
        <v>70</v>
      </c>
      <c r="C7" s="352"/>
      <c r="D7" s="352"/>
      <c r="E7" s="352"/>
      <c r="F7" s="352" t="s">
        <v>71</v>
      </c>
      <c r="G7" s="352"/>
      <c r="H7" s="352"/>
      <c r="I7" s="352"/>
      <c r="J7" s="353" t="s">
        <v>72</v>
      </c>
      <c r="K7" s="353"/>
      <c r="L7" s="353"/>
      <c r="M7" s="353"/>
      <c r="N7" s="174"/>
      <c r="O7" s="174"/>
      <c r="P7" s="174"/>
      <c r="S7" s="176"/>
    </row>
    <row r="8" spans="1:241" s="8" customFormat="1" ht="19.5" customHeight="1">
      <c r="A8" s="25"/>
      <c r="B8" s="5" t="s">
        <v>65</v>
      </c>
      <c r="C8" s="180"/>
      <c r="D8" s="180"/>
      <c r="E8" s="181"/>
      <c r="F8" s="345" t="e">
        <f>IF(#REF!="","",UPPER(#REF!))</f>
        <v>#REF!</v>
      </c>
      <c r="G8" s="345"/>
      <c r="H8" s="345"/>
      <c r="I8" s="345"/>
      <c r="J8" s="345"/>
      <c r="K8" s="345"/>
      <c r="L8" s="345"/>
      <c r="M8" s="346" t="s">
        <v>20</v>
      </c>
      <c r="N8" s="347"/>
      <c r="O8" s="348" t="e">
        <f>IF(#REF!="","",#REF!)</f>
        <v>#REF!</v>
      </c>
      <c r="P8" s="349"/>
      <c r="S8" s="182"/>
    </row>
    <row r="9" spans="1:241" s="40" customFormat="1" ht="7.5" customHeight="1">
      <c r="A9" s="1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241" s="40" customFormat="1" ht="19.5" customHeight="1">
      <c r="A10" s="19"/>
      <c r="B10" s="140" t="s">
        <v>61</v>
      </c>
      <c r="C10" s="139"/>
      <c r="D10" s="139"/>
      <c r="E10" s="354" t="str">
        <f>IF(SUM(K15:K37)=0,"",(SUM(K15:K37)))</f>
        <v/>
      </c>
      <c r="F10" s="354"/>
      <c r="G10" s="354"/>
      <c r="H10" s="49"/>
      <c r="I10" s="350" t="str">
        <f>IF(K40="","","TOTAL BOLSA PC-IV")</f>
        <v>TOTAL BOLSA PC-IV</v>
      </c>
      <c r="J10" s="350"/>
      <c r="K10" s="351">
        <f>IF(K40="","",K40)</f>
        <v>2400</v>
      </c>
      <c r="L10" s="351"/>
      <c r="M10" s="49"/>
      <c r="N10" s="49"/>
      <c r="O10" s="49"/>
      <c r="P10" s="49"/>
      <c r="R10" s="40" t="s">
        <v>73</v>
      </c>
    </row>
    <row r="11" spans="1:241" s="40" customFormat="1" ht="7.5" customHeight="1">
      <c r="A11" s="1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R11" s="138" t="s">
        <v>70</v>
      </c>
    </row>
    <row r="12" spans="1:241" s="14" customFormat="1" ht="15.75" customHeight="1">
      <c r="A12" s="52"/>
      <c r="B12" s="67" t="s">
        <v>0</v>
      </c>
      <c r="C12" s="76"/>
      <c r="D12" s="76"/>
      <c r="E12" s="64" t="s">
        <v>1</v>
      </c>
      <c r="F12" s="64" t="s">
        <v>2</v>
      </c>
      <c r="G12" s="325" t="s">
        <v>3</v>
      </c>
      <c r="H12" s="326"/>
      <c r="I12" s="64" t="s">
        <v>4</v>
      </c>
      <c r="J12" s="64" t="s">
        <v>5</v>
      </c>
      <c r="K12" s="84" t="s">
        <v>6</v>
      </c>
      <c r="L12" s="327" t="s">
        <v>7</v>
      </c>
      <c r="M12" s="328"/>
      <c r="N12" s="328"/>
      <c r="O12" s="328"/>
      <c r="P12" s="329"/>
      <c r="R12" s="14" t="s">
        <v>71</v>
      </c>
    </row>
    <row r="13" spans="1:241" s="14" customFormat="1" ht="17.25" customHeight="1">
      <c r="A13" s="52"/>
      <c r="B13" s="311" t="s">
        <v>8</v>
      </c>
      <c r="C13" s="86"/>
      <c r="D13" s="86"/>
      <c r="E13" s="311" t="s">
        <v>48</v>
      </c>
      <c r="F13" s="311" t="s">
        <v>49</v>
      </c>
      <c r="G13" s="314" t="s">
        <v>50</v>
      </c>
      <c r="H13" s="315"/>
      <c r="I13" s="318" t="s">
        <v>51</v>
      </c>
      <c r="J13" s="96" t="s">
        <v>59</v>
      </c>
      <c r="K13" s="311" t="s">
        <v>52</v>
      </c>
      <c r="L13" s="53"/>
      <c r="M13" s="85"/>
      <c r="N13" s="53"/>
      <c r="O13" s="63" t="s">
        <v>9</v>
      </c>
      <c r="P13" s="54"/>
      <c r="R13" s="14" t="s">
        <v>72</v>
      </c>
    </row>
    <row r="14" spans="1:241" s="88" customFormat="1" ht="25.5">
      <c r="A14" s="87"/>
      <c r="B14" s="312"/>
      <c r="C14" s="74"/>
      <c r="D14" s="74"/>
      <c r="E14" s="312"/>
      <c r="F14" s="313"/>
      <c r="G14" s="316"/>
      <c r="H14" s="317"/>
      <c r="I14" s="319"/>
      <c r="J14" s="95" t="s">
        <v>60</v>
      </c>
      <c r="K14" s="330"/>
      <c r="L14" s="331" t="s">
        <v>21</v>
      </c>
      <c r="M14" s="332"/>
      <c r="N14" s="64" t="s">
        <v>22</v>
      </c>
      <c r="O14" s="64" t="s">
        <v>23</v>
      </c>
      <c r="P14" s="64" t="s">
        <v>24</v>
      </c>
    </row>
    <row r="15" spans="1:241" ht="18.75" customHeight="1">
      <c r="A15" s="106">
        <v>0</v>
      </c>
      <c r="B15" s="23">
        <v>1</v>
      </c>
      <c r="C15" s="333"/>
      <c r="D15" s="333"/>
      <c r="E15" s="89" t="s">
        <v>55</v>
      </c>
      <c r="F15" s="23">
        <v>2</v>
      </c>
      <c r="G15" s="320">
        <f t="shared" ref="G15:G35" si="0">IF(E15=0,"",INDEX($S$14:$S$24,MATCH(E15,$R$14:$R$24,0)))</f>
        <v>1898.4</v>
      </c>
      <c r="H15" s="321"/>
      <c r="I15" s="66">
        <v>2</v>
      </c>
      <c r="J15" s="102"/>
      <c r="K15" s="104">
        <f>IF(E15=0,"", IF(E15="TT-I",F15*G15*I15,IF(E15="PC-II",F15*G15*I15,IF(E15="PC-III",F15*G15*I15,IF(E15="PC-IV",F15*G15*I15,F15*G15*I15*(J15/40))))))</f>
        <v>0</v>
      </c>
      <c r="L15" s="322"/>
      <c r="M15" s="323"/>
      <c r="N15" s="61"/>
      <c r="O15" s="61"/>
      <c r="P15" s="15"/>
      <c r="Q15" s="65"/>
      <c r="R15" s="93" t="s">
        <v>54</v>
      </c>
      <c r="S15" s="157">
        <v>268.2</v>
      </c>
      <c r="T15" s="47"/>
      <c r="U15" s="14">
        <v>16</v>
      </c>
      <c r="IF15" s="42" t="e">
        <f>#REF!</f>
        <v>#REF!</v>
      </c>
      <c r="IG15" s="41" t="e">
        <f>IF(IF15&lt;&gt;0,IF15,"")</f>
        <v>#REF!</v>
      </c>
    </row>
    <row r="16" spans="1:241" ht="18.75" customHeight="1">
      <c r="A16" s="106">
        <v>0</v>
      </c>
      <c r="B16" s="23"/>
      <c r="C16" s="333"/>
      <c r="D16" s="333"/>
      <c r="E16" s="89"/>
      <c r="F16" s="23"/>
      <c r="G16" s="320" t="str">
        <f t="shared" si="0"/>
        <v/>
      </c>
      <c r="H16" s="321"/>
      <c r="I16" s="66"/>
      <c r="J16" s="102"/>
      <c r="K16" s="104" t="str">
        <f>IF(E16=0,"", IF(E16="TT-I",F16*G16*I16,IF(E16="PC-II",F16*G16*I16,IF(E16="PC-III",F16*G16*I16,IF(E16="PC-IV",F16*G16*I16,F16*G16*I16*(J16/40))))))</f>
        <v/>
      </c>
      <c r="L16" s="322"/>
      <c r="M16" s="323"/>
      <c r="N16" s="61"/>
      <c r="O16" s="61"/>
      <c r="P16" s="15"/>
      <c r="Q16" s="65"/>
      <c r="R16" s="93" t="s">
        <v>82</v>
      </c>
      <c r="S16" s="157">
        <v>536.4</v>
      </c>
      <c r="T16" s="47"/>
      <c r="U16" s="14">
        <f>U15+1</f>
        <v>17</v>
      </c>
      <c r="IF16" s="42" t="e">
        <f>#REF!</f>
        <v>#REF!</v>
      </c>
      <c r="IG16" s="41" t="e">
        <f>IF(IF16&lt;&gt;0,IF16,"")</f>
        <v>#REF!</v>
      </c>
    </row>
    <row r="17" spans="1:241" ht="18.75" customHeight="1">
      <c r="A17" s="106"/>
      <c r="B17" s="66"/>
      <c r="C17" s="324"/>
      <c r="D17" s="324"/>
      <c r="E17" s="89"/>
      <c r="F17" s="66"/>
      <c r="G17" s="320" t="str">
        <f t="shared" si="0"/>
        <v/>
      </c>
      <c r="H17" s="321"/>
      <c r="I17" s="66"/>
      <c r="J17" s="102"/>
      <c r="K17" s="104" t="str">
        <f t="shared" ref="K17:K35" si="1">IF(E17=0,"", IF(E17="TT-I",F17*G17*I17,IF(E17="PC-II",F17*G17*I17,IF(E17="PC-III",F17*G17*I17,IF(E17="PC-IV",F17*G17*I17,F17*G17*I17*(J17/40))))))</f>
        <v/>
      </c>
      <c r="L17" s="322"/>
      <c r="M17" s="323"/>
      <c r="N17" s="61"/>
      <c r="O17" s="61"/>
      <c r="P17" s="15"/>
      <c r="Q17" s="65"/>
      <c r="R17" s="93" t="s">
        <v>53</v>
      </c>
      <c r="S17" s="157">
        <v>750.9</v>
      </c>
      <c r="T17" s="97"/>
      <c r="U17" s="14">
        <f t="shared" ref="U17:U39" si="2">U16+1</f>
        <v>18</v>
      </c>
      <c r="IF17" s="42"/>
    </row>
    <row r="18" spans="1:241" ht="18.75" customHeight="1">
      <c r="A18" s="106"/>
      <c r="B18" s="66"/>
      <c r="C18" s="324"/>
      <c r="D18" s="324"/>
      <c r="E18" s="89"/>
      <c r="F18" s="66"/>
      <c r="G18" s="320" t="str">
        <f t="shared" si="0"/>
        <v/>
      </c>
      <c r="H18" s="321"/>
      <c r="I18" s="66"/>
      <c r="J18" s="102"/>
      <c r="K18" s="104" t="str">
        <f t="shared" si="1"/>
        <v/>
      </c>
      <c r="L18" s="322"/>
      <c r="M18" s="323"/>
      <c r="N18" s="61"/>
      <c r="O18" s="61"/>
      <c r="P18" s="15"/>
      <c r="Q18" s="65"/>
      <c r="R18" s="93" t="s">
        <v>55</v>
      </c>
      <c r="S18" s="157">
        <v>1898.4</v>
      </c>
      <c r="T18" s="97"/>
      <c r="U18" s="14">
        <f t="shared" si="2"/>
        <v>19</v>
      </c>
      <c r="IF18" s="41" t="e">
        <f>#REF!</f>
        <v>#REF!</v>
      </c>
      <c r="IG18" s="41" t="e">
        <f>IF(IF18&lt;&gt;0,IF18,"")</f>
        <v>#REF!</v>
      </c>
    </row>
    <row r="19" spans="1:241" ht="18.75" customHeight="1">
      <c r="A19" s="106"/>
      <c r="B19" s="66"/>
      <c r="C19" s="324"/>
      <c r="D19" s="324"/>
      <c r="E19" s="89"/>
      <c r="F19" s="66"/>
      <c r="G19" s="320" t="str">
        <f t="shared" si="0"/>
        <v/>
      </c>
      <c r="H19" s="321"/>
      <c r="I19" s="66"/>
      <c r="J19" s="102"/>
      <c r="K19" s="104" t="str">
        <f t="shared" si="1"/>
        <v/>
      </c>
      <c r="L19" s="322"/>
      <c r="M19" s="323"/>
      <c r="N19" s="61"/>
      <c r="O19" s="61"/>
      <c r="P19" s="15"/>
      <c r="Q19" s="65"/>
      <c r="R19" s="93" t="s">
        <v>56</v>
      </c>
      <c r="S19" s="157">
        <v>3110.4</v>
      </c>
      <c r="T19" s="97"/>
      <c r="U19" s="14">
        <f t="shared" si="2"/>
        <v>20</v>
      </c>
      <c r="IF19" s="41" t="e">
        <f>#REF!</f>
        <v>#REF!</v>
      </c>
      <c r="IG19" s="41" t="e">
        <f>IF(IF19&lt;&gt;0,IF19,"")</f>
        <v>#REF!</v>
      </c>
    </row>
    <row r="20" spans="1:241" ht="18.75" customHeight="1">
      <c r="A20" s="106"/>
      <c r="B20" s="66"/>
      <c r="C20" s="324"/>
      <c r="D20" s="324"/>
      <c r="E20" s="89"/>
      <c r="F20" s="66"/>
      <c r="G20" s="320" t="str">
        <f t="shared" si="0"/>
        <v/>
      </c>
      <c r="H20" s="321"/>
      <c r="I20" s="66"/>
      <c r="J20" s="102"/>
      <c r="K20" s="104" t="str">
        <f t="shared" si="1"/>
        <v/>
      </c>
      <c r="L20" s="322"/>
      <c r="M20" s="323"/>
      <c r="N20" s="61"/>
      <c r="O20" s="61"/>
      <c r="P20" s="15"/>
      <c r="Q20" s="65"/>
      <c r="R20" s="93" t="s">
        <v>57</v>
      </c>
      <c r="S20" s="157">
        <v>4508.1000000000004</v>
      </c>
      <c r="T20" s="97"/>
      <c r="U20" s="14">
        <f t="shared" si="2"/>
        <v>21</v>
      </c>
      <c r="IF20" s="41" t="e">
        <f>#REF!</f>
        <v>#REF!</v>
      </c>
      <c r="IG20" s="41" t="e">
        <f>IF(IF20&lt;&gt;0,IF20,"")</f>
        <v>#REF!</v>
      </c>
    </row>
    <row r="21" spans="1:241" ht="18.75" customHeight="1">
      <c r="A21" s="106"/>
      <c r="B21" s="66"/>
      <c r="C21" s="324"/>
      <c r="D21" s="324"/>
      <c r="E21" s="89"/>
      <c r="F21" s="66"/>
      <c r="G21" s="320" t="str">
        <f t="shared" si="0"/>
        <v/>
      </c>
      <c r="H21" s="321"/>
      <c r="I21" s="66"/>
      <c r="J21" s="102"/>
      <c r="K21" s="104" t="str">
        <f t="shared" si="1"/>
        <v/>
      </c>
      <c r="L21" s="322"/>
      <c r="M21" s="323"/>
      <c r="N21" s="61"/>
      <c r="O21" s="61"/>
      <c r="P21" s="15"/>
      <c r="Q21" s="65"/>
      <c r="R21" s="94" t="s">
        <v>66</v>
      </c>
      <c r="S21" s="158">
        <v>429</v>
      </c>
      <c r="T21" s="98"/>
      <c r="U21" s="14">
        <f t="shared" si="2"/>
        <v>22</v>
      </c>
      <c r="IF21" s="41" t="e">
        <f>#REF!</f>
        <v>#REF!</v>
      </c>
      <c r="IG21" s="41" t="e">
        <f>IF(IF21&lt;&gt;0,IF21,"")</f>
        <v>#REF!</v>
      </c>
    </row>
    <row r="22" spans="1:241" ht="18.75" customHeight="1">
      <c r="A22" s="106"/>
      <c r="B22" s="66"/>
      <c r="C22" s="324"/>
      <c r="D22" s="324"/>
      <c r="E22" s="89"/>
      <c r="F22" s="66"/>
      <c r="G22" s="320" t="str">
        <f t="shared" si="0"/>
        <v/>
      </c>
      <c r="H22" s="321"/>
      <c r="I22" s="66"/>
      <c r="J22" s="102"/>
      <c r="K22" s="104" t="str">
        <f t="shared" si="1"/>
        <v/>
      </c>
      <c r="L22" s="322"/>
      <c r="M22" s="323"/>
      <c r="N22" s="61"/>
      <c r="O22" s="61"/>
      <c r="P22" s="15"/>
      <c r="Q22" s="65">
        <v>0</v>
      </c>
      <c r="R22" s="94" t="s">
        <v>67</v>
      </c>
      <c r="S22" s="158">
        <v>643.5</v>
      </c>
      <c r="T22" s="98"/>
      <c r="U22" s="14">
        <f t="shared" si="2"/>
        <v>23</v>
      </c>
      <c r="IF22" s="41" t="str">
        <f>IF(IE22&lt;&gt;0,IE22,"")</f>
        <v/>
      </c>
    </row>
    <row r="23" spans="1:241" ht="18.75" customHeight="1">
      <c r="A23" s="106"/>
      <c r="B23" s="66"/>
      <c r="C23" s="324"/>
      <c r="D23" s="324"/>
      <c r="E23" s="89"/>
      <c r="F23" s="66"/>
      <c r="G23" s="320" t="str">
        <f t="shared" si="0"/>
        <v/>
      </c>
      <c r="H23" s="321"/>
      <c r="I23" s="66"/>
      <c r="J23" s="102"/>
      <c r="K23" s="104" t="str">
        <f t="shared" si="1"/>
        <v/>
      </c>
      <c r="L23" s="322"/>
      <c r="M23" s="323"/>
      <c r="N23" s="61"/>
      <c r="O23" s="61"/>
      <c r="P23" s="15"/>
      <c r="Q23" s="65"/>
      <c r="U23" s="14">
        <f t="shared" si="2"/>
        <v>24</v>
      </c>
    </row>
    <row r="24" spans="1:241" ht="18.75" customHeight="1">
      <c r="A24" s="106"/>
      <c r="B24" s="66"/>
      <c r="C24" s="324"/>
      <c r="D24" s="324"/>
      <c r="E24" s="89"/>
      <c r="F24" s="66"/>
      <c r="G24" s="320" t="str">
        <f t="shared" si="0"/>
        <v/>
      </c>
      <c r="H24" s="321"/>
      <c r="I24" s="66"/>
      <c r="J24" s="102"/>
      <c r="K24" s="104" t="str">
        <f>IF(E24=0,"", IF(E24="TT-I",F24*G24*I24,IF(E24="PC-II",F24*G24*I24,IF(E24="PC-III",F24*G24*I24,IF(E24="PC-IV",F24*G24*I24,F24*G24*I24*(J24/40))))))</f>
        <v/>
      </c>
      <c r="L24" s="322"/>
      <c r="M24" s="323"/>
      <c r="N24" s="61"/>
      <c r="O24" s="61"/>
      <c r="P24" s="15"/>
      <c r="Q24" s="65">
        <v>0</v>
      </c>
      <c r="R24" s="94" t="s">
        <v>68</v>
      </c>
      <c r="S24" s="159">
        <v>1200</v>
      </c>
      <c r="T24" s="98"/>
      <c r="U24" s="14">
        <f t="shared" si="2"/>
        <v>25</v>
      </c>
      <c r="IF24" s="41" t="str">
        <f>IF(IE24&lt;&gt;0,IE24,"")</f>
        <v/>
      </c>
    </row>
    <row r="25" spans="1:241" ht="18.75" customHeight="1">
      <c r="A25" s="106"/>
      <c r="B25" s="66"/>
      <c r="C25" s="324"/>
      <c r="D25" s="324"/>
      <c r="E25" s="89"/>
      <c r="F25" s="66"/>
      <c r="G25" s="320" t="str">
        <f t="shared" si="0"/>
        <v/>
      </c>
      <c r="H25" s="321"/>
      <c r="I25" s="66"/>
      <c r="J25" s="102"/>
      <c r="K25" s="104" t="str">
        <f>IF(E25=0,"", IF(E25="TT-I",F25*G25*I25,IF(E25="PC-II",F25*G25*I25,IF(E25="PC-III",F25*G25*I25,IF(E25="PC-IV",F25*G25*I25,F25*G25*I25*(J25/40))))))</f>
        <v/>
      </c>
      <c r="L25" s="322"/>
      <c r="M25" s="323"/>
      <c r="N25" s="61"/>
      <c r="O25" s="61"/>
      <c r="P25" s="15"/>
      <c r="Q25" s="65"/>
      <c r="U25" s="14">
        <f t="shared" si="2"/>
        <v>26</v>
      </c>
    </row>
    <row r="26" spans="1:241" ht="18.75" customHeight="1">
      <c r="A26" s="106"/>
      <c r="B26" s="66"/>
      <c r="C26" s="324"/>
      <c r="D26" s="324"/>
      <c r="E26" s="89"/>
      <c r="F26" s="66"/>
      <c r="G26" s="320" t="str">
        <f t="shared" si="0"/>
        <v/>
      </c>
      <c r="H26" s="321"/>
      <c r="I26" s="66"/>
      <c r="J26" s="102"/>
      <c r="K26" s="104" t="str">
        <f t="shared" si="1"/>
        <v/>
      </c>
      <c r="L26" s="322"/>
      <c r="M26" s="323"/>
      <c r="N26" s="61"/>
      <c r="O26" s="61"/>
      <c r="P26" s="15"/>
      <c r="Q26" s="65"/>
      <c r="R26" s="41" t="s">
        <v>77</v>
      </c>
      <c r="U26" s="14">
        <f t="shared" si="2"/>
        <v>27</v>
      </c>
    </row>
    <row r="27" spans="1:241" ht="18.75" customHeight="1">
      <c r="A27" s="106"/>
      <c r="B27" s="66"/>
      <c r="C27" s="324"/>
      <c r="D27" s="324"/>
      <c r="E27" s="89"/>
      <c r="F27" s="66"/>
      <c r="G27" s="320" t="str">
        <f t="shared" si="0"/>
        <v/>
      </c>
      <c r="H27" s="321"/>
      <c r="I27" s="66"/>
      <c r="J27" s="102"/>
      <c r="K27" s="104" t="str">
        <f t="shared" si="1"/>
        <v/>
      </c>
      <c r="L27" s="322"/>
      <c r="M27" s="323"/>
      <c r="N27" s="61"/>
      <c r="O27" s="61"/>
      <c r="P27" s="15"/>
      <c r="Q27" s="65" t="s">
        <v>58</v>
      </c>
      <c r="R27" s="41" t="s">
        <v>78</v>
      </c>
      <c r="U27" s="14">
        <f t="shared" si="2"/>
        <v>28</v>
      </c>
    </row>
    <row r="28" spans="1:241" ht="18.75" customHeight="1">
      <c r="A28" s="106"/>
      <c r="B28" s="66"/>
      <c r="C28" s="324"/>
      <c r="D28" s="324"/>
      <c r="E28" s="89"/>
      <c r="F28" s="66"/>
      <c r="G28" s="320" t="str">
        <f t="shared" si="0"/>
        <v/>
      </c>
      <c r="H28" s="321"/>
      <c r="I28" s="66"/>
      <c r="J28" s="102"/>
      <c r="K28" s="104" t="str">
        <f t="shared" si="1"/>
        <v/>
      </c>
      <c r="L28" s="322"/>
      <c r="M28" s="323"/>
      <c r="N28" s="61"/>
      <c r="O28" s="61"/>
      <c r="P28" s="15"/>
      <c r="Q28" s="65"/>
      <c r="R28" s="41" t="s">
        <v>79</v>
      </c>
      <c r="U28" s="14">
        <f t="shared" si="2"/>
        <v>29</v>
      </c>
    </row>
    <row r="29" spans="1:241" ht="18.75" customHeight="1">
      <c r="A29" s="106"/>
      <c r="B29" s="66"/>
      <c r="C29" s="324"/>
      <c r="D29" s="324"/>
      <c r="E29" s="89"/>
      <c r="F29" s="66"/>
      <c r="G29" s="320" t="str">
        <f t="shared" si="0"/>
        <v/>
      </c>
      <c r="H29" s="321"/>
      <c r="I29" s="66"/>
      <c r="J29" s="102"/>
      <c r="K29" s="104" t="str">
        <f t="shared" si="1"/>
        <v/>
      </c>
      <c r="L29" s="322"/>
      <c r="M29" s="323"/>
      <c r="N29" s="61"/>
      <c r="O29" s="61"/>
      <c r="P29" s="15"/>
      <c r="Q29" s="65"/>
      <c r="R29" s="41" t="s">
        <v>80</v>
      </c>
      <c r="U29" s="14">
        <f t="shared" si="2"/>
        <v>30</v>
      </c>
    </row>
    <row r="30" spans="1:241" ht="18.75" customHeight="1">
      <c r="A30" s="106"/>
      <c r="B30" s="66"/>
      <c r="C30" s="324"/>
      <c r="D30" s="324"/>
      <c r="E30" s="89"/>
      <c r="F30" s="66"/>
      <c r="G30" s="320" t="str">
        <f t="shared" si="0"/>
        <v/>
      </c>
      <c r="H30" s="321"/>
      <c r="I30" s="66"/>
      <c r="J30" s="102"/>
      <c r="K30" s="104" t="str">
        <f t="shared" si="1"/>
        <v/>
      </c>
      <c r="L30" s="322"/>
      <c r="M30" s="323"/>
      <c r="N30" s="61"/>
      <c r="O30" s="61"/>
      <c r="P30" s="15"/>
      <c r="Q30" s="65" t="s">
        <v>58</v>
      </c>
      <c r="R30" s="41" t="s">
        <v>81</v>
      </c>
      <c r="U30" s="14">
        <f t="shared" si="2"/>
        <v>31</v>
      </c>
    </row>
    <row r="31" spans="1:241" ht="18.75" customHeight="1">
      <c r="A31" s="106"/>
      <c r="B31" s="66"/>
      <c r="C31" s="324"/>
      <c r="D31" s="324"/>
      <c r="E31" s="89"/>
      <c r="F31" s="66"/>
      <c r="G31" s="320" t="str">
        <f t="shared" si="0"/>
        <v/>
      </c>
      <c r="H31" s="321"/>
      <c r="I31" s="66"/>
      <c r="J31" s="102"/>
      <c r="K31" s="104" t="str">
        <f t="shared" si="1"/>
        <v/>
      </c>
      <c r="L31" s="322"/>
      <c r="M31" s="323"/>
      <c r="N31" s="61"/>
      <c r="O31" s="61"/>
      <c r="P31" s="15"/>
      <c r="Q31" s="65"/>
      <c r="U31" s="14">
        <f t="shared" si="2"/>
        <v>32</v>
      </c>
    </row>
    <row r="32" spans="1:241" ht="18.75" customHeight="1">
      <c r="A32" s="106"/>
      <c r="B32" s="66"/>
      <c r="C32" s="324"/>
      <c r="D32" s="324"/>
      <c r="E32" s="89"/>
      <c r="F32" s="66"/>
      <c r="G32" s="320" t="str">
        <f t="shared" si="0"/>
        <v/>
      </c>
      <c r="H32" s="321"/>
      <c r="I32" s="66"/>
      <c r="J32" s="102"/>
      <c r="K32" s="104" t="str">
        <f t="shared" si="1"/>
        <v/>
      </c>
      <c r="L32" s="322"/>
      <c r="M32" s="323"/>
      <c r="N32" s="61"/>
      <c r="O32" s="61"/>
      <c r="P32" s="15"/>
      <c r="Q32" s="65"/>
      <c r="U32" s="14">
        <f t="shared" si="2"/>
        <v>33</v>
      </c>
    </row>
    <row r="33" spans="1:21" ht="18.75" customHeight="1">
      <c r="A33" s="106"/>
      <c r="B33" s="66"/>
      <c r="C33" s="324"/>
      <c r="D33" s="324"/>
      <c r="E33" s="89"/>
      <c r="F33" s="66"/>
      <c r="G33" s="320" t="str">
        <f t="shared" si="0"/>
        <v/>
      </c>
      <c r="H33" s="321"/>
      <c r="I33" s="66"/>
      <c r="J33" s="102"/>
      <c r="K33" s="104" t="str">
        <f t="shared" si="1"/>
        <v/>
      </c>
      <c r="L33" s="322"/>
      <c r="M33" s="323"/>
      <c r="N33" s="61"/>
      <c r="O33" s="61"/>
      <c r="P33" s="15"/>
      <c r="Q33" s="65"/>
      <c r="U33" s="14">
        <f t="shared" si="2"/>
        <v>34</v>
      </c>
    </row>
    <row r="34" spans="1:21" ht="18.75" customHeight="1">
      <c r="A34" s="106"/>
      <c r="B34" s="66"/>
      <c r="C34" s="324"/>
      <c r="D34" s="324"/>
      <c r="E34" s="89"/>
      <c r="F34" s="66"/>
      <c r="G34" s="320" t="str">
        <f t="shared" si="0"/>
        <v/>
      </c>
      <c r="H34" s="321"/>
      <c r="I34" s="66"/>
      <c r="J34" s="102"/>
      <c r="K34" s="104" t="str">
        <f t="shared" si="1"/>
        <v/>
      </c>
      <c r="L34" s="322"/>
      <c r="M34" s="323"/>
      <c r="N34" s="61"/>
      <c r="O34" s="61"/>
      <c r="P34" s="15"/>
      <c r="Q34" s="65"/>
      <c r="U34" s="14">
        <f t="shared" si="2"/>
        <v>35</v>
      </c>
    </row>
    <row r="35" spans="1:21" ht="18.75" customHeight="1">
      <c r="A35" s="106"/>
      <c r="B35" s="66"/>
      <c r="C35" s="324"/>
      <c r="D35" s="324"/>
      <c r="E35" s="89"/>
      <c r="F35" s="66"/>
      <c r="G35" s="320" t="str">
        <f t="shared" si="0"/>
        <v/>
      </c>
      <c r="H35" s="321"/>
      <c r="I35" s="66"/>
      <c r="J35" s="102"/>
      <c r="K35" s="104" t="str">
        <f t="shared" si="1"/>
        <v/>
      </c>
      <c r="L35" s="322"/>
      <c r="M35" s="323"/>
      <c r="N35" s="61"/>
      <c r="O35" s="61"/>
      <c r="P35" s="15"/>
      <c r="Q35" s="65"/>
      <c r="U35" s="14">
        <f t="shared" si="2"/>
        <v>36</v>
      </c>
    </row>
    <row r="36" spans="1:21" ht="18.75" customHeight="1">
      <c r="A36" s="106"/>
      <c r="B36" s="341" t="s">
        <v>74</v>
      </c>
      <c r="C36" s="342"/>
      <c r="D36" s="342"/>
      <c r="E36" s="342"/>
      <c r="F36" s="342"/>
      <c r="G36" s="342"/>
      <c r="H36" s="342"/>
      <c r="I36" s="342"/>
      <c r="J36" s="342"/>
      <c r="K36" s="343"/>
      <c r="L36" s="165"/>
      <c r="M36" s="166"/>
      <c r="N36" s="61"/>
      <c r="O36" s="61"/>
      <c r="P36" s="15"/>
      <c r="Q36" s="65"/>
      <c r="U36" s="14">
        <f t="shared" si="2"/>
        <v>37</v>
      </c>
    </row>
    <row r="37" spans="1:21" s="14" customFormat="1" ht="27" customHeight="1">
      <c r="A37" s="133"/>
      <c r="B37" s="170" t="s">
        <v>8</v>
      </c>
      <c r="C37" s="334"/>
      <c r="D37" s="334"/>
      <c r="E37" s="171" t="s">
        <v>75</v>
      </c>
      <c r="F37" s="170" t="s">
        <v>49</v>
      </c>
      <c r="G37" s="335" t="s">
        <v>50</v>
      </c>
      <c r="H37" s="336"/>
      <c r="I37" s="177" t="s">
        <v>51</v>
      </c>
      <c r="J37" s="95" t="s">
        <v>60</v>
      </c>
      <c r="K37" s="172" t="s">
        <v>76</v>
      </c>
      <c r="L37" s="339"/>
      <c r="M37" s="340"/>
      <c r="N37" s="167"/>
      <c r="O37" s="167"/>
      <c r="P37" s="168"/>
      <c r="Q37" s="169"/>
      <c r="U37" s="14">
        <f t="shared" si="2"/>
        <v>38</v>
      </c>
    </row>
    <row r="38" spans="1:21" ht="18.75" customHeight="1">
      <c r="A38" s="106"/>
      <c r="B38" s="66">
        <v>2</v>
      </c>
      <c r="C38" s="164"/>
      <c r="D38" s="164"/>
      <c r="E38" s="89" t="s">
        <v>68</v>
      </c>
      <c r="F38" s="66">
        <v>2</v>
      </c>
      <c r="G38" s="320">
        <f>IF(E38=0,"",INDEX($S$14:$S$24,MATCH(E38,$R$14:$R$24,0)))</f>
        <v>1200</v>
      </c>
      <c r="H38" s="321"/>
      <c r="I38" s="188">
        <v>1</v>
      </c>
      <c r="J38" s="337"/>
      <c r="K38" s="160">
        <f>IF(ISERROR(F38*G38*I38),"",(F38*G38*I38))</f>
        <v>2400</v>
      </c>
      <c r="L38" s="165"/>
      <c r="M38" s="166"/>
      <c r="N38" s="61"/>
      <c r="O38" s="61"/>
      <c r="P38" s="15"/>
      <c r="Q38" s="65"/>
      <c r="U38" s="14">
        <f t="shared" si="2"/>
        <v>39</v>
      </c>
    </row>
    <row r="39" spans="1:21" ht="18.75" customHeight="1">
      <c r="A39" s="106"/>
      <c r="B39" s="66"/>
      <c r="C39" s="164"/>
      <c r="D39" s="164"/>
      <c r="E39" s="89"/>
      <c r="F39" s="187"/>
      <c r="G39" s="320" t="str">
        <f>IF(E39=0,"",INDEX($S$14:$S$24,MATCH(E39,$R$14:$R$24,0)))</f>
        <v/>
      </c>
      <c r="H39" s="321"/>
      <c r="I39" s="163"/>
      <c r="J39" s="338"/>
      <c r="K39" s="160" t="str">
        <f>IF(ISERROR(F39*G39*I39),"",(F39*G39*I39))</f>
        <v/>
      </c>
      <c r="L39" s="165"/>
      <c r="M39" s="166"/>
      <c r="N39" s="61"/>
      <c r="O39" s="61"/>
      <c r="P39" s="15"/>
      <c r="Q39" s="65"/>
      <c r="U39" s="14">
        <f t="shared" si="2"/>
        <v>40</v>
      </c>
    </row>
    <row r="40" spans="1:21" ht="12.75" customHeight="1">
      <c r="A40" s="17"/>
      <c r="B40" s="268" t="e">
        <f>#REF!</f>
        <v>#REF!</v>
      </c>
      <c r="C40" s="268"/>
      <c r="D40" s="268"/>
      <c r="E40" s="268"/>
      <c r="F40" s="62"/>
      <c r="G40" s="62"/>
      <c r="H40" s="62"/>
      <c r="I40" s="62"/>
      <c r="J40" s="62"/>
      <c r="K40" s="185">
        <f>IF(SUM(K38:K39)=0,"",SUM(K38:K39))</f>
        <v>2400</v>
      </c>
      <c r="L40" s="62"/>
      <c r="M40" s="62"/>
      <c r="N40" s="62"/>
      <c r="O40" s="62"/>
      <c r="P40" s="62"/>
      <c r="Q40" s="20"/>
      <c r="U40" s="14"/>
    </row>
    <row r="41" spans="1:21">
      <c r="M41" s="186"/>
      <c r="Q41" s="20"/>
    </row>
    <row r="42" spans="1:21">
      <c r="B42" s="41"/>
      <c r="Q42" s="20"/>
    </row>
    <row r="43" spans="1:21"/>
    <row r="44" spans="1:21"/>
    <row r="45" spans="1:21"/>
    <row r="46" spans="1:21"/>
    <row r="47" spans="1:21" ht="12.75" customHeight="1"/>
    <row r="48" spans="1:2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spans="17:17" ht="12.75" customHeight="1"/>
    <row r="82" spans="17:17" ht="12.75" customHeight="1"/>
    <row r="83" spans="17:17" ht="12.75" customHeight="1"/>
    <row r="84" spans="17:17" ht="12.75" customHeight="1"/>
    <row r="85" spans="17:17" ht="12.75" customHeight="1"/>
    <row r="86" spans="17:17">
      <c r="Q86" s="90"/>
    </row>
    <row r="87" spans="17:17"/>
    <row r="88" spans="17:17"/>
    <row r="89" spans="17:17"/>
    <row r="90" spans="17:17"/>
    <row r="91" spans="17:17"/>
    <row r="92" spans="17:17"/>
    <row r="93" spans="17:17"/>
    <row r="94" spans="17:17"/>
    <row r="95" spans="17:17"/>
    <row r="96" spans="17:17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dataConsolidate/>
  <mergeCells count="90">
    <mergeCell ref="B6:P6"/>
    <mergeCell ref="F8:L8"/>
    <mergeCell ref="M8:N8"/>
    <mergeCell ref="O8:P8"/>
    <mergeCell ref="I10:J10"/>
    <mergeCell ref="K10:L10"/>
    <mergeCell ref="B7:E7"/>
    <mergeCell ref="F7:I7"/>
    <mergeCell ref="J7:M7"/>
    <mergeCell ref="E10:G10"/>
    <mergeCell ref="C19:D19"/>
    <mergeCell ref="C25:D25"/>
    <mergeCell ref="G25:H25"/>
    <mergeCell ref="G19:H19"/>
    <mergeCell ref="C23:D23"/>
    <mergeCell ref="G23:H23"/>
    <mergeCell ref="L19:M19"/>
    <mergeCell ref="C20:D20"/>
    <mergeCell ref="J38:J39"/>
    <mergeCell ref="G39:H39"/>
    <mergeCell ref="G29:H29"/>
    <mergeCell ref="L29:M29"/>
    <mergeCell ref="L37:M37"/>
    <mergeCell ref="L34:M34"/>
    <mergeCell ref="L35:M35"/>
    <mergeCell ref="L32:M32"/>
    <mergeCell ref="L33:M33"/>
    <mergeCell ref="L30:M30"/>
    <mergeCell ref="B36:K36"/>
    <mergeCell ref="G38:H38"/>
    <mergeCell ref="C32:D32"/>
    <mergeCell ref="G32:H32"/>
    <mergeCell ref="B40:E40"/>
    <mergeCell ref="C37:D37"/>
    <mergeCell ref="G37:H37"/>
    <mergeCell ref="C34:D34"/>
    <mergeCell ref="G34:H34"/>
    <mergeCell ref="C35:D35"/>
    <mergeCell ref="G35:H35"/>
    <mergeCell ref="C18:D18"/>
    <mergeCell ref="G18:H18"/>
    <mergeCell ref="L18:M18"/>
    <mergeCell ref="C31:D31"/>
    <mergeCell ref="G31:H31"/>
    <mergeCell ref="L31:M31"/>
    <mergeCell ref="C30:D30"/>
    <mergeCell ref="G30:H30"/>
    <mergeCell ref="C27:D27"/>
    <mergeCell ref="G27:H27"/>
    <mergeCell ref="C24:D24"/>
    <mergeCell ref="G24:H24"/>
    <mergeCell ref="L24:M24"/>
    <mergeCell ref="C29:D29"/>
    <mergeCell ref="L20:M20"/>
    <mergeCell ref="L21:M21"/>
    <mergeCell ref="C33:D33"/>
    <mergeCell ref="G33:H33"/>
    <mergeCell ref="C28:D28"/>
    <mergeCell ref="G28:H28"/>
    <mergeCell ref="G20:H20"/>
    <mergeCell ref="C21:D21"/>
    <mergeCell ref="C22:D22"/>
    <mergeCell ref="G22:H22"/>
    <mergeCell ref="C26:D26"/>
    <mergeCell ref="G26:H26"/>
    <mergeCell ref="L28:M28"/>
    <mergeCell ref="G21:H21"/>
    <mergeCell ref="L27:M27"/>
    <mergeCell ref="L26:M26"/>
    <mergeCell ref="L22:M22"/>
    <mergeCell ref="L23:M23"/>
    <mergeCell ref="L25:M25"/>
    <mergeCell ref="G17:H17"/>
    <mergeCell ref="L17:M17"/>
    <mergeCell ref="C17:D17"/>
    <mergeCell ref="G12:H12"/>
    <mergeCell ref="L12:P12"/>
    <mergeCell ref="K13:K14"/>
    <mergeCell ref="L14:M14"/>
    <mergeCell ref="L15:M15"/>
    <mergeCell ref="C15:D15"/>
    <mergeCell ref="G15:H15"/>
    <mergeCell ref="C16:D16"/>
    <mergeCell ref="G16:H16"/>
    <mergeCell ref="L16:M16"/>
    <mergeCell ref="B13:B14"/>
    <mergeCell ref="E13:E14"/>
    <mergeCell ref="F13:F14"/>
    <mergeCell ref="G13:H14"/>
    <mergeCell ref="I13:I14"/>
  </mergeCells>
  <conditionalFormatting sqref="C8:D8 B15:B39 E15:F35 E37:F39">
    <cfRule type="cellIs" dxfId="18" priority="32" stopIfTrue="1" operator="equal">
      <formula>0</formula>
    </cfRule>
  </conditionalFormatting>
  <conditionalFormatting sqref="K15:K35 K38:K39">
    <cfRule type="cellIs" dxfId="17" priority="30" stopIfTrue="1" operator="equal">
      <formula>""</formula>
    </cfRule>
  </conditionalFormatting>
  <conditionalFormatting sqref="J15:J35">
    <cfRule type="expression" dxfId="16" priority="26" stopIfTrue="1">
      <formula>E15="TT-I"</formula>
    </cfRule>
    <cfRule type="cellIs" dxfId="15" priority="29" stopIfTrue="1" operator="equal">
      <formula>0</formula>
    </cfRule>
  </conditionalFormatting>
  <conditionalFormatting sqref="H37:H38 G37:G39 G15:H35">
    <cfRule type="cellIs" dxfId="14" priority="25" stopIfTrue="1" operator="equal">
      <formula>""</formula>
    </cfRule>
  </conditionalFormatting>
  <conditionalFormatting sqref="I37:I39 I15:I35">
    <cfRule type="cellIs" dxfId="13" priority="23" stopIfTrue="1" operator="equal">
      <formula>0</formula>
    </cfRule>
  </conditionalFormatting>
  <conditionalFormatting sqref="F8:L8">
    <cfRule type="cellIs" dxfId="12" priority="17" stopIfTrue="1" operator="equal">
      <formula>""</formula>
    </cfRule>
  </conditionalFormatting>
  <conditionalFormatting sqref="O8:P8">
    <cfRule type="cellIs" dxfId="11" priority="16" stopIfTrue="1" operator="equal">
      <formula>""</formula>
    </cfRule>
  </conditionalFormatting>
  <conditionalFormatting sqref="J15:J35">
    <cfRule type="expression" dxfId="10" priority="13" stopIfTrue="1">
      <formula>E15="PC-II"</formula>
    </cfRule>
    <cfRule type="expression" dxfId="9" priority="14" stopIfTrue="1">
      <formula>E15="PC-III"</formula>
    </cfRule>
  </conditionalFormatting>
  <conditionalFormatting sqref="I10:J10">
    <cfRule type="expression" dxfId="8" priority="10" stopIfTrue="1">
      <formula>$I$10&lt;&gt;""</formula>
    </cfRule>
  </conditionalFormatting>
  <conditionalFormatting sqref="K10:L10">
    <cfRule type="expression" dxfId="7" priority="8" stopIfTrue="1">
      <formula>$K$10&lt;&gt;""</formula>
    </cfRule>
  </conditionalFormatting>
  <dataValidations xWindow="323" yWindow="293" count="12">
    <dataValidation allowBlank="1" showErrorMessage="1" promptTitle="ATENÇÃO!" prompt="PARA RADIOISÓTOPOS OU RADIOATIVOS,  INDICAR O Nº DE AUTORIZAÇÃO DA CNEN PARA O PESQUISADOR  E PARA A INSTITUIÇÃO." sqref="C37:D39 C15:D35 E13:J13"/>
    <dataValidation operator="greaterThan" allowBlank="1" showErrorMessage="1" errorTitle="ATENÇÃO" error="O número do item nao pode ser igual ao anterior!!!!BURRÃO!!!_x000a__x000a_" sqref="B31:B39"/>
    <dataValidation allowBlank="1" showErrorMessage="1" promptTitle="." prompt="CLIQUE E SELECIONE" sqref="J38:J39 K37"/>
    <dataValidation allowBlank="1" showInputMessage="1" showErrorMessage="1" errorTitle="ATENÇÃO!" error="Esse campo só aceita NÚMEROS." sqref="K15:K35 K38:K39"/>
    <dataValidation errorStyle="warning" allowBlank="1" showErrorMessage="1" promptTitle="PC-IV" prompt="SE FOR SOLICITAR BOLSA DE PC-IV, QUE TEM VALOR EQUIVALENTE A US$1,200.00, PREENCHA A LINHA ABAIXO." sqref="E37"/>
    <dataValidation allowBlank="1" showErrorMessage="1" sqref="E10"/>
    <dataValidation allowBlank="1" showErrorMessage="1" promptTitle="EXEMPLO" prompt="99/99999-9_x000a__x000a_" sqref="O8"/>
    <dataValidation type="list" errorStyle="warning" allowBlank="1" showInputMessage="1" showErrorMessage="1" promptTitle="PC-IV" prompt="SE FOR SOLICITAR BOLSA DE PC-IV, QUE TEM VALOR EQUIVALENTE A US$1,200.00, VERIFIQUE AS ULTIMAS LINHAS DESTA PLANILHA." sqref="E15:E35">
      <formula1>$R$14:$R$22</formula1>
    </dataValidation>
    <dataValidation type="list" allowBlank="1" showInputMessage="1" showErrorMessage="1" promptTitle="." prompt="CLIQUE E SELECIONE" sqref="J15:J35">
      <formula1>$U$15:$U$39</formula1>
    </dataValidation>
    <dataValidation allowBlank="1" error="_x000a_" promptTitle="SELECIONE A MODALIDADE" prompt=" " sqref="B7 F7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list" errorStyle="warning" allowBlank="1" showInputMessage="1" showErrorMessage="1" promptTitle="CLIQUE AQUI" prompt="_x000a_" sqref="E38:E39">
      <formula1>$R$24</formula1>
    </dataValidation>
  </dataValidations>
  <printOptions horizontalCentered="1" verticalCentered="1"/>
  <pageMargins left="0.47244094488188981" right="0.27559055118110237" top="0.39370078740157483" bottom="0.39370078740157483" header="0" footer="0"/>
  <pageSetup paperSize="9" scale="7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090" r:id="rId4" name="Option Button 730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238125</xdr:rowOff>
                  </from>
                  <to>
                    <xdr:col>5</xdr:col>
                    <xdr:colOff>523875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7" r:id="rId5" name="Option Button 737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238125</xdr:rowOff>
                  </from>
                  <to>
                    <xdr:col>1</xdr:col>
                    <xdr:colOff>285750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1" r:id="rId6" name="Option Button 741">
              <controlPr defaultSize="0" autoFill="0" autoLine="0" autoPict="0">
                <anchor moveWithCells="1">
                  <from>
                    <xdr:col>8</xdr:col>
                    <xdr:colOff>600075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IG257"/>
  <sheetViews>
    <sheetView showGridLines="0" showRowColHeaders="0" zoomScaleNormal="100" workbookViewId="0"/>
  </sheetViews>
  <sheetFormatPr defaultColWidth="0" defaultRowHeight="12.75" customHeight="1" zeroHeight="1"/>
  <cols>
    <col min="1" max="1" width="2.28515625" style="221" customWidth="1"/>
    <col min="2" max="2" width="6.5703125" style="3" customWidth="1"/>
    <col min="3" max="3" width="11" style="3" customWidth="1"/>
    <col min="4" max="4" width="12.140625" style="3" customWidth="1"/>
    <col min="5" max="5" width="9.5703125" style="20" customWidth="1"/>
    <col min="6" max="6" width="7.85546875" style="20" customWidth="1"/>
    <col min="7" max="7" width="4" style="20" customWidth="1"/>
    <col min="8" max="8" width="9.140625" style="20" customWidth="1"/>
    <col min="9" max="9" width="7.7109375" style="20" customWidth="1"/>
    <col min="10" max="10" width="8.7109375" style="3" customWidth="1"/>
    <col min="11" max="11" width="6.42578125" style="20" customWidth="1"/>
    <col min="12" max="12" width="9.140625" style="20" customWidth="1"/>
    <col min="13" max="13" width="16.5703125" style="20" customWidth="1"/>
    <col min="14" max="14" width="18.28515625" style="20" customWidth="1"/>
    <col min="15" max="15" width="15.42578125" style="20" customWidth="1"/>
    <col min="16" max="16" width="2" style="221" customWidth="1"/>
    <col min="17" max="16384" width="9.140625" style="20" hidden="1"/>
  </cols>
  <sheetData>
    <row r="1" spans="1:241" s="27" customFormat="1" ht="31.5" customHeight="1">
      <c r="A1" s="2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252"/>
      <c r="Q1" s="127"/>
    </row>
    <row r="2" spans="1:241" s="27" customFormat="1" ht="12.75" customHeight="1">
      <c r="A2" s="20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7"/>
      <c r="O2" s="37"/>
      <c r="P2" s="252"/>
      <c r="Q2" s="127"/>
    </row>
    <row r="3" spans="1:241" s="27" customFormat="1" ht="14.25" customHeight="1">
      <c r="A3" s="203"/>
      <c r="B3" s="3"/>
      <c r="C3" s="3"/>
      <c r="D3" s="3"/>
      <c r="E3" s="2"/>
      <c r="F3" s="2"/>
      <c r="G3" s="2"/>
      <c r="H3" s="2"/>
      <c r="I3" s="2"/>
      <c r="J3" s="2"/>
      <c r="K3" s="291" t="s">
        <v>121</v>
      </c>
      <c r="L3" s="292"/>
      <c r="M3" s="292"/>
      <c r="N3" s="292"/>
      <c r="O3" s="293"/>
      <c r="P3" s="252"/>
      <c r="Q3" s="127"/>
    </row>
    <row r="4" spans="1:241" s="27" customFormat="1" ht="21" customHeight="1">
      <c r="A4" s="203"/>
      <c r="B4" s="3"/>
      <c r="C4" s="3"/>
      <c r="D4" s="3"/>
      <c r="E4" s="2"/>
      <c r="F4" s="2"/>
      <c r="G4" s="2"/>
      <c r="H4" s="2"/>
      <c r="I4" s="2"/>
      <c r="J4" s="2"/>
      <c r="K4" s="259" t="s">
        <v>122</v>
      </c>
      <c r="L4" s="260"/>
      <c r="M4" s="260"/>
      <c r="N4" s="260"/>
      <c r="O4" s="261"/>
      <c r="P4" s="252"/>
      <c r="Q4" s="127"/>
    </row>
    <row r="5" spans="1:241" s="27" customFormat="1" ht="17.25" customHeight="1">
      <c r="A5" s="203"/>
      <c r="B5" s="3"/>
      <c r="C5" s="3"/>
      <c r="D5" s="3"/>
      <c r="E5" s="2"/>
      <c r="F5" s="2"/>
      <c r="G5" s="2"/>
      <c r="H5" s="2"/>
      <c r="I5" s="2"/>
      <c r="J5" s="2"/>
      <c r="K5" s="262"/>
      <c r="L5" s="263"/>
      <c r="M5" s="263"/>
      <c r="N5" s="263"/>
      <c r="O5" s="264"/>
      <c r="P5" s="252"/>
      <c r="Q5" s="127"/>
    </row>
    <row r="6" spans="1:241" s="4" customFormat="1" ht="19.5" customHeight="1">
      <c r="A6" s="204"/>
      <c r="B6" s="205" t="s">
        <v>113</v>
      </c>
      <c r="C6" s="162"/>
      <c r="D6" s="162"/>
      <c r="E6" s="162"/>
      <c r="F6" s="162"/>
      <c r="G6" s="162"/>
      <c r="H6" s="162"/>
      <c r="I6" s="162"/>
      <c r="L6" s="71"/>
      <c r="M6" s="71"/>
      <c r="N6" s="71"/>
      <c r="O6" s="71"/>
      <c r="P6" s="252"/>
      <c r="Q6" s="389"/>
      <c r="R6" s="37"/>
      <c r="S6" s="37"/>
      <c r="T6" s="37"/>
      <c r="U6" s="37"/>
      <c r="V6" s="37"/>
      <c r="W6" s="40"/>
    </row>
    <row r="7" spans="1:241" s="27" customFormat="1" ht="6.75" customHeight="1">
      <c r="A7" s="203"/>
      <c r="B7" s="40"/>
      <c r="C7" s="46"/>
      <c r="D7" s="46"/>
      <c r="E7" s="47"/>
      <c r="F7" s="47"/>
      <c r="G7" s="47"/>
      <c r="H7" s="47"/>
      <c r="I7" s="47"/>
      <c r="J7" s="47"/>
      <c r="K7" s="46"/>
      <c r="L7" s="46"/>
      <c r="M7" s="47"/>
      <c r="N7" s="47"/>
      <c r="O7" s="47"/>
      <c r="P7" s="252"/>
    </row>
    <row r="8" spans="1:241" s="27" customFormat="1" ht="21" customHeight="1">
      <c r="A8" s="203"/>
      <c r="B8" s="308" t="s">
        <v>111</v>
      </c>
      <c r="C8" s="308"/>
      <c r="D8" s="308"/>
      <c r="E8" s="308"/>
      <c r="F8" s="376"/>
      <c r="G8" s="377"/>
      <c r="H8" s="377"/>
      <c r="I8" s="377"/>
      <c r="J8" s="377"/>
      <c r="K8" s="377"/>
      <c r="L8" s="377"/>
      <c r="M8" s="377"/>
      <c r="N8" s="377"/>
      <c r="O8" s="378"/>
      <c r="P8" s="252"/>
    </row>
    <row r="9" spans="1:241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52"/>
    </row>
    <row r="10" spans="1:241" s="27" customFormat="1" ht="18.75" customHeight="1">
      <c r="A10" s="203"/>
      <c r="B10" s="284" t="s">
        <v>112</v>
      </c>
      <c r="C10" s="284"/>
      <c r="D10" s="376"/>
      <c r="E10" s="377"/>
      <c r="F10" s="377"/>
      <c r="G10" s="378"/>
      <c r="I10" s="246"/>
      <c r="J10" s="246"/>
      <c r="K10" s="246"/>
      <c r="L10" s="246"/>
      <c r="M10" s="3"/>
      <c r="N10" s="2"/>
      <c r="O10" s="2"/>
      <c r="P10" s="252"/>
    </row>
    <row r="11" spans="1:241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52"/>
    </row>
    <row r="12" spans="1:241" s="27" customFormat="1" ht="19.5" customHeight="1">
      <c r="A12" s="203"/>
      <c r="B12" s="375" t="s">
        <v>83</v>
      </c>
      <c r="C12" s="375"/>
      <c r="D12" s="379" t="str">
        <f>IF(SUM(N15:N30)=0,"",SUM(N15:N30))</f>
        <v/>
      </c>
      <c r="E12" s="298"/>
      <c r="F12" s="298"/>
      <c r="G12" s="299"/>
      <c r="H12" s="243"/>
      <c r="I12" s="193"/>
      <c r="J12" s="193"/>
      <c r="K12" s="193"/>
      <c r="L12" s="193"/>
      <c r="M12" s="69"/>
      <c r="N12" s="69"/>
      <c r="O12" s="69"/>
      <c r="P12" s="252"/>
    </row>
    <row r="13" spans="1:241" s="30" customFormat="1" ht="6.75" customHeight="1">
      <c r="A13" s="206"/>
      <c r="B13" s="12"/>
      <c r="C13" s="12"/>
      <c r="D13" s="12"/>
      <c r="E13" s="1"/>
      <c r="F13" s="1"/>
      <c r="G13" s="247"/>
      <c r="H13" s="244"/>
      <c r="I13" s="244"/>
      <c r="J13" s="244"/>
      <c r="K13" s="244"/>
      <c r="L13" s="244"/>
      <c r="M13" s="12"/>
      <c r="N13" s="1"/>
      <c r="O13" s="1"/>
      <c r="P13" s="252"/>
      <c r="Q13" s="29"/>
      <c r="R13" s="29"/>
      <c r="S13" s="29"/>
      <c r="T13" s="29"/>
      <c r="U13" s="29"/>
      <c r="V13" s="29"/>
    </row>
    <row r="14" spans="1:241" s="32" customFormat="1" ht="32.25" customHeight="1">
      <c r="A14" s="207"/>
      <c r="B14" s="110" t="s">
        <v>8</v>
      </c>
      <c r="C14" s="110" t="s">
        <v>114</v>
      </c>
      <c r="D14" s="265" t="s">
        <v>115</v>
      </c>
      <c r="E14" s="266"/>
      <c r="F14" s="266"/>
      <c r="G14" s="266"/>
      <c r="H14" s="266"/>
      <c r="I14" s="266"/>
      <c r="J14" s="266"/>
      <c r="K14" s="266"/>
      <c r="L14" s="266"/>
      <c r="M14" s="208" t="s">
        <v>116</v>
      </c>
      <c r="N14" s="209" t="s">
        <v>11</v>
      </c>
      <c r="O14" s="110" t="s">
        <v>9</v>
      </c>
      <c r="P14" s="252"/>
      <c r="Q14" s="211" t="s">
        <v>84</v>
      </c>
      <c r="R14" s="31"/>
      <c r="S14" s="31"/>
      <c r="T14" s="31"/>
      <c r="U14" s="31"/>
      <c r="V14" s="31"/>
    </row>
    <row r="15" spans="1:241" s="33" customFormat="1" ht="29.25" customHeight="1">
      <c r="A15" s="212"/>
      <c r="B15" s="213"/>
      <c r="C15" s="213"/>
      <c r="D15" s="361"/>
      <c r="E15" s="361"/>
      <c r="F15" s="361"/>
      <c r="G15" s="361"/>
      <c r="H15" s="361"/>
      <c r="I15" s="361"/>
      <c r="J15" s="361"/>
      <c r="K15" s="361"/>
      <c r="L15" s="361"/>
      <c r="M15" s="214"/>
      <c r="N15" s="215" t="str">
        <f>IF(M15*C15=0,"",M15*C15)</f>
        <v/>
      </c>
      <c r="O15" s="39"/>
      <c r="P15" s="252"/>
      <c r="Q15" s="211" t="s">
        <v>85</v>
      </c>
      <c r="R15" s="27"/>
      <c r="S15" s="27"/>
      <c r="T15" s="27"/>
      <c r="U15" s="27"/>
      <c r="V15" s="27"/>
      <c r="IF15" s="34"/>
      <c r="IG15" s="216"/>
    </row>
    <row r="16" spans="1:241" s="33" customFormat="1" ht="29.25" customHeight="1">
      <c r="A16" s="212"/>
      <c r="B16" s="213"/>
      <c r="C16" s="213"/>
      <c r="D16" s="358"/>
      <c r="E16" s="359"/>
      <c r="F16" s="359"/>
      <c r="G16" s="359"/>
      <c r="H16" s="359"/>
      <c r="I16" s="359"/>
      <c r="J16" s="359"/>
      <c r="K16" s="359"/>
      <c r="L16" s="360"/>
      <c r="M16" s="214"/>
      <c r="N16" s="215"/>
      <c r="O16" s="39"/>
      <c r="P16" s="202"/>
      <c r="Q16" s="211"/>
      <c r="R16" s="27"/>
      <c r="S16" s="27"/>
      <c r="T16" s="27"/>
      <c r="U16" s="27"/>
      <c r="V16" s="27"/>
      <c r="IF16" s="34"/>
      <c r="IG16" s="216"/>
    </row>
    <row r="17" spans="1:241" s="33" customFormat="1" ht="29.25" customHeight="1">
      <c r="A17" s="212"/>
      <c r="B17" s="213"/>
      <c r="C17" s="213"/>
      <c r="D17" s="358"/>
      <c r="E17" s="359"/>
      <c r="F17" s="359"/>
      <c r="G17" s="359"/>
      <c r="H17" s="359"/>
      <c r="I17" s="359"/>
      <c r="J17" s="359"/>
      <c r="K17" s="359"/>
      <c r="L17" s="360"/>
      <c r="M17" s="214"/>
      <c r="N17" s="215"/>
      <c r="O17" s="39"/>
      <c r="P17" s="202"/>
      <c r="Q17" s="211"/>
      <c r="R17" s="27"/>
      <c r="S17" s="27"/>
      <c r="T17" s="27"/>
      <c r="U17" s="27"/>
      <c r="V17" s="27"/>
      <c r="IF17" s="34"/>
      <c r="IG17" s="216"/>
    </row>
    <row r="18" spans="1:241" s="33" customFormat="1" ht="29.25" customHeight="1">
      <c r="A18" s="212"/>
      <c r="B18" s="213"/>
      <c r="C18" s="213"/>
      <c r="D18" s="358"/>
      <c r="E18" s="359"/>
      <c r="F18" s="359"/>
      <c r="G18" s="359"/>
      <c r="H18" s="359"/>
      <c r="I18" s="359"/>
      <c r="J18" s="359"/>
      <c r="K18" s="359"/>
      <c r="L18" s="360"/>
      <c r="M18" s="214"/>
      <c r="N18" s="215"/>
      <c r="O18" s="39"/>
      <c r="P18" s="202"/>
      <c r="Q18" s="211"/>
      <c r="R18" s="27"/>
      <c r="S18" s="27"/>
      <c r="T18" s="27"/>
      <c r="U18" s="27"/>
      <c r="V18" s="27"/>
      <c r="IF18" s="34"/>
      <c r="IG18" s="216"/>
    </row>
    <row r="19" spans="1:241" s="33" customFormat="1" ht="29.25" customHeight="1">
      <c r="A19" s="212"/>
      <c r="B19" s="213"/>
      <c r="C19" s="213"/>
      <c r="D19" s="358"/>
      <c r="E19" s="359"/>
      <c r="F19" s="359"/>
      <c r="G19" s="359"/>
      <c r="H19" s="359"/>
      <c r="I19" s="359"/>
      <c r="J19" s="359"/>
      <c r="K19" s="359"/>
      <c r="L19" s="360"/>
      <c r="M19" s="214"/>
      <c r="N19" s="215"/>
      <c r="O19" s="39"/>
      <c r="P19" s="202"/>
      <c r="Q19" s="211"/>
      <c r="R19" s="27"/>
      <c r="S19" s="27"/>
      <c r="T19" s="27"/>
      <c r="U19" s="27"/>
      <c r="V19" s="27"/>
      <c r="IF19" s="34"/>
      <c r="IG19" s="216"/>
    </row>
    <row r="20" spans="1:241" s="33" customFormat="1" ht="29.25" customHeight="1">
      <c r="A20" s="212"/>
      <c r="B20" s="213"/>
      <c r="C20" s="213"/>
      <c r="D20" s="358"/>
      <c r="E20" s="359"/>
      <c r="F20" s="359"/>
      <c r="G20" s="359"/>
      <c r="H20" s="359"/>
      <c r="I20" s="359"/>
      <c r="J20" s="359"/>
      <c r="K20" s="359"/>
      <c r="L20" s="360"/>
      <c r="M20" s="214"/>
      <c r="N20" s="215"/>
      <c r="O20" s="39"/>
      <c r="P20" s="202"/>
      <c r="Q20" s="211"/>
      <c r="R20" s="27"/>
      <c r="S20" s="27"/>
      <c r="T20" s="27"/>
      <c r="U20" s="27"/>
      <c r="V20" s="27"/>
      <c r="IF20" s="34"/>
      <c r="IG20" s="216"/>
    </row>
    <row r="21" spans="1:241" s="33" customFormat="1" ht="29.25" customHeight="1">
      <c r="A21" s="212"/>
      <c r="B21" s="213"/>
      <c r="C21" s="213"/>
      <c r="D21" s="361"/>
      <c r="E21" s="361"/>
      <c r="F21" s="361"/>
      <c r="G21" s="361"/>
      <c r="H21" s="361"/>
      <c r="I21" s="361"/>
      <c r="J21" s="361"/>
      <c r="K21" s="361"/>
      <c r="L21" s="361"/>
      <c r="M21" s="214"/>
      <c r="N21" s="215" t="str">
        <f t="shared" ref="N21:N30" si="0">IF(M21*C21=0,"",M21*C21)</f>
        <v/>
      </c>
      <c r="O21" s="39"/>
      <c r="P21" s="202"/>
      <c r="Q21" s="27"/>
      <c r="R21" s="27"/>
      <c r="S21" s="27"/>
      <c r="T21" s="27"/>
      <c r="U21" s="27"/>
      <c r="V21" s="27"/>
      <c r="IF21" s="216"/>
      <c r="IG21" s="216"/>
    </row>
    <row r="22" spans="1:241" s="33" customFormat="1" ht="29.25" customHeight="1">
      <c r="A22" s="212"/>
      <c r="B22" s="213"/>
      <c r="C22" s="213"/>
      <c r="D22" s="361"/>
      <c r="E22" s="361"/>
      <c r="F22" s="361"/>
      <c r="G22" s="361"/>
      <c r="H22" s="361"/>
      <c r="I22" s="361"/>
      <c r="J22" s="361"/>
      <c r="K22" s="361"/>
      <c r="L22" s="361"/>
      <c r="M22" s="214"/>
      <c r="N22" s="215" t="str">
        <f t="shared" si="0"/>
        <v/>
      </c>
      <c r="O22" s="39"/>
      <c r="P22" s="202"/>
      <c r="Q22" s="27"/>
      <c r="R22" s="27"/>
      <c r="S22" s="27"/>
      <c r="T22" s="27"/>
      <c r="U22" s="27"/>
      <c r="V22" s="27"/>
    </row>
    <row r="23" spans="1:241" s="33" customFormat="1" ht="29.25" customHeight="1">
      <c r="A23" s="212"/>
      <c r="B23" s="213"/>
      <c r="C23" s="213"/>
      <c r="D23" s="358"/>
      <c r="E23" s="359"/>
      <c r="F23" s="359"/>
      <c r="G23" s="359"/>
      <c r="H23" s="359"/>
      <c r="I23" s="359"/>
      <c r="J23" s="359"/>
      <c r="K23" s="359"/>
      <c r="L23" s="360"/>
      <c r="M23" s="214"/>
      <c r="N23" s="215" t="str">
        <f t="shared" si="0"/>
        <v/>
      </c>
      <c r="O23" s="39"/>
      <c r="P23" s="202"/>
      <c r="Q23" s="27"/>
      <c r="R23" s="27"/>
      <c r="S23" s="27"/>
      <c r="T23" s="27"/>
      <c r="U23" s="27"/>
      <c r="V23" s="27"/>
      <c r="IF23" s="34"/>
      <c r="IG23" s="216"/>
    </row>
    <row r="24" spans="1:241" s="33" customFormat="1" ht="29.25" customHeight="1">
      <c r="A24" s="212"/>
      <c r="B24" s="213"/>
      <c r="C24" s="213"/>
      <c r="D24" s="361"/>
      <c r="E24" s="361"/>
      <c r="F24" s="361"/>
      <c r="G24" s="361"/>
      <c r="H24" s="361"/>
      <c r="I24" s="361"/>
      <c r="J24" s="361"/>
      <c r="K24" s="361"/>
      <c r="L24" s="361"/>
      <c r="M24" s="214"/>
      <c r="N24" s="215" t="str">
        <f t="shared" si="0"/>
        <v/>
      </c>
      <c r="O24" s="39"/>
      <c r="P24" s="202"/>
      <c r="Q24" s="27"/>
      <c r="R24" s="27"/>
      <c r="S24" s="27"/>
      <c r="T24" s="27"/>
      <c r="U24" s="27"/>
      <c r="V24" s="27"/>
      <c r="IF24" s="216"/>
      <c r="IG24" s="216"/>
    </row>
    <row r="25" spans="1:241" s="33" customFormat="1" ht="29.25" customHeight="1">
      <c r="A25" s="212"/>
      <c r="B25" s="213"/>
      <c r="C25" s="213"/>
      <c r="D25" s="361"/>
      <c r="E25" s="361"/>
      <c r="F25" s="361"/>
      <c r="G25" s="361"/>
      <c r="H25" s="361"/>
      <c r="I25" s="361"/>
      <c r="J25" s="361"/>
      <c r="K25" s="361"/>
      <c r="L25" s="361"/>
      <c r="M25" s="214"/>
      <c r="N25" s="215" t="str">
        <f t="shared" si="0"/>
        <v/>
      </c>
      <c r="O25" s="39"/>
      <c r="P25" s="202"/>
      <c r="Q25" s="27"/>
      <c r="R25" s="27"/>
      <c r="S25" s="27"/>
      <c r="T25" s="27"/>
      <c r="U25" s="27"/>
      <c r="V25" s="27"/>
      <c r="IF25" s="216"/>
      <c r="IG25" s="216"/>
    </row>
    <row r="26" spans="1:241" s="33" customFormat="1" ht="29.25" customHeight="1">
      <c r="A26" s="212"/>
      <c r="B26" s="213"/>
      <c r="C26" s="213"/>
      <c r="D26" s="361"/>
      <c r="E26" s="361"/>
      <c r="F26" s="361"/>
      <c r="G26" s="361"/>
      <c r="H26" s="361"/>
      <c r="I26" s="361"/>
      <c r="J26" s="361"/>
      <c r="K26" s="361"/>
      <c r="L26" s="361"/>
      <c r="M26" s="214"/>
      <c r="N26" s="215" t="str">
        <f t="shared" si="0"/>
        <v/>
      </c>
      <c r="O26" s="39"/>
      <c r="P26" s="202"/>
      <c r="Q26" s="27"/>
      <c r="R26" s="27"/>
      <c r="S26" s="27"/>
      <c r="T26" s="27"/>
      <c r="U26" s="27"/>
      <c r="V26" s="27"/>
    </row>
    <row r="27" spans="1:241" s="33" customFormat="1" ht="29.25" customHeight="1">
      <c r="A27" s="212"/>
      <c r="B27" s="213"/>
      <c r="C27" s="213"/>
      <c r="D27" s="361"/>
      <c r="E27" s="361"/>
      <c r="F27" s="361"/>
      <c r="G27" s="361"/>
      <c r="H27" s="361"/>
      <c r="I27" s="361"/>
      <c r="J27" s="361"/>
      <c r="K27" s="361"/>
      <c r="L27" s="361"/>
      <c r="M27" s="214"/>
      <c r="N27" s="215" t="str">
        <f t="shared" si="0"/>
        <v/>
      </c>
      <c r="O27" s="39"/>
      <c r="P27" s="202"/>
      <c r="Q27" s="27"/>
      <c r="R27" s="27"/>
      <c r="S27" s="27"/>
      <c r="T27" s="27"/>
      <c r="U27" s="27"/>
      <c r="V27" s="27"/>
    </row>
    <row r="28" spans="1:241" s="33" customFormat="1" ht="29.25" customHeight="1">
      <c r="A28" s="212"/>
      <c r="B28" s="213"/>
      <c r="C28" s="213"/>
      <c r="D28" s="361"/>
      <c r="E28" s="361"/>
      <c r="F28" s="361"/>
      <c r="G28" s="361"/>
      <c r="H28" s="361"/>
      <c r="I28" s="361"/>
      <c r="J28" s="361"/>
      <c r="K28" s="361"/>
      <c r="L28" s="361"/>
      <c r="M28" s="214"/>
      <c r="N28" s="215" t="str">
        <f t="shared" si="0"/>
        <v/>
      </c>
      <c r="O28" s="39"/>
      <c r="P28" s="202"/>
      <c r="Q28" s="27"/>
      <c r="R28" s="27"/>
      <c r="S28" s="27"/>
      <c r="T28" s="27"/>
      <c r="U28" s="27"/>
      <c r="V28" s="27"/>
    </row>
    <row r="29" spans="1:241" s="33" customFormat="1" ht="29.25" customHeight="1">
      <c r="A29" s="212"/>
      <c r="B29" s="213"/>
      <c r="C29" s="213"/>
      <c r="D29" s="361"/>
      <c r="E29" s="361"/>
      <c r="F29" s="361"/>
      <c r="G29" s="361"/>
      <c r="H29" s="361"/>
      <c r="I29" s="361"/>
      <c r="J29" s="361"/>
      <c r="K29" s="361"/>
      <c r="L29" s="361"/>
      <c r="M29" s="214"/>
      <c r="N29" s="215" t="str">
        <f t="shared" si="0"/>
        <v/>
      </c>
      <c r="O29" s="39"/>
      <c r="P29" s="202"/>
      <c r="Q29" s="27"/>
      <c r="R29" s="27"/>
      <c r="S29" s="27"/>
      <c r="T29" s="27"/>
      <c r="U29" s="27"/>
      <c r="V29" s="27"/>
    </row>
    <row r="30" spans="1:241" s="33" customFormat="1" ht="29.25" customHeight="1">
      <c r="A30" s="212"/>
      <c r="B30" s="213"/>
      <c r="C30" s="213"/>
      <c r="D30" s="361"/>
      <c r="E30" s="361"/>
      <c r="F30" s="361"/>
      <c r="G30" s="361"/>
      <c r="H30" s="361"/>
      <c r="I30" s="361"/>
      <c r="J30" s="361"/>
      <c r="K30" s="361"/>
      <c r="L30" s="361"/>
      <c r="M30" s="214"/>
      <c r="N30" s="215" t="str">
        <f t="shared" si="0"/>
        <v/>
      </c>
      <c r="O30" s="39"/>
      <c r="P30" s="202"/>
      <c r="Q30" s="27"/>
      <c r="R30" s="27"/>
      <c r="S30" s="27"/>
      <c r="T30" s="27"/>
      <c r="U30" s="27"/>
      <c r="V30" s="27"/>
    </row>
    <row r="31" spans="1:241" s="36" customFormat="1" ht="6" customHeight="1">
      <c r="A31" s="217"/>
      <c r="B31" s="12"/>
      <c r="C31" s="12"/>
      <c r="D31" s="12"/>
      <c r="E31" s="1"/>
      <c r="F31" s="1"/>
      <c r="G31" s="1"/>
      <c r="H31" s="1"/>
      <c r="I31" s="1"/>
      <c r="J31" s="1"/>
      <c r="K31" s="12"/>
      <c r="L31" s="12"/>
      <c r="M31" s="12"/>
      <c r="N31"/>
      <c r="O31" s="1"/>
      <c r="P31" s="218"/>
      <c r="Q31" s="28"/>
      <c r="R31" s="28"/>
      <c r="S31" s="28"/>
      <c r="T31" s="28"/>
      <c r="U31" s="28"/>
      <c r="V31" s="28"/>
    </row>
    <row r="32" spans="1:241" s="32" customFormat="1" ht="21" customHeight="1">
      <c r="A32" s="207"/>
      <c r="B32" s="362" t="s">
        <v>118</v>
      </c>
      <c r="C32" s="363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4"/>
      <c r="P32" s="210"/>
      <c r="Q32" s="31"/>
      <c r="R32" s="31"/>
      <c r="S32" s="31"/>
      <c r="T32" s="31"/>
      <c r="U32" s="31"/>
      <c r="V32" s="31"/>
    </row>
    <row r="33" spans="1:22" s="33" customFormat="1" ht="12.75" customHeight="1">
      <c r="A33" s="217"/>
      <c r="B33" s="21" t="str">
        <f>DIP!B47</f>
        <v>FAPESP, JUNE 2012</v>
      </c>
      <c r="C33" s="3"/>
      <c r="D33" s="3"/>
      <c r="E33" s="20"/>
      <c r="F33" s="20"/>
      <c r="G33" s="20"/>
      <c r="H33" s="20"/>
      <c r="I33" s="20"/>
      <c r="J33" s="20"/>
      <c r="K33" s="3"/>
      <c r="L33" s="3"/>
      <c r="M33" s="3"/>
      <c r="N33" s="75"/>
      <c r="O33" s="75"/>
      <c r="P33" s="219"/>
      <c r="Q33" s="27"/>
      <c r="R33" s="27"/>
      <c r="S33" s="27"/>
      <c r="T33" s="27"/>
      <c r="U33" s="27"/>
      <c r="V33" s="27"/>
    </row>
    <row r="34" spans="1:22" s="33" customFormat="1" ht="12.75" customHeight="1">
      <c r="A34" s="217"/>
      <c r="B34" s="3"/>
      <c r="C34" s="3"/>
      <c r="D34" s="3"/>
      <c r="E34" s="20"/>
      <c r="F34" s="20"/>
      <c r="G34" s="20"/>
      <c r="H34" s="20"/>
      <c r="I34" s="20"/>
      <c r="J34" s="20"/>
      <c r="K34" s="3"/>
      <c r="L34" s="3"/>
      <c r="M34" s="3"/>
      <c r="N34" s="220"/>
      <c r="O34" s="220"/>
      <c r="P34" s="219"/>
      <c r="Q34" s="27"/>
      <c r="R34" s="27"/>
      <c r="S34" s="27"/>
      <c r="T34" s="27"/>
      <c r="U34" s="27"/>
      <c r="V34" s="27"/>
    </row>
    <row r="35" spans="1:22" s="41" customFormat="1" ht="12.75" customHeight="1">
      <c r="A35" s="221"/>
      <c r="B35" s="45"/>
      <c r="C35" s="45"/>
      <c r="D35" s="45"/>
      <c r="J35" s="45"/>
      <c r="P35" s="221"/>
    </row>
    <row r="36" spans="1:22" s="41" customFormat="1" ht="12.75" customHeight="1">
      <c r="A36" s="221"/>
      <c r="B36" s="45"/>
      <c r="C36" s="45"/>
      <c r="D36" s="45"/>
      <c r="J36" s="45"/>
      <c r="P36" s="221"/>
    </row>
    <row r="37" spans="1:22" s="41" customFormat="1" ht="12.75" customHeight="1">
      <c r="A37" s="221"/>
      <c r="B37" s="45"/>
      <c r="C37" s="45"/>
      <c r="D37" s="45"/>
      <c r="J37" s="45"/>
      <c r="P37" s="221"/>
    </row>
    <row r="38" spans="1:22" s="41" customFormat="1" ht="12.75" customHeight="1">
      <c r="A38" s="221"/>
      <c r="B38" s="45"/>
      <c r="C38" s="45"/>
      <c r="D38" s="45"/>
      <c r="J38" s="45"/>
      <c r="P38" s="221"/>
    </row>
    <row r="39" spans="1:22" s="41" customFormat="1" ht="12.75" customHeight="1">
      <c r="A39" s="221"/>
      <c r="B39" s="45"/>
      <c r="C39" s="45"/>
      <c r="D39" s="45"/>
      <c r="J39" s="45"/>
      <c r="P39" s="221"/>
    </row>
    <row r="40" spans="1:22" s="41" customFormat="1" ht="12.75" customHeight="1">
      <c r="A40" s="221"/>
      <c r="B40" s="45"/>
      <c r="C40" s="45"/>
      <c r="D40" s="45"/>
      <c r="J40" s="45"/>
      <c r="P40" s="221"/>
    </row>
    <row r="41" spans="1:22" s="41" customFormat="1" ht="12.75" customHeight="1">
      <c r="A41" s="221"/>
      <c r="B41" s="45"/>
      <c r="C41" s="45"/>
      <c r="D41" s="45"/>
      <c r="J41" s="45"/>
      <c r="P41" s="221"/>
    </row>
    <row r="42" spans="1:22" s="41" customFormat="1" ht="12.75" customHeight="1">
      <c r="A42" s="221"/>
      <c r="B42" s="45"/>
      <c r="C42" s="45"/>
      <c r="D42" s="45"/>
      <c r="J42" s="45"/>
      <c r="P42" s="221"/>
    </row>
    <row r="43" spans="1:22" s="41" customFormat="1" ht="12.75" customHeight="1">
      <c r="A43" s="221"/>
      <c r="B43" s="45"/>
      <c r="C43" s="45"/>
      <c r="D43" s="45"/>
      <c r="J43" s="45"/>
      <c r="P43" s="221"/>
    </row>
    <row r="44" spans="1:22" s="41" customFormat="1" ht="12.75" customHeight="1">
      <c r="A44" s="221"/>
      <c r="B44" s="45"/>
      <c r="C44" s="45"/>
      <c r="D44" s="45"/>
      <c r="J44" s="45"/>
      <c r="P44" s="221"/>
    </row>
    <row r="45" spans="1:22" s="41" customFormat="1" ht="12.75" customHeight="1">
      <c r="A45" s="221"/>
      <c r="B45" s="45"/>
      <c r="C45" s="45"/>
      <c r="D45" s="45"/>
      <c r="J45" s="45"/>
      <c r="P45" s="221"/>
    </row>
    <row r="46" spans="1:22" s="41" customFormat="1" ht="12.75" customHeight="1">
      <c r="A46" s="221"/>
      <c r="B46" s="45"/>
      <c r="C46" s="45"/>
      <c r="D46" s="45"/>
      <c r="J46" s="45"/>
      <c r="P46" s="221"/>
    </row>
    <row r="47" spans="1:22" s="41" customFormat="1" ht="12.75" customHeight="1">
      <c r="A47" s="221"/>
      <c r="B47" s="45"/>
      <c r="C47" s="45"/>
      <c r="D47" s="45"/>
      <c r="J47" s="45"/>
      <c r="P47" s="221"/>
    </row>
    <row r="48" spans="1:22" s="41" customFormat="1" ht="12.75" customHeight="1">
      <c r="A48" s="221"/>
      <c r="B48" s="45"/>
      <c r="C48" s="45"/>
      <c r="D48" s="45"/>
      <c r="J48" s="45"/>
      <c r="P48" s="221"/>
    </row>
    <row r="49" spans="1:16" s="41" customFormat="1" ht="12.75" customHeight="1">
      <c r="A49" s="221"/>
      <c r="B49" s="45"/>
      <c r="C49" s="45"/>
      <c r="D49" s="45"/>
      <c r="J49" s="45"/>
      <c r="P49" s="221"/>
    </row>
    <row r="50" spans="1:16" s="41" customFormat="1" ht="12.75" customHeight="1">
      <c r="A50" s="221"/>
      <c r="B50" s="45"/>
      <c r="C50" s="45"/>
      <c r="D50" s="45"/>
      <c r="J50" s="45"/>
      <c r="P50" s="221"/>
    </row>
    <row r="51" spans="1:16" s="41" customFormat="1" ht="12.75" customHeight="1">
      <c r="A51" s="221"/>
      <c r="B51" s="45"/>
      <c r="C51" s="45"/>
      <c r="D51" s="45"/>
      <c r="J51" s="45"/>
      <c r="P51" s="221"/>
    </row>
    <row r="52" spans="1:16" s="41" customFormat="1" ht="12.75" customHeight="1">
      <c r="A52" s="221"/>
      <c r="B52" s="45"/>
      <c r="C52" s="45"/>
      <c r="D52" s="45"/>
      <c r="J52" s="45"/>
      <c r="P52" s="221"/>
    </row>
    <row r="53" spans="1:16" s="41" customFormat="1" ht="12.75" customHeight="1">
      <c r="A53" s="221"/>
      <c r="B53" s="45"/>
      <c r="C53" s="45"/>
      <c r="D53" s="45"/>
      <c r="J53" s="45"/>
      <c r="P53" s="221"/>
    </row>
    <row r="54" spans="1:16" s="41" customFormat="1" ht="12.75" customHeight="1">
      <c r="A54" s="221"/>
      <c r="B54" s="45"/>
      <c r="C54" s="45"/>
      <c r="D54" s="45"/>
      <c r="J54" s="45"/>
      <c r="P54" s="221"/>
    </row>
    <row r="55" spans="1:16" s="41" customFormat="1" ht="12.75" customHeight="1">
      <c r="A55" s="221"/>
      <c r="B55" s="45"/>
      <c r="C55" s="45"/>
      <c r="D55" s="45"/>
      <c r="J55" s="45"/>
      <c r="P55" s="221"/>
    </row>
    <row r="56" spans="1:16" s="41" customFormat="1" ht="12.75" customHeight="1">
      <c r="A56" s="221"/>
      <c r="B56" s="45"/>
      <c r="C56" s="45"/>
      <c r="D56" s="45"/>
      <c r="J56" s="45"/>
      <c r="P56" s="221"/>
    </row>
    <row r="57" spans="1:16" s="41" customFormat="1" ht="12.75" customHeight="1">
      <c r="A57" s="221"/>
      <c r="B57" s="45"/>
      <c r="C57" s="45"/>
      <c r="D57" s="45"/>
      <c r="J57" s="45"/>
      <c r="P57" s="221"/>
    </row>
    <row r="58" spans="1:16" s="41" customFormat="1" ht="12.75" customHeight="1">
      <c r="A58" s="221"/>
      <c r="B58" s="45"/>
      <c r="C58" s="45"/>
      <c r="D58" s="45"/>
      <c r="J58" s="45"/>
      <c r="P58" s="221"/>
    </row>
    <row r="59" spans="1:16" s="41" customFormat="1" ht="12.75" customHeight="1">
      <c r="A59" s="221"/>
      <c r="B59" s="45"/>
      <c r="C59" s="45"/>
      <c r="D59" s="45"/>
      <c r="J59" s="45"/>
      <c r="P59" s="221"/>
    </row>
    <row r="60" spans="1:16" s="41" customFormat="1" ht="12.75" customHeight="1">
      <c r="A60" s="221"/>
      <c r="B60" s="45"/>
      <c r="C60" s="45"/>
      <c r="D60" s="45"/>
      <c r="J60" s="45"/>
      <c r="P60" s="221"/>
    </row>
    <row r="61" spans="1:16" s="41" customFormat="1" ht="12.75" customHeight="1">
      <c r="A61" s="221"/>
      <c r="B61" s="45"/>
      <c r="C61" s="45"/>
      <c r="D61" s="45"/>
      <c r="J61" s="45"/>
      <c r="P61" s="221"/>
    </row>
    <row r="62" spans="1:16" s="41" customFormat="1" ht="12.75" customHeight="1">
      <c r="A62" s="221"/>
      <c r="B62" s="45"/>
      <c r="C62" s="45"/>
      <c r="D62" s="45"/>
      <c r="J62" s="45"/>
      <c r="P62" s="221"/>
    </row>
    <row r="63" spans="1:16" s="41" customFormat="1" ht="12.75" customHeight="1">
      <c r="A63" s="221"/>
      <c r="B63" s="45"/>
      <c r="C63" s="45"/>
      <c r="D63" s="45"/>
      <c r="J63" s="45"/>
      <c r="P63" s="221"/>
    </row>
    <row r="64" spans="1:16" s="41" customFormat="1" ht="12.75" customHeight="1">
      <c r="A64" s="221"/>
      <c r="B64" s="45"/>
      <c r="C64" s="45"/>
      <c r="D64" s="45"/>
      <c r="J64" s="45"/>
      <c r="P64" s="221"/>
    </row>
    <row r="65" spans="1:16" s="41" customFormat="1" ht="12.75" customHeight="1">
      <c r="A65" s="221"/>
      <c r="B65" s="45"/>
      <c r="C65" s="45"/>
      <c r="D65" s="45"/>
      <c r="J65" s="45"/>
      <c r="P65" s="221"/>
    </row>
    <row r="66" spans="1:16" s="41" customFormat="1" ht="12.75" customHeight="1">
      <c r="A66" s="221"/>
      <c r="B66" s="45"/>
      <c r="C66" s="45"/>
      <c r="D66" s="45"/>
      <c r="J66" s="45"/>
      <c r="P66" s="221"/>
    </row>
    <row r="67" spans="1:16" s="41" customFormat="1" ht="12.75" customHeight="1">
      <c r="A67" s="221"/>
      <c r="B67" s="45"/>
      <c r="C67" s="45"/>
      <c r="D67" s="45"/>
      <c r="J67" s="45"/>
      <c r="P67" s="221"/>
    </row>
    <row r="68" spans="1:16" s="41" customFormat="1" ht="12.75" customHeight="1">
      <c r="A68" s="221"/>
      <c r="B68" s="45"/>
      <c r="C68" s="45"/>
      <c r="D68" s="45"/>
      <c r="J68" s="45"/>
      <c r="P68" s="221"/>
    </row>
    <row r="69" spans="1:16" s="41" customFormat="1" ht="12.75" customHeight="1">
      <c r="A69" s="221"/>
      <c r="B69" s="45"/>
      <c r="C69" s="45"/>
      <c r="D69" s="45"/>
      <c r="J69" s="45"/>
      <c r="P69" s="221"/>
    </row>
    <row r="70" spans="1:16" s="41" customFormat="1" ht="12.75" customHeight="1">
      <c r="A70" s="221"/>
      <c r="B70" s="45"/>
      <c r="C70" s="45"/>
      <c r="D70" s="45"/>
      <c r="J70" s="45"/>
      <c r="P70" s="221"/>
    </row>
    <row r="71" spans="1:16" s="41" customFormat="1" ht="12.75" customHeight="1">
      <c r="A71" s="221"/>
      <c r="B71" s="45"/>
      <c r="C71" s="45"/>
      <c r="D71" s="45"/>
      <c r="J71" s="45"/>
      <c r="P71" s="221"/>
    </row>
    <row r="72" spans="1:16" s="41" customFormat="1" ht="12.75" customHeight="1">
      <c r="A72" s="221"/>
      <c r="B72" s="45"/>
      <c r="C72" s="45"/>
      <c r="D72" s="45"/>
      <c r="J72" s="45"/>
      <c r="P72" s="221"/>
    </row>
    <row r="73" spans="1:16" s="41" customFormat="1" ht="12.75" customHeight="1">
      <c r="A73" s="221"/>
      <c r="B73" s="45"/>
      <c r="C73" s="45"/>
      <c r="D73" s="45"/>
      <c r="J73" s="45"/>
      <c r="P73" s="221"/>
    </row>
    <row r="74" spans="1:16" s="41" customFormat="1" ht="12.75" customHeight="1">
      <c r="A74" s="221"/>
      <c r="B74" s="45"/>
      <c r="C74" s="45"/>
      <c r="D74" s="45"/>
      <c r="J74" s="45"/>
      <c r="P74" s="221"/>
    </row>
    <row r="75" spans="1:16" s="41" customFormat="1" ht="12.75" customHeight="1">
      <c r="A75" s="221"/>
      <c r="B75" s="45"/>
      <c r="C75" s="45"/>
      <c r="D75" s="45"/>
      <c r="J75" s="45"/>
      <c r="P75" s="221"/>
    </row>
    <row r="76" spans="1:16" s="41" customFormat="1" ht="12.75" customHeight="1">
      <c r="A76" s="221"/>
      <c r="B76" s="45"/>
      <c r="C76" s="45"/>
      <c r="D76" s="45"/>
      <c r="J76" s="45"/>
      <c r="P76" s="221"/>
    </row>
    <row r="77" spans="1:16" s="41" customFormat="1" ht="12.75" customHeight="1">
      <c r="A77" s="221"/>
      <c r="B77" s="45"/>
      <c r="C77" s="45"/>
      <c r="D77" s="45"/>
      <c r="J77" s="45"/>
      <c r="P77" s="221"/>
    </row>
    <row r="78" spans="1:16" s="41" customFormat="1" ht="12.75" customHeight="1">
      <c r="A78" s="221"/>
      <c r="B78" s="45"/>
      <c r="C78" s="45"/>
      <c r="D78" s="45"/>
      <c r="J78" s="45"/>
      <c r="P78" s="221"/>
    </row>
    <row r="79" spans="1:16" s="41" customFormat="1" ht="12.75" customHeight="1">
      <c r="A79" s="221"/>
      <c r="B79" s="45"/>
      <c r="C79" s="45"/>
      <c r="D79" s="45"/>
      <c r="J79" s="45"/>
      <c r="P79" s="221"/>
    </row>
    <row r="80" spans="1:16" s="41" customFormat="1" ht="12.75" customHeight="1">
      <c r="A80" s="221"/>
      <c r="B80" s="45"/>
      <c r="C80" s="45"/>
      <c r="D80" s="45"/>
      <c r="J80" s="45"/>
      <c r="P80" s="221"/>
    </row>
    <row r="81" spans="1:16" s="41" customFormat="1" ht="12.75" customHeight="1">
      <c r="A81" s="221"/>
      <c r="B81" s="45"/>
      <c r="C81" s="45"/>
      <c r="D81" s="45"/>
      <c r="J81" s="45"/>
      <c r="P81" s="221"/>
    </row>
    <row r="82" spans="1:16" s="41" customFormat="1" ht="12.75" customHeight="1">
      <c r="A82" s="221"/>
      <c r="B82" s="45"/>
      <c r="C82" s="45"/>
      <c r="D82" s="45"/>
      <c r="J82" s="45"/>
      <c r="P82" s="221"/>
    </row>
    <row r="83" spans="1:16" s="41" customFormat="1" ht="12.75" customHeight="1">
      <c r="A83" s="221"/>
      <c r="B83" s="45"/>
      <c r="C83" s="45"/>
      <c r="D83" s="45"/>
      <c r="J83" s="45"/>
      <c r="P83" s="221"/>
    </row>
    <row r="84" spans="1:16" s="41" customFormat="1" ht="12.75" customHeight="1">
      <c r="A84" s="221"/>
      <c r="B84" s="45"/>
      <c r="C84" s="45"/>
      <c r="D84" s="45"/>
      <c r="J84" s="45"/>
      <c r="P84" s="221"/>
    </row>
    <row r="85" spans="1:16" s="41" customFormat="1" ht="12.75" customHeight="1">
      <c r="A85" s="221"/>
      <c r="B85" s="45"/>
      <c r="C85" s="45"/>
      <c r="D85" s="45"/>
      <c r="J85" s="45"/>
      <c r="P85" s="221"/>
    </row>
    <row r="86" spans="1:16" s="41" customFormat="1" ht="12.75" customHeight="1">
      <c r="A86" s="221"/>
      <c r="B86" s="45"/>
      <c r="C86" s="45"/>
      <c r="D86" s="45"/>
      <c r="J86" s="45"/>
      <c r="P86" s="221"/>
    </row>
    <row r="87" spans="1:16" s="41" customFormat="1" ht="12.75" customHeight="1">
      <c r="A87" s="221"/>
      <c r="B87" s="45"/>
      <c r="C87" s="45"/>
      <c r="D87" s="45"/>
      <c r="J87" s="45"/>
      <c r="P87" s="221"/>
    </row>
    <row r="88" spans="1:16" s="41" customFormat="1" ht="16.5" customHeight="1">
      <c r="A88" s="221"/>
      <c r="B88" s="154" t="s">
        <v>63</v>
      </c>
      <c r="C88" s="45"/>
      <c r="D88" s="45"/>
      <c r="J88" s="45"/>
      <c r="P88" s="221"/>
    </row>
    <row r="89" spans="1:16" ht="16.5" customHeight="1">
      <c r="B89" s="154" t="s">
        <v>64</v>
      </c>
    </row>
    <row r="90" spans="1:16" s="121" customFormat="1" ht="14.25" customHeight="1">
      <c r="A90" s="222"/>
      <c r="B90" s="3"/>
      <c r="C90" s="3"/>
      <c r="D90" s="3"/>
      <c r="E90" s="20"/>
      <c r="F90" s="20"/>
      <c r="G90" s="20"/>
      <c r="H90" s="20"/>
      <c r="I90" s="20"/>
      <c r="J90" s="3"/>
      <c r="K90" s="20"/>
      <c r="L90" s="20"/>
      <c r="M90" s="20"/>
      <c r="N90" s="20"/>
      <c r="O90" s="20"/>
      <c r="P90" s="222"/>
    </row>
    <row r="91" spans="1:16" s="121" customFormat="1" ht="14.25" customHeight="1">
      <c r="A91" s="222"/>
      <c r="B91" s="73"/>
      <c r="C91" s="3"/>
      <c r="D91" s="3"/>
      <c r="E91" s="20"/>
      <c r="F91" s="20"/>
      <c r="G91" s="20"/>
      <c r="H91" s="20"/>
      <c r="I91" s="20"/>
      <c r="J91" s="3"/>
      <c r="K91" s="20"/>
      <c r="L91" s="20"/>
      <c r="M91" s="20"/>
      <c r="N91" s="20"/>
      <c r="O91" s="20"/>
      <c r="P91" s="222"/>
    </row>
    <row r="92" spans="1:16" s="121" customFormat="1" ht="14.25" customHeight="1">
      <c r="A92" s="222"/>
      <c r="B92" s="3"/>
      <c r="C92" s="3"/>
      <c r="D92" s="3"/>
      <c r="E92" s="20"/>
      <c r="F92" s="20"/>
      <c r="G92" s="20"/>
      <c r="H92" s="20"/>
      <c r="I92" s="20"/>
      <c r="J92" s="3"/>
      <c r="K92" s="20"/>
      <c r="L92" s="20"/>
      <c r="M92" s="20"/>
      <c r="N92" s="20"/>
      <c r="O92" s="20"/>
      <c r="P92" s="222"/>
    </row>
    <row r="93" spans="1:16" ht="12.75" customHeight="1">
      <c r="B93" s="73"/>
      <c r="C93" s="223"/>
      <c r="D93" s="223"/>
      <c r="E93" s="223"/>
      <c r="F93" s="216"/>
      <c r="G93" s="216"/>
      <c r="H93" s="216"/>
      <c r="I93" s="216"/>
      <c r="J93" s="216"/>
      <c r="K93" s="216"/>
      <c r="L93" s="216"/>
      <c r="M93" s="223"/>
      <c r="N93" s="216"/>
      <c r="O93" s="211"/>
      <c r="P93" s="20"/>
    </row>
    <row r="94" spans="1:16" ht="12.75" customHeight="1">
      <c r="B94" s="294" t="s">
        <v>86</v>
      </c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</row>
    <row r="95" spans="1:16" ht="12.75" customHeight="1">
      <c r="B95" s="294" t="s">
        <v>87</v>
      </c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</row>
    <row r="96" spans="1:16" ht="12.75" customHeight="1"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20"/>
    </row>
    <row r="97" spans="2:16" ht="20.25" customHeight="1">
      <c r="B97" s="355" t="s">
        <v>16</v>
      </c>
      <c r="C97" s="355"/>
      <c r="D97" s="355"/>
      <c r="E97" s="355"/>
      <c r="F97" s="355"/>
      <c r="G97" s="355"/>
      <c r="H97" s="355"/>
      <c r="I97" s="355"/>
      <c r="J97" s="355"/>
      <c r="K97" s="355"/>
      <c r="L97" s="355"/>
      <c r="M97" s="355"/>
      <c r="N97" s="355"/>
      <c r="O97" s="355"/>
      <c r="P97" s="38"/>
    </row>
    <row r="98" spans="2:16" ht="12.75" customHeight="1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111"/>
      <c r="M98" s="111"/>
      <c r="N98" s="111"/>
      <c r="O98" s="111"/>
      <c r="P98" s="111"/>
    </row>
    <row r="99" spans="2:16" ht="12.75" customHeight="1">
      <c r="B99" s="356" t="s">
        <v>88</v>
      </c>
      <c r="C99" s="357"/>
      <c r="D99" s="357"/>
      <c r="E99" s="357"/>
      <c r="F99" s="357"/>
      <c r="G99" s="357"/>
      <c r="H99" s="357"/>
      <c r="I99" s="357"/>
      <c r="J99" s="357"/>
      <c r="K99" s="357"/>
      <c r="L99" s="357"/>
      <c r="M99" s="357"/>
      <c r="N99" s="357"/>
      <c r="O99" s="357"/>
      <c r="P99" s="224"/>
    </row>
    <row r="100" spans="2:16" ht="12.75" customHeight="1">
      <c r="B100" s="357"/>
      <c r="C100" s="357"/>
      <c r="D100" s="357"/>
      <c r="E100" s="357"/>
      <c r="F100" s="357"/>
      <c r="G100" s="357"/>
      <c r="H100" s="357"/>
      <c r="I100" s="357"/>
      <c r="J100" s="357"/>
      <c r="K100" s="357"/>
      <c r="L100" s="357"/>
      <c r="M100" s="357"/>
      <c r="N100" s="357"/>
      <c r="O100" s="357"/>
      <c r="P100" s="224"/>
    </row>
    <row r="101" spans="2:16" ht="12.75" customHeight="1">
      <c r="B101" s="112"/>
      <c r="K101" s="3"/>
      <c r="P101" s="20"/>
    </row>
    <row r="102" spans="2:16" ht="12.75" customHeight="1">
      <c r="B102" s="112" t="s">
        <v>89</v>
      </c>
      <c r="K102" s="3"/>
      <c r="P102" s="20"/>
    </row>
    <row r="103" spans="2:16" ht="12.75" customHeight="1">
      <c r="B103" s="112" t="s">
        <v>90</v>
      </c>
      <c r="K103" s="3"/>
      <c r="P103" s="20"/>
    </row>
    <row r="104" spans="2:16" ht="12.75" customHeight="1">
      <c r="B104" s="112" t="s">
        <v>91</v>
      </c>
      <c r="K104" s="3"/>
      <c r="P104" s="20"/>
    </row>
    <row r="105" spans="2:16" ht="12.75" customHeight="1">
      <c r="B105" s="112" t="s">
        <v>92</v>
      </c>
      <c r="K105" s="3"/>
      <c r="P105" s="20"/>
    </row>
    <row r="106" spans="2:16" ht="12.75" customHeight="1">
      <c r="B106" s="112" t="s">
        <v>93</v>
      </c>
      <c r="K106" s="3"/>
      <c r="P106" s="20"/>
    </row>
    <row r="107" spans="2:16" ht="12.75" customHeight="1">
      <c r="B107" s="112" t="s">
        <v>94</v>
      </c>
      <c r="K107" s="3"/>
      <c r="P107" s="20"/>
    </row>
    <row r="108" spans="2:16" ht="12.75" customHeight="1">
      <c r="B108" s="20"/>
      <c r="C108" s="20"/>
      <c r="D108" s="20"/>
      <c r="J108" s="20"/>
      <c r="O108" s="6"/>
      <c r="P108" s="6"/>
    </row>
    <row r="109" spans="2:16" ht="12.75" customHeight="1">
      <c r="B109" s="225" t="s">
        <v>95</v>
      </c>
      <c r="C109" s="226"/>
      <c r="D109" s="226"/>
      <c r="E109" s="6"/>
      <c r="F109" s="6"/>
      <c r="G109" s="6"/>
      <c r="H109" s="6"/>
      <c r="I109" s="6"/>
      <c r="J109" s="226"/>
      <c r="K109" s="226"/>
      <c r="L109" s="6"/>
      <c r="M109" s="6"/>
      <c r="N109" s="6"/>
      <c r="O109" s="111"/>
      <c r="P109" s="111"/>
    </row>
    <row r="110" spans="2:16" ht="12.75" customHeight="1">
      <c r="B110" s="109" t="s">
        <v>96</v>
      </c>
      <c r="C110" s="33"/>
      <c r="D110" s="33"/>
      <c r="E110" s="111"/>
      <c r="F110" s="111"/>
      <c r="G110" s="111"/>
      <c r="H110" s="111"/>
      <c r="I110" s="111"/>
      <c r="J110" s="33"/>
      <c r="K110" s="33"/>
      <c r="L110" s="111"/>
      <c r="M110" s="111"/>
      <c r="N110" s="111"/>
      <c r="O110" s="111"/>
      <c r="P110" s="111"/>
    </row>
    <row r="111" spans="2:16" ht="12.75" customHeight="1">
      <c r="B111" s="109" t="s">
        <v>97</v>
      </c>
      <c r="C111" s="33"/>
      <c r="D111" s="33"/>
      <c r="E111" s="111"/>
      <c r="F111" s="111"/>
      <c r="G111" s="111"/>
      <c r="H111" s="111"/>
      <c r="I111" s="111"/>
      <c r="J111" s="33"/>
      <c r="K111" s="33"/>
      <c r="L111" s="111"/>
      <c r="M111" s="111"/>
      <c r="N111" s="111"/>
      <c r="O111" s="111"/>
      <c r="P111" s="111"/>
    </row>
    <row r="112" spans="2:16" ht="12.75" customHeight="1">
      <c r="B112" s="225" t="s">
        <v>98</v>
      </c>
      <c r="C112" s="227"/>
      <c r="D112" s="227"/>
      <c r="E112" s="227"/>
      <c r="F112" s="227"/>
      <c r="G112" s="227"/>
      <c r="H112" s="227"/>
      <c r="I112" s="227"/>
      <c r="J112" s="227"/>
      <c r="K112" s="227"/>
      <c r="L112" s="227"/>
      <c r="M112" s="227"/>
      <c r="N112" s="227"/>
      <c r="O112" s="227"/>
      <c r="P112" s="227"/>
    </row>
    <row r="113" spans="1:16" ht="12.75" customHeight="1">
      <c r="B113" s="10"/>
      <c r="C113" s="11"/>
      <c r="D113" s="12"/>
      <c r="E113" s="11"/>
      <c r="F113" s="13"/>
      <c r="G113" s="13"/>
      <c r="H113" s="13"/>
      <c r="I113" s="13"/>
      <c r="J113" s="13"/>
      <c r="K113" s="13"/>
      <c r="L113" s="13"/>
      <c r="M113" s="11"/>
      <c r="N113" s="13"/>
      <c r="O113" s="13"/>
      <c r="P113" s="1"/>
    </row>
    <row r="114" spans="1:16" s="121" customFormat="1" ht="12.75" customHeight="1">
      <c r="A114" s="221"/>
      <c r="B114" s="318" t="s">
        <v>8</v>
      </c>
      <c r="C114" s="318" t="s">
        <v>13</v>
      </c>
      <c r="D114" s="314" t="s">
        <v>14</v>
      </c>
      <c r="E114" s="370"/>
      <c r="F114" s="370"/>
      <c r="G114" s="370"/>
      <c r="H114" s="370"/>
      <c r="I114" s="370"/>
      <c r="J114" s="370"/>
      <c r="K114" s="370"/>
      <c r="L114" s="315"/>
      <c r="M114" s="318" t="s">
        <v>10</v>
      </c>
      <c r="N114" s="318" t="s">
        <v>11</v>
      </c>
      <c r="O114" s="318" t="s">
        <v>9</v>
      </c>
      <c r="P114" s="228"/>
    </row>
    <row r="115" spans="1:16" s="121" customFormat="1" ht="12.75" customHeight="1">
      <c r="A115" s="221"/>
      <c r="B115" s="368"/>
      <c r="C115" s="369"/>
      <c r="D115" s="371"/>
      <c r="E115" s="372"/>
      <c r="F115" s="372"/>
      <c r="G115" s="372"/>
      <c r="H115" s="372"/>
      <c r="I115" s="372"/>
      <c r="J115" s="372"/>
      <c r="K115" s="372"/>
      <c r="L115" s="373"/>
      <c r="M115" s="368"/>
      <c r="N115" s="368"/>
      <c r="O115" s="368"/>
      <c r="P115" s="228"/>
    </row>
    <row r="116" spans="1:16" s="121" customFormat="1" ht="15.75" customHeight="1">
      <c r="A116" s="221"/>
      <c r="B116" s="200">
        <v>1</v>
      </c>
      <c r="C116" s="113">
        <v>1</v>
      </c>
      <c r="D116" s="374" t="s">
        <v>99</v>
      </c>
      <c r="E116" s="374"/>
      <c r="F116" s="374"/>
      <c r="G116" s="374"/>
      <c r="H116" s="374"/>
      <c r="I116" s="374"/>
      <c r="J116" s="374"/>
      <c r="K116" s="374"/>
      <c r="L116" s="374"/>
      <c r="M116" s="137">
        <v>320</v>
      </c>
      <c r="N116" s="137">
        <v>320</v>
      </c>
      <c r="O116" s="61"/>
      <c r="P116" s="228"/>
    </row>
    <row r="117" spans="1:16" s="121" customFormat="1" ht="15.75" customHeight="1">
      <c r="A117" s="221"/>
      <c r="B117" s="200">
        <v>2</v>
      </c>
      <c r="C117" s="114">
        <v>2</v>
      </c>
      <c r="D117" s="374" t="s">
        <v>99</v>
      </c>
      <c r="E117" s="374"/>
      <c r="F117" s="374"/>
      <c r="G117" s="374"/>
      <c r="H117" s="374"/>
      <c r="I117" s="374"/>
      <c r="J117" s="374"/>
      <c r="K117" s="374"/>
      <c r="L117" s="374"/>
      <c r="M117" s="137">
        <v>320</v>
      </c>
      <c r="N117" s="137">
        <f>M117*C117</f>
        <v>640</v>
      </c>
      <c r="O117" s="61"/>
      <c r="P117" s="228"/>
    </row>
    <row r="118" spans="1:16" s="121" customFormat="1" ht="15.75" customHeight="1">
      <c r="A118" s="221"/>
      <c r="B118" s="200">
        <v>3</v>
      </c>
      <c r="C118" s="114">
        <v>1</v>
      </c>
      <c r="D118" s="374" t="s">
        <v>99</v>
      </c>
      <c r="E118" s="374"/>
      <c r="F118" s="374"/>
      <c r="G118" s="374"/>
      <c r="H118" s="374"/>
      <c r="I118" s="374"/>
      <c r="J118" s="374"/>
      <c r="K118" s="374"/>
      <c r="L118" s="374"/>
      <c r="M118" s="137">
        <v>320</v>
      </c>
      <c r="N118" s="99">
        <v>320</v>
      </c>
      <c r="O118" s="61"/>
      <c r="P118" s="228"/>
    </row>
    <row r="119" spans="1:16" s="121" customFormat="1" ht="15.75" customHeight="1">
      <c r="A119" s="221"/>
      <c r="B119" s="365"/>
      <c r="C119" s="366"/>
      <c r="D119" s="366"/>
      <c r="E119" s="229"/>
      <c r="F119" s="230"/>
      <c r="G119" s="230"/>
      <c r="H119" s="230"/>
      <c r="I119" s="230"/>
      <c r="J119" s="230"/>
      <c r="K119" s="230"/>
      <c r="L119" s="230"/>
      <c r="M119" s="231" t="s">
        <v>12</v>
      </c>
      <c r="N119" s="232">
        <f>SUM(N116:N118)</f>
        <v>1280</v>
      </c>
      <c r="O119" s="61"/>
      <c r="P119" s="228"/>
    </row>
    <row r="120" spans="1:16" ht="4.5" customHeight="1">
      <c r="B120" s="233"/>
      <c r="C120" s="233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  <c r="N120" s="233"/>
      <c r="O120" s="233"/>
      <c r="P120" s="20"/>
    </row>
    <row r="121" spans="1:16" ht="18" customHeight="1">
      <c r="B121" s="367" t="s">
        <v>26</v>
      </c>
      <c r="C121" s="367"/>
      <c r="D121" s="367"/>
      <c r="E121" s="367"/>
      <c r="F121" s="367"/>
      <c r="G121" s="367"/>
      <c r="H121" s="367"/>
      <c r="I121" s="367"/>
      <c r="J121" s="367"/>
      <c r="K121" s="367"/>
      <c r="L121" s="367"/>
      <c r="M121" s="367"/>
      <c r="N121" s="367"/>
      <c r="O121" s="367"/>
      <c r="P121" s="234"/>
    </row>
    <row r="122" spans="1:16" ht="12.75" customHeight="1">
      <c r="B122" s="21" t="str">
        <f>B33</f>
        <v>FAPESP, JUNE 2012</v>
      </c>
      <c r="K122" s="3"/>
      <c r="P122" s="121"/>
    </row>
    <row r="123" spans="1:16" ht="12.75" hidden="1" customHeight="1">
      <c r="B123" s="33"/>
      <c r="C123" s="223"/>
      <c r="D123" s="223"/>
      <c r="E123" s="223"/>
      <c r="F123" s="216"/>
      <c r="G123" s="216"/>
      <c r="H123" s="216"/>
      <c r="I123" s="216"/>
      <c r="J123" s="216"/>
      <c r="K123" s="216"/>
      <c r="L123" s="216"/>
      <c r="M123" s="223"/>
      <c r="N123" s="216"/>
      <c r="O123" s="211"/>
      <c r="P123" s="20"/>
    </row>
    <row r="124" spans="1:16" ht="12.75" hidden="1" customHeight="1">
      <c r="B124" s="33"/>
      <c r="C124" s="223"/>
      <c r="D124" s="223"/>
      <c r="E124" s="223"/>
      <c r="F124" s="216"/>
      <c r="G124" s="216"/>
      <c r="H124" s="216"/>
      <c r="I124" s="216"/>
      <c r="J124" s="216"/>
      <c r="K124" s="216"/>
      <c r="L124" s="216"/>
      <c r="M124" s="223"/>
      <c r="N124" s="216"/>
      <c r="O124" s="211"/>
      <c r="P124" s="20"/>
    </row>
    <row r="125" spans="1:16" ht="12.75" hidden="1" customHeight="1">
      <c r="B125" s="33"/>
      <c r="C125" s="223"/>
      <c r="D125" s="223"/>
      <c r="E125" s="223"/>
      <c r="F125" s="216"/>
      <c r="G125" s="216"/>
      <c r="H125" s="216"/>
      <c r="I125" s="216"/>
      <c r="J125" s="216"/>
      <c r="K125" s="216"/>
      <c r="L125" s="216"/>
      <c r="M125" s="223"/>
      <c r="N125" s="216"/>
      <c r="O125" s="211"/>
      <c r="P125" s="20"/>
    </row>
    <row r="126" spans="1:16" ht="12.75" hidden="1" customHeight="1">
      <c r="B126" s="33"/>
      <c r="C126" s="223"/>
      <c r="D126" s="223"/>
      <c r="E126" s="223"/>
      <c r="F126" s="216"/>
      <c r="G126" s="216"/>
      <c r="H126" s="216"/>
      <c r="I126" s="216"/>
      <c r="J126" s="216"/>
      <c r="K126" s="216"/>
      <c r="L126" s="216"/>
      <c r="M126" s="223"/>
      <c r="N126" s="216"/>
      <c r="O126" s="211"/>
      <c r="P126" s="20"/>
    </row>
    <row r="127" spans="1:16" ht="12.75" hidden="1" customHeight="1">
      <c r="B127" s="33"/>
      <c r="C127" s="223"/>
      <c r="D127" s="223"/>
      <c r="E127" s="223"/>
      <c r="F127" s="216"/>
      <c r="G127" s="216"/>
      <c r="H127" s="216"/>
      <c r="I127" s="216"/>
      <c r="J127" s="216"/>
      <c r="K127" s="216"/>
      <c r="L127" s="216"/>
      <c r="M127" s="223"/>
      <c r="N127" s="216"/>
      <c r="O127" s="211"/>
      <c r="P127" s="20"/>
    </row>
    <row r="128" spans="1:16" ht="12.75" hidden="1" customHeight="1">
      <c r="B128" s="235"/>
      <c r="C128" s="223"/>
      <c r="D128" s="223"/>
      <c r="E128" s="223"/>
      <c r="F128" s="216"/>
      <c r="G128" s="216"/>
      <c r="H128" s="216"/>
      <c r="I128" s="216"/>
      <c r="J128" s="216"/>
      <c r="K128" s="216"/>
      <c r="L128" s="216"/>
      <c r="M128" s="223"/>
      <c r="N128" s="216"/>
      <c r="O128" s="211"/>
      <c r="P128" s="20"/>
    </row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</sheetData>
  <sheetProtection password="CFE7" sheet="1" objects="1" scenarios="1"/>
  <mergeCells count="41">
    <mergeCell ref="K3:O3"/>
    <mergeCell ref="K4:O5"/>
    <mergeCell ref="D10:G10"/>
    <mergeCell ref="D22:L22"/>
    <mergeCell ref="D23:L23"/>
    <mergeCell ref="D15:L15"/>
    <mergeCell ref="D21:L21"/>
    <mergeCell ref="D14:L14"/>
    <mergeCell ref="D17:L17"/>
    <mergeCell ref="B8:E8"/>
    <mergeCell ref="F8:O8"/>
    <mergeCell ref="D12:G12"/>
    <mergeCell ref="B10:C10"/>
    <mergeCell ref="D16:L16"/>
    <mergeCell ref="B12:C12"/>
    <mergeCell ref="D18:L18"/>
    <mergeCell ref="D19:L19"/>
    <mergeCell ref="B119:D119"/>
    <mergeCell ref="B121:O121"/>
    <mergeCell ref="B114:B115"/>
    <mergeCell ref="C114:C115"/>
    <mergeCell ref="D114:L115"/>
    <mergeCell ref="M114:M115"/>
    <mergeCell ref="N114:N115"/>
    <mergeCell ref="O114:O115"/>
    <mergeCell ref="D116:L116"/>
    <mergeCell ref="D117:L117"/>
    <mergeCell ref="D118:L118"/>
    <mergeCell ref="B94:P94"/>
    <mergeCell ref="B95:P95"/>
    <mergeCell ref="B97:O97"/>
    <mergeCell ref="B99:O100"/>
    <mergeCell ref="D20:L20"/>
    <mergeCell ref="D30:L30"/>
    <mergeCell ref="D27:L27"/>
    <mergeCell ref="D28:L28"/>
    <mergeCell ref="D29:L29"/>
    <mergeCell ref="B32:O32"/>
    <mergeCell ref="D26:L26"/>
    <mergeCell ref="D24:L24"/>
    <mergeCell ref="D25:L25"/>
  </mergeCells>
  <conditionalFormatting sqref="N15:N30">
    <cfRule type="cellIs" dxfId="6" priority="13" stopIfTrue="1" operator="equal">
      <formula>""</formula>
    </cfRule>
  </conditionalFormatting>
  <conditionalFormatting sqref="B15:C30">
    <cfRule type="cellIs" dxfId="5" priority="12" stopIfTrue="1" operator="equal">
      <formula>0</formula>
    </cfRule>
  </conditionalFormatting>
  <conditionalFormatting sqref="E26:L30 E15:L24 D15:D30 M15:M30">
    <cfRule type="cellIs" dxfId="4" priority="11" stopIfTrue="1" operator="equal">
      <formula>0</formula>
    </cfRule>
  </conditionalFormatting>
  <conditionalFormatting sqref="F8:O8 D10:F10">
    <cfRule type="cellIs" dxfId="3" priority="10" operator="equal">
      <formula>""</formula>
    </cfRule>
  </conditionalFormatting>
  <conditionalFormatting sqref="M119:N119">
    <cfRule type="cellIs" dxfId="2" priority="9" stopIfTrue="1" operator="equal">
      <formula>0</formula>
    </cfRule>
  </conditionalFormatting>
  <conditionalFormatting sqref="D12:G12">
    <cfRule type="cellIs" dxfId="1" priority="1" stopIfTrue="1" operator="equal">
      <formula>""</formula>
    </cfRule>
  </conditionalFormatting>
  <dataValidations count="4">
    <dataValidation type="list" allowBlank="1" showInputMessage="1" showErrorMessage="1" promptTitle="ATENÇÃO!" prompt="PARA RADIOISÓTOPOS OU RADIOATIVOS,  INDICAR O Nº DE AUTORIZAÇÃO DA CNEN PARA O PESQUISADOR  E PARA A INSTITUIÇÃO." sqref="O116">
      <formula1>#REF!</formula1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allowBlank="1" showErrorMessage="1" prompt="DIGITE O NOME NA PRIMEIRA PLANILHA 1-MPN" sqref="F8:M8"/>
  </dataValidations>
  <printOptions horizontalCentered="1" verticalCentered="1"/>
  <pageMargins left="0.39370078740157483" right="0.27559055118110237" top="0.39370078740157483" bottom="0.39370078740157483" header="0" footer="0"/>
  <pageSetup paperSize="9" scale="73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M27"/>
  <sheetViews>
    <sheetView showGridLines="0" showRowColHeaders="0" zoomScale="98" zoomScaleNormal="98" workbookViewId="0"/>
  </sheetViews>
  <sheetFormatPr defaultColWidth="0" defaultRowHeight="12.75" zeroHeight="1"/>
  <cols>
    <col min="1" max="1" width="2.140625" customWidth="1"/>
    <col min="2" max="2" width="4.28515625" bestFit="1" customWidth="1"/>
    <col min="3" max="3" width="4.85546875" style="178" customWidth="1"/>
    <col min="4" max="4" width="82.7109375" customWidth="1"/>
    <col min="5" max="5" width="20.140625" customWidth="1"/>
    <col min="6" max="6" width="2.42578125" style="142" customWidth="1"/>
    <col min="7" max="13" width="1.5703125" hidden="1" customWidth="1"/>
    <col min="14" max="16384" width="9.140625" hidden="1"/>
  </cols>
  <sheetData>
    <row r="1" spans="2:7">
      <c r="D1" s="71"/>
      <c r="E1" s="71"/>
    </row>
    <row r="2" spans="2:7">
      <c r="D2" s="71"/>
      <c r="E2" s="71"/>
    </row>
    <row r="3" spans="2:7" ht="21.75" customHeight="1">
      <c r="D3" s="71"/>
      <c r="E3" s="145" t="str">
        <f>IF(TRAN!Q8=0,"",TRAN!Q8)</f>
        <v/>
      </c>
    </row>
    <row r="4" spans="2:7" ht="42.75" customHeight="1">
      <c r="B4" s="386" t="s">
        <v>119</v>
      </c>
      <c r="C4" s="383" t="s">
        <v>120</v>
      </c>
      <c r="D4" s="381" t="s">
        <v>107</v>
      </c>
      <c r="E4" s="382"/>
      <c r="G4" t="e">
        <f>IF(#REF!=0,"",#REF!)</f>
        <v>#REF!</v>
      </c>
    </row>
    <row r="5" spans="2:7" ht="3.75" customHeight="1">
      <c r="B5" s="387"/>
      <c r="C5" s="384"/>
      <c r="D5" s="194"/>
      <c r="E5" s="192"/>
    </row>
    <row r="6" spans="2:7" ht="37.5" customHeight="1">
      <c r="B6" s="387"/>
      <c r="C6" s="384"/>
      <c r="D6" s="195" t="s">
        <v>108</v>
      </c>
      <c r="E6" s="242" t="s">
        <v>12</v>
      </c>
      <c r="F6" s="380"/>
    </row>
    <row r="7" spans="2:7" s="9" customFormat="1" ht="39" customHeight="1">
      <c r="B7" s="387"/>
      <c r="C7" s="384"/>
      <c r="D7" s="236" t="s">
        <v>110</v>
      </c>
      <c r="E7" s="184" t="str">
        <f>TRAN!D12</f>
        <v/>
      </c>
      <c r="F7" s="380"/>
    </row>
    <row r="8" spans="2:7" s="9" customFormat="1" ht="39" customHeight="1">
      <c r="B8" s="387"/>
      <c r="C8" s="384"/>
      <c r="D8" s="236" t="s">
        <v>109</v>
      </c>
      <c r="E8" s="184" t="str">
        <f>DIP!D12</f>
        <v/>
      </c>
      <c r="F8" s="380"/>
    </row>
    <row r="9" spans="2:7" s="9" customFormat="1" ht="39" customHeight="1" thickBot="1">
      <c r="B9" s="387"/>
      <c r="C9" s="384"/>
      <c r="D9" s="248" t="s">
        <v>113</v>
      </c>
      <c r="E9" s="249" t="str">
        <f>STB!D12</f>
        <v/>
      </c>
      <c r="F9" s="380"/>
    </row>
    <row r="10" spans="2:7" s="9" customFormat="1" ht="30.75" customHeight="1">
      <c r="B10" s="387"/>
      <c r="C10" s="384"/>
      <c r="D10" s="196" t="s">
        <v>12</v>
      </c>
      <c r="E10" s="250" t="str">
        <f>IF(SUM(E7:E9)=0,"",SUM(E7:E9))</f>
        <v/>
      </c>
      <c r="F10" s="380"/>
    </row>
    <row r="11" spans="2:7" s="9" customFormat="1" ht="12" customHeight="1">
      <c r="B11" s="388"/>
      <c r="C11" s="385"/>
      <c r="D11" s="91" t="str">
        <f>DIP!B47</f>
        <v>FAPESP, JUNE 2012</v>
      </c>
      <c r="E11" s="91"/>
      <c r="F11" s="380"/>
    </row>
    <row r="12" spans="2:7" s="9" customFormat="1" ht="10.5" hidden="1" customHeight="1">
      <c r="C12" s="101"/>
      <c r="E12" s="92"/>
      <c r="F12" s="143"/>
    </row>
    <row r="13" spans="2:7" s="9" customFormat="1" hidden="1">
      <c r="C13" s="179"/>
      <c r="D13"/>
      <c r="E13" s="16"/>
      <c r="F13" s="143"/>
    </row>
    <row r="14" spans="2:7" hidden="1">
      <c r="E14" s="16"/>
    </row>
    <row r="15" spans="2:7" hidden="1">
      <c r="E15" s="16"/>
    </row>
    <row r="16" spans="2:7" hidden="1">
      <c r="E16" s="16"/>
    </row>
    <row r="17" spans="5:5" hidden="1">
      <c r="E17" s="16"/>
    </row>
    <row r="18" spans="5:5" ht="12.75" customHeight="1"/>
    <row r="19" spans="5:5" hidden="1"/>
    <row r="20" spans="5:5" hidden="1"/>
    <row r="21" spans="5:5" hidden="1"/>
    <row r="22" spans="5:5" hidden="1"/>
    <row r="23" spans="5:5" hidden="1"/>
    <row r="24" spans="5:5" hidden="1"/>
    <row r="25" spans="5:5" hidden="1"/>
    <row r="26" spans="5:5" hidden="1"/>
    <row r="27" spans="5:5"/>
  </sheetData>
  <sheetProtection password="CFE7" sheet="1" objects="1" scenarios="1"/>
  <mergeCells count="4">
    <mergeCell ref="F6:F11"/>
    <mergeCell ref="D4:E4"/>
    <mergeCell ref="C4:C11"/>
    <mergeCell ref="B4:B11"/>
  </mergeCells>
  <conditionalFormatting sqref="E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TRAN</vt:lpstr>
      <vt:lpstr>DIP</vt:lpstr>
      <vt:lpstr>9a-B-TTS- VINC</vt:lpstr>
      <vt:lpstr>STB</vt:lpstr>
      <vt:lpstr>CONSOLIDATED</vt:lpstr>
      <vt:lpstr>'9a-B-TTS- VINC'!Area_de_impressao</vt:lpstr>
      <vt:lpstr>CONSOLIDATED!Area_de_impressao</vt:lpstr>
      <vt:lpstr>DIP!Area_de_impressao</vt:lpstr>
      <vt:lpstr>TRAN!Area_de_impressao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2011-07-15T13:57:57Z</cp:lastPrinted>
  <dcterms:created xsi:type="dcterms:W3CDTF">2004-06-09T18:15:42Z</dcterms:created>
  <dcterms:modified xsi:type="dcterms:W3CDTF">2012-06-18T14:18:49Z</dcterms:modified>
  <cp:category>Planilha do Microsoft Excel</cp:category>
</cp:coreProperties>
</file>