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EstaPasta_de_trabalho"/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TRAN!$B$2:$Q$45</definedName>
  </definedNames>
  <calcPr calcId="145621"/>
</workbook>
</file>

<file path=xl/calcChain.xml><?xml version="1.0" encoding="utf-8"?>
<calcChain xmlns="http://schemas.openxmlformats.org/spreadsheetml/2006/main">
  <c r="B47" i="9" l="1"/>
  <c r="B33" i="15" s="1"/>
  <c r="B122" i="15" s="1"/>
  <c r="N117" i="15"/>
  <c r="N119" i="15" s="1"/>
  <c r="N21" i="15"/>
  <c r="N22" i="15"/>
  <c r="N23" i="15"/>
  <c r="N24" i="15"/>
  <c r="N25" i="15"/>
  <c r="N26" i="15"/>
  <c r="N27" i="15"/>
  <c r="N28" i="15"/>
  <c r="N29" i="15"/>
  <c r="N30" i="15"/>
  <c r="N15" i="15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 s="1"/>
  <c r="K16" i="14"/>
  <c r="G16" i="14"/>
  <c r="G25" i="14"/>
  <c r="K25" i="14"/>
  <c r="IF24" i="14"/>
  <c r="K24" i="14"/>
  <c r="G24" i="14"/>
  <c r="G38" i="14"/>
  <c r="K38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39" i="8"/>
  <c r="O36" i="9"/>
  <c r="O30" i="9"/>
  <c r="IF15" i="14"/>
  <c r="IG15" i="14" s="1"/>
  <c r="IF18" i="14"/>
  <c r="IG18" i="14" s="1"/>
  <c r="IF19" i="14"/>
  <c r="IG19" i="14"/>
  <c r="IF20" i="14"/>
  <c r="IG20" i="14" s="1"/>
  <c r="IF21" i="14"/>
  <c r="IG21" i="14"/>
  <c r="IF22" i="14"/>
  <c r="O15" i="9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O132" i="9" s="1"/>
  <c r="ID129" i="9"/>
  <c r="IE129" i="9" s="1"/>
  <c r="O130" i="9"/>
  <c r="ID130" i="9"/>
  <c r="IE130" i="9" s="1"/>
  <c r="O131" i="9"/>
  <c r="P15" i="8"/>
  <c r="P16" i="8"/>
  <c r="P17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40" i="8"/>
  <c r="P41" i="8"/>
  <c r="P123" i="8"/>
  <c r="IH123" i="8"/>
  <c r="II123" i="8" s="1"/>
  <c r="P124" i="8"/>
  <c r="IH124" i="8"/>
  <c r="II124" i="8"/>
  <c r="P125" i="8"/>
  <c r="IH125" i="8"/>
  <c r="II125" i="8" s="1"/>
  <c r="P126" i="8"/>
  <c r="IH126" i="8"/>
  <c r="II126" i="8" s="1"/>
  <c r="IH127" i="8"/>
  <c r="G4" i="13"/>
  <c r="D12" i="9"/>
  <c r="E8" i="13" s="1"/>
  <c r="D11" i="13" l="1"/>
  <c r="P127" i="8"/>
  <c r="D12" i="8"/>
  <c r="E7" i="13" s="1"/>
  <c r="K40" i="14"/>
  <c r="I10" i="14" s="1"/>
  <c r="D12" i="15"/>
  <c r="E9" i="13" s="1"/>
  <c r="E10" i="13"/>
  <c r="C133" i="9"/>
  <c r="K10" i="14" l="1"/>
</calcChain>
</file>

<file path=xl/sharedStrings.xml><?xml version="1.0" encoding="utf-8"?>
<sst xmlns="http://schemas.openxmlformats.org/spreadsheetml/2006/main" count="196" uniqueCount="124">
  <si>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</si>
  <si>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</si>
  <si>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</si>
  <si>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</si>
  <si>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</si>
  <si>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</si>
  <si>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</si>
  <si>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</si>
  <si>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</si>
  <si>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</si>
  <si>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</si>
  <si>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</si>
  <si>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</si>
  <si>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</si>
  <si>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</si>
  <si>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</si>
  <si>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</si>
  <si>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</si>
  <si>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</si>
  <si>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</si>
  <si>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</si>
  <si>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</si>
  <si>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</si>
  <si>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</si>
  <si>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</si>
  <si>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</si>
  <si>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</si>
  <si>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</si>
  <si>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</si>
  <si>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</si>
  <si>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</si>
  <si>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</si>
  <si>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</si>
  <si>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</si>
  <si>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</si>
  <si>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</si>
  <si>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</si>
  <si>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</si>
  <si>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</si>
  <si>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</si>
  <si>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</si>
  <si>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</si>
  <si>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</si>
  <si>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</si>
  <si>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</si>
  <si>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</si>
  <si>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</si>
  <si>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</si>
  <si>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</si>
  <si>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</si>
  <si>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</si>
  <si>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</si>
  <si>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</si>
  <si>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</si>
  <si>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</si>
  <si>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</si>
  <si>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</si>
  <si>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</si>
  <si>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</si>
  <si>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</si>
  <si>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</si>
  <si>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</si>
  <si>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</si>
  <si>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</si>
  <si>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</si>
  <si>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</si>
  <si>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</si>
  <si>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</si>
  <si>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</si>
  <si>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</si>
  <si>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</si>
  <si>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</si>
  <si>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</si>
  <si>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</si>
  <si>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</si>
  <si>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</si>
  <si>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</si>
  <si>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</si>
  <si>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</si>
  <si>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</si>
  <si>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</si>
  <si>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</si>
  <si>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</si>
  <si>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</si>
  <si>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</si>
  <si>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</si>
  <si>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</si>
  <si>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</si>
  <si>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</si>
  <si>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</si>
  <si>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</si>
  <si>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</si>
  <si>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</si>
  <si>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</si>
  <si>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</si>
  <si>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</si>
  <si>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</si>
  <si>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</si>
  <si>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</si>
  <si>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</si>
  <si>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</si>
  <si>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</si>
  <si>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</si>
  <si>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</si>
  <si>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</si>
  <si>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</si>
  <si>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</si>
  <si>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</si>
  <si>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</si>
  <si>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</si>
  <si>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</si>
  <si>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</si>
  <si>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</si>
  <si>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</si>
  <si>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</si>
  <si>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</si>
  <si>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</si>
  <si>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</si>
  <si>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</si>
  <si>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</si>
  <si>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</si>
  <si>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 xml:space="preserve">CALL FOR PROPOSALS </t>
  </si>
  <si>
    <t>FAPESP/NSF (MWN - Materials World Network)</t>
  </si>
  <si>
    <t>FAPESP, OCTOBER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</si>
</sst>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6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7" fontId="40" fillId="0" borderId="2" xfId="1" applyNumberFormat="1" applyFont="1" applyBorder="1" applyAlignment="1">
      <alignment vertical="center" shrinkToFit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4" fontId="0" fillId="0" borderId="9" xfId="0" applyNumberFormat="1" applyBorder="1" applyAlignment="1">
      <alignment vertical="center"/>
    </xf>
    <xf numFmtId="167" fontId="45" fillId="0" borderId="14" xfId="3" applyNumberFormat="1" applyFont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6" fillId="0" borderId="6" xfId="0" applyFont="1" applyBorder="1" applyAlignment="1">
      <alignment horizontal="left"/>
    </xf>
    <xf numFmtId="0" fontId="2" fillId="0" borderId="2" xfId="0" applyFont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97</xdr:row>
      <xdr:rowOff>114300</xdr:rowOff>
    </xdr:from>
    <xdr:to>
      <xdr:col>15</xdr:col>
      <xdr:colOff>828675</xdr:colOff>
      <xdr:row>99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90</xdr:row>
      <xdr:rowOff>0</xdr:rowOff>
    </xdr:from>
    <xdr:to>
      <xdr:col>5</xdr:col>
      <xdr:colOff>209550</xdr:colOff>
      <xdr:row>97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304800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90</xdr:row>
      <xdr:rowOff>85725</xdr:rowOff>
    </xdr:from>
    <xdr:to>
      <xdr:col>13</xdr:col>
      <xdr:colOff>9525</xdr:colOff>
      <xdr:row>91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8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7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9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55" t="s">
        <v>121</v>
      </c>
      <c r="N4" s="256"/>
      <c r="O4" s="256"/>
      <c r="P4" s="256"/>
      <c r="Q4" s="257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58" t="s">
        <v>122</v>
      </c>
      <c r="N5" s="259"/>
      <c r="O5" s="259"/>
      <c r="P5" s="259"/>
      <c r="Q5" s="260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M6" s="261"/>
      <c r="N6" s="262"/>
      <c r="O6" s="262"/>
      <c r="P6" s="262"/>
      <c r="Q6" s="263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5" t="s">
        <v>111</v>
      </c>
      <c r="C8" s="24"/>
      <c r="D8" s="7"/>
      <c r="E8" s="7"/>
      <c r="F8" s="268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70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64" t="s">
        <v>112</v>
      </c>
      <c r="C10" s="264"/>
      <c r="D10" s="264"/>
      <c r="E10" s="265"/>
      <c r="F10" s="266"/>
      <c r="G10" s="267"/>
      <c r="I10" s="246"/>
      <c r="J10" s="246"/>
      <c r="K10" s="246"/>
      <c r="L10" s="246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76" t="s">
        <v>61</v>
      </c>
      <c r="C12" s="277"/>
      <c r="D12" s="278" t="str">
        <f>IF(SUM(P15:P41)=0,"",SUM(P15:P41))</f>
        <v/>
      </c>
      <c r="E12" s="279"/>
      <c r="F12" s="279"/>
      <c r="G12" s="280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84" t="s">
        <v>8</v>
      </c>
      <c r="C14" s="284"/>
      <c r="D14" s="110" t="s">
        <v>114</v>
      </c>
      <c r="E14" s="281" t="s">
        <v>115</v>
      </c>
      <c r="F14" s="282"/>
      <c r="G14" s="282"/>
      <c r="H14" s="282"/>
      <c r="I14" s="282"/>
      <c r="J14" s="282"/>
      <c r="K14" s="282"/>
      <c r="L14" s="282"/>
      <c r="M14" s="282"/>
      <c r="N14" s="283"/>
      <c r="O14" s="208" t="s">
        <v>116</v>
      </c>
      <c r="P14" s="208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29.25" customHeight="1">
      <c r="A15" s="106"/>
      <c r="B15" s="285"/>
      <c r="C15" s="286"/>
      <c r="D15" s="57"/>
      <c r="E15" s="273"/>
      <c r="F15" s="274"/>
      <c r="G15" s="274"/>
      <c r="H15" s="274"/>
      <c r="I15" s="274"/>
      <c r="J15" s="274"/>
      <c r="K15" s="274"/>
      <c r="L15" s="274"/>
      <c r="M15" s="274"/>
      <c r="N15" s="275"/>
      <c r="O15" s="100"/>
      <c r="P15" s="190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29.25" customHeight="1">
      <c r="A16" s="106"/>
      <c r="B16" s="271"/>
      <c r="C16" s="272"/>
      <c r="D16" s="57"/>
      <c r="E16" s="273"/>
      <c r="F16" s="274"/>
      <c r="G16" s="274"/>
      <c r="H16" s="274"/>
      <c r="I16" s="274"/>
      <c r="J16" s="274"/>
      <c r="K16" s="274"/>
      <c r="L16" s="274"/>
      <c r="M16" s="274"/>
      <c r="N16" s="275"/>
      <c r="O16" s="100"/>
      <c r="P16" s="190" t="str">
        <f t="shared" ref="P16:P41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29.25" customHeight="1">
      <c r="A17" s="106"/>
      <c r="B17" s="271"/>
      <c r="C17" s="272"/>
      <c r="D17" s="213"/>
      <c r="E17" s="274"/>
      <c r="F17" s="274"/>
      <c r="G17" s="274"/>
      <c r="H17" s="274"/>
      <c r="I17" s="274"/>
      <c r="J17" s="274"/>
      <c r="K17" s="274"/>
      <c r="L17" s="274"/>
      <c r="M17" s="274"/>
      <c r="N17" s="275"/>
      <c r="O17" s="100"/>
      <c r="P17" s="190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29.25" customHeight="1">
      <c r="A18" s="106"/>
      <c r="B18" s="240"/>
      <c r="C18" s="241"/>
      <c r="D18" s="213"/>
      <c r="E18" s="274"/>
      <c r="F18" s="274"/>
      <c r="G18" s="274"/>
      <c r="H18" s="274"/>
      <c r="I18" s="274"/>
      <c r="J18" s="274"/>
      <c r="K18" s="274"/>
      <c r="L18" s="274"/>
      <c r="M18" s="274"/>
      <c r="N18" s="275"/>
      <c r="O18" s="100"/>
      <c r="P18" s="190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29.25" customHeight="1">
      <c r="A19" s="106"/>
      <c r="B19" s="240"/>
      <c r="C19" s="241"/>
      <c r="D19" s="213"/>
      <c r="E19" s="274"/>
      <c r="F19" s="274"/>
      <c r="G19" s="274"/>
      <c r="H19" s="274"/>
      <c r="I19" s="274"/>
      <c r="J19" s="274"/>
      <c r="K19" s="274"/>
      <c r="L19" s="274"/>
      <c r="M19" s="274"/>
      <c r="N19" s="275"/>
      <c r="O19" s="100"/>
      <c r="P19" s="190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29.25" customHeight="1">
      <c r="A20" s="106"/>
      <c r="B20" s="240"/>
      <c r="C20" s="241"/>
      <c r="D20" s="213"/>
      <c r="E20" s="274"/>
      <c r="F20" s="274"/>
      <c r="G20" s="274"/>
      <c r="H20" s="274"/>
      <c r="I20" s="274"/>
      <c r="J20" s="274"/>
      <c r="K20" s="274"/>
      <c r="L20" s="274"/>
      <c r="M20" s="274"/>
      <c r="N20" s="275"/>
      <c r="O20" s="100"/>
      <c r="P20" s="190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29.25" customHeight="1">
      <c r="A21" s="106"/>
      <c r="B21" s="240"/>
      <c r="C21" s="241"/>
      <c r="D21" s="213"/>
      <c r="E21" s="274"/>
      <c r="F21" s="274"/>
      <c r="G21" s="274"/>
      <c r="H21" s="274"/>
      <c r="I21" s="274"/>
      <c r="J21" s="274"/>
      <c r="K21" s="274"/>
      <c r="L21" s="274"/>
      <c r="M21" s="274"/>
      <c r="N21" s="275"/>
      <c r="O21" s="100"/>
      <c r="P21" s="190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29.25" customHeight="1">
      <c r="A22" s="106"/>
      <c r="B22" s="240"/>
      <c r="C22" s="241"/>
      <c r="D22" s="213"/>
      <c r="E22" s="274"/>
      <c r="F22" s="274"/>
      <c r="G22" s="274"/>
      <c r="H22" s="274"/>
      <c r="I22" s="274"/>
      <c r="J22" s="274"/>
      <c r="K22" s="274"/>
      <c r="L22" s="274"/>
      <c r="M22" s="274"/>
      <c r="N22" s="275"/>
      <c r="O22" s="100"/>
      <c r="P22" s="190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29.25" customHeight="1">
      <c r="A23" s="106"/>
      <c r="B23" s="271"/>
      <c r="C23" s="272"/>
      <c r="D23" s="57"/>
      <c r="E23" s="273"/>
      <c r="F23" s="274"/>
      <c r="G23" s="274"/>
      <c r="H23" s="274"/>
      <c r="I23" s="274"/>
      <c r="J23" s="274"/>
      <c r="K23" s="274"/>
      <c r="L23" s="274"/>
      <c r="M23" s="274"/>
      <c r="N23" s="275"/>
      <c r="O23" s="100"/>
      <c r="P23" s="190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29.25" customHeight="1">
      <c r="A24" s="106"/>
      <c r="B24" s="271"/>
      <c r="C24" s="272"/>
      <c r="D24" s="57"/>
      <c r="E24" s="273"/>
      <c r="F24" s="274"/>
      <c r="G24" s="274"/>
      <c r="H24" s="274"/>
      <c r="I24" s="274"/>
      <c r="J24" s="274"/>
      <c r="K24" s="274"/>
      <c r="L24" s="274"/>
      <c r="M24" s="274"/>
      <c r="N24" s="275"/>
      <c r="O24" s="100"/>
      <c r="P24" s="190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29.25" customHeight="1">
      <c r="A25" s="106"/>
      <c r="B25" s="271"/>
      <c r="C25" s="272"/>
      <c r="D25" s="57"/>
      <c r="E25" s="273"/>
      <c r="F25" s="274"/>
      <c r="G25" s="274"/>
      <c r="H25" s="274"/>
      <c r="I25" s="274"/>
      <c r="J25" s="274"/>
      <c r="K25" s="274"/>
      <c r="L25" s="274"/>
      <c r="M25" s="274"/>
      <c r="N25" s="275"/>
      <c r="O25" s="100"/>
      <c r="P25" s="190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29.25" customHeight="1">
      <c r="A26" s="106"/>
      <c r="B26" s="271"/>
      <c r="C26" s="272"/>
      <c r="D26" s="57"/>
      <c r="E26" s="273"/>
      <c r="F26" s="274"/>
      <c r="G26" s="274"/>
      <c r="H26" s="274"/>
      <c r="I26" s="274"/>
      <c r="J26" s="274"/>
      <c r="K26" s="274"/>
      <c r="L26" s="274"/>
      <c r="M26" s="274"/>
      <c r="N26" s="275"/>
      <c r="O26" s="100"/>
      <c r="P26" s="190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29.25" customHeight="1">
      <c r="A27" s="106"/>
      <c r="B27" s="271"/>
      <c r="C27" s="272"/>
      <c r="D27" s="57"/>
      <c r="E27" s="273"/>
      <c r="F27" s="274"/>
      <c r="G27" s="274"/>
      <c r="H27" s="274"/>
      <c r="I27" s="274"/>
      <c r="J27" s="274"/>
      <c r="K27" s="274"/>
      <c r="L27" s="274"/>
      <c r="M27" s="274"/>
      <c r="N27" s="275"/>
      <c r="O27" s="100"/>
      <c r="P27" s="190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29.25" customHeight="1">
      <c r="A28" s="106"/>
      <c r="B28" s="271"/>
      <c r="C28" s="272"/>
      <c r="D28" s="57"/>
      <c r="E28" s="273"/>
      <c r="F28" s="274"/>
      <c r="G28" s="274"/>
      <c r="H28" s="274"/>
      <c r="I28" s="274"/>
      <c r="J28" s="274"/>
      <c r="K28" s="274"/>
      <c r="L28" s="274"/>
      <c r="M28" s="274"/>
      <c r="N28" s="275"/>
      <c r="O28" s="100"/>
      <c r="P28" s="190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29.25" customHeight="1">
      <c r="A29" s="106"/>
      <c r="B29" s="271"/>
      <c r="C29" s="272"/>
      <c r="D29" s="57"/>
      <c r="E29" s="273"/>
      <c r="F29" s="274"/>
      <c r="G29" s="274"/>
      <c r="H29" s="274"/>
      <c r="I29" s="274"/>
      <c r="J29" s="274"/>
      <c r="K29" s="274"/>
      <c r="L29" s="274"/>
      <c r="M29" s="274"/>
      <c r="N29" s="275"/>
      <c r="O29" s="100"/>
      <c r="P29" s="190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29.25" customHeight="1">
      <c r="A30" s="106"/>
      <c r="B30" s="271"/>
      <c r="C30" s="272"/>
      <c r="D30" s="57"/>
      <c r="E30" s="273"/>
      <c r="F30" s="274"/>
      <c r="G30" s="274"/>
      <c r="H30" s="274"/>
      <c r="I30" s="274"/>
      <c r="J30" s="274"/>
      <c r="K30" s="274"/>
      <c r="L30" s="274"/>
      <c r="M30" s="274"/>
      <c r="N30" s="275"/>
      <c r="O30" s="100"/>
      <c r="P30" s="190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29.25" customHeight="1">
      <c r="A31" s="106"/>
      <c r="B31" s="271"/>
      <c r="C31" s="272"/>
      <c r="D31" s="57"/>
      <c r="E31" s="273"/>
      <c r="F31" s="274"/>
      <c r="G31" s="274"/>
      <c r="H31" s="274"/>
      <c r="I31" s="274"/>
      <c r="J31" s="274"/>
      <c r="K31" s="274"/>
      <c r="L31" s="274"/>
      <c r="M31" s="274"/>
      <c r="N31" s="275"/>
      <c r="O31" s="100"/>
      <c r="P31" s="190" t="str">
        <f t="shared" si="0"/>
        <v/>
      </c>
      <c r="Q31" s="39"/>
      <c r="R31" s="105"/>
      <c r="S31" s="4"/>
      <c r="T31" s="4"/>
      <c r="U31" s="4"/>
      <c r="V31" s="4"/>
      <c r="W31" s="4"/>
      <c r="X31" s="4"/>
    </row>
    <row r="32" spans="1:243" customFormat="1" ht="29.25" customHeight="1">
      <c r="A32" s="106"/>
      <c r="B32" s="271"/>
      <c r="C32" s="272"/>
      <c r="D32" s="57"/>
      <c r="E32" s="273"/>
      <c r="F32" s="274"/>
      <c r="G32" s="274"/>
      <c r="H32" s="274"/>
      <c r="I32" s="274"/>
      <c r="J32" s="274"/>
      <c r="K32" s="274"/>
      <c r="L32" s="274"/>
      <c r="M32" s="274"/>
      <c r="N32" s="275"/>
      <c r="O32" s="100"/>
      <c r="P32" s="190" t="str">
        <f t="shared" si="0"/>
        <v/>
      </c>
      <c r="Q32" s="39"/>
      <c r="R32" s="105"/>
      <c r="S32" s="4"/>
      <c r="T32" s="4"/>
      <c r="U32" s="4"/>
      <c r="V32" s="4"/>
      <c r="W32" s="4"/>
      <c r="X32" s="4"/>
    </row>
    <row r="33" spans="1:24" customFormat="1" ht="29.25" customHeight="1">
      <c r="A33" s="106"/>
      <c r="B33" s="271"/>
      <c r="C33" s="272"/>
      <c r="D33" s="57"/>
      <c r="E33" s="273"/>
      <c r="F33" s="274"/>
      <c r="G33" s="274"/>
      <c r="H33" s="274"/>
      <c r="I33" s="274"/>
      <c r="J33" s="274"/>
      <c r="K33" s="274"/>
      <c r="L33" s="274"/>
      <c r="M33" s="274"/>
      <c r="N33" s="275"/>
      <c r="O33" s="100"/>
      <c r="P33" s="190" t="str">
        <f t="shared" si="0"/>
        <v/>
      </c>
      <c r="Q33" s="39"/>
      <c r="R33" s="105"/>
      <c r="S33" s="4"/>
      <c r="T33" s="4"/>
      <c r="U33" s="4"/>
      <c r="V33" s="4"/>
      <c r="W33" s="4"/>
      <c r="X33" s="4"/>
    </row>
    <row r="34" spans="1:24" customFormat="1" ht="29.25" customHeight="1">
      <c r="A34" s="106"/>
      <c r="B34" s="271"/>
      <c r="C34" s="272"/>
      <c r="D34" s="57"/>
      <c r="E34" s="273"/>
      <c r="F34" s="274"/>
      <c r="G34" s="274"/>
      <c r="H34" s="274"/>
      <c r="I34" s="274"/>
      <c r="J34" s="274"/>
      <c r="K34" s="274"/>
      <c r="L34" s="274"/>
      <c r="M34" s="274"/>
      <c r="N34" s="275"/>
      <c r="O34" s="100"/>
      <c r="P34" s="190" t="str">
        <f t="shared" si="0"/>
        <v/>
      </c>
      <c r="Q34" s="39"/>
      <c r="R34" s="105"/>
      <c r="S34" s="4"/>
      <c r="T34" s="4"/>
      <c r="U34" s="4"/>
      <c r="V34" s="4"/>
      <c r="W34" s="4"/>
      <c r="X34" s="4"/>
    </row>
    <row r="35" spans="1:24" customFormat="1" ht="29.25" customHeight="1">
      <c r="A35" s="106"/>
      <c r="B35" s="271"/>
      <c r="C35" s="272"/>
      <c r="D35" s="57"/>
      <c r="E35" s="273"/>
      <c r="F35" s="274"/>
      <c r="G35" s="274"/>
      <c r="H35" s="274"/>
      <c r="I35" s="274"/>
      <c r="J35" s="274"/>
      <c r="K35" s="274"/>
      <c r="L35" s="274"/>
      <c r="M35" s="274"/>
      <c r="N35" s="275"/>
      <c r="O35" s="100"/>
      <c r="P35" s="190" t="str">
        <f t="shared" si="0"/>
        <v/>
      </c>
      <c r="Q35" s="39"/>
      <c r="R35" s="105"/>
      <c r="S35" s="4"/>
      <c r="T35" s="4"/>
      <c r="U35" s="4"/>
      <c r="V35" s="4"/>
      <c r="W35" s="4"/>
      <c r="X35" s="4"/>
    </row>
    <row r="36" spans="1:24" customFormat="1" ht="29.25" customHeight="1">
      <c r="A36" s="106"/>
      <c r="B36" s="271"/>
      <c r="C36" s="272"/>
      <c r="D36" s="57"/>
      <c r="E36" s="273"/>
      <c r="F36" s="274"/>
      <c r="G36" s="274"/>
      <c r="H36" s="274"/>
      <c r="I36" s="274"/>
      <c r="J36" s="274"/>
      <c r="K36" s="274"/>
      <c r="L36" s="274"/>
      <c r="M36" s="274"/>
      <c r="N36" s="275"/>
      <c r="O36" s="100"/>
      <c r="P36" s="190" t="str">
        <f t="shared" si="0"/>
        <v/>
      </c>
      <c r="Q36" s="39"/>
      <c r="R36" s="105"/>
      <c r="S36" s="4"/>
      <c r="T36" s="4"/>
      <c r="U36" s="4"/>
      <c r="V36" s="4"/>
      <c r="W36" s="4"/>
      <c r="X36" s="4"/>
    </row>
    <row r="37" spans="1:24" customFormat="1" ht="29.25" customHeight="1">
      <c r="A37" s="106"/>
      <c r="B37" s="271"/>
      <c r="C37" s="272"/>
      <c r="D37" s="57"/>
      <c r="E37" s="273"/>
      <c r="F37" s="274"/>
      <c r="G37" s="274"/>
      <c r="H37" s="274"/>
      <c r="I37" s="274"/>
      <c r="J37" s="274"/>
      <c r="K37" s="274"/>
      <c r="L37" s="274"/>
      <c r="M37" s="274"/>
      <c r="N37" s="275"/>
      <c r="O37" s="100"/>
      <c r="P37" s="190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" customFormat="1" ht="29.25" customHeight="1">
      <c r="A38" s="106"/>
      <c r="B38" s="271"/>
      <c r="C38" s="272"/>
      <c r="D38" s="57"/>
      <c r="E38" s="273"/>
      <c r="F38" s="274"/>
      <c r="G38" s="274"/>
      <c r="H38" s="274"/>
      <c r="I38" s="274"/>
      <c r="J38" s="274"/>
      <c r="K38" s="274"/>
      <c r="L38" s="274"/>
      <c r="M38" s="274"/>
      <c r="N38" s="275"/>
      <c r="O38" s="100"/>
      <c r="P38" s="190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" customFormat="1" ht="29.25" customHeight="1">
      <c r="A39" s="106"/>
      <c r="B39" s="271"/>
      <c r="C39" s="272"/>
      <c r="D39" s="57"/>
      <c r="E39" s="273"/>
      <c r="F39" s="274"/>
      <c r="G39" s="274"/>
      <c r="H39" s="274"/>
      <c r="I39" s="274"/>
      <c r="J39" s="274"/>
      <c r="K39" s="274"/>
      <c r="L39" s="274"/>
      <c r="M39" s="274"/>
      <c r="N39" s="275"/>
      <c r="O39" s="100"/>
      <c r="P39" s="190" t="str">
        <f>IF(O39*D39=0,"",O39*D39)</f>
        <v/>
      </c>
      <c r="Q39" s="39"/>
      <c r="R39" s="105"/>
      <c r="S39" s="4"/>
      <c r="T39" s="4"/>
      <c r="U39" s="4"/>
      <c r="V39" s="4"/>
      <c r="W39" s="4"/>
      <c r="X39" s="4"/>
    </row>
    <row r="40" spans="1:24" customFormat="1" ht="29.25" customHeight="1">
      <c r="A40" s="106"/>
      <c r="B40" s="271"/>
      <c r="C40" s="272"/>
      <c r="D40" s="57"/>
      <c r="E40" s="273"/>
      <c r="F40" s="274"/>
      <c r="G40" s="274"/>
      <c r="H40" s="274"/>
      <c r="I40" s="274"/>
      <c r="J40" s="274"/>
      <c r="K40" s="274"/>
      <c r="L40" s="274"/>
      <c r="M40" s="274"/>
      <c r="N40" s="275"/>
      <c r="O40" s="100"/>
      <c r="P40" s="190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" customFormat="1" ht="29.25" customHeight="1">
      <c r="A41" s="106"/>
      <c r="B41" s="271"/>
      <c r="C41" s="272"/>
      <c r="D41" s="57"/>
      <c r="E41" s="273"/>
      <c r="F41" s="274"/>
      <c r="G41" s="274"/>
      <c r="H41" s="274"/>
      <c r="I41" s="274"/>
      <c r="J41" s="274"/>
      <c r="K41" s="274"/>
      <c r="L41" s="274"/>
      <c r="M41" s="274"/>
      <c r="N41" s="275"/>
      <c r="O41" s="100"/>
      <c r="P41" s="190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" s="70" customFormat="1" ht="6" customHeight="1">
      <c r="A42" s="17"/>
      <c r="B42" s="17"/>
      <c r="C42" s="12"/>
      <c r="D42" s="12"/>
      <c r="E42" s="12"/>
      <c r="F42" s="1"/>
      <c r="G42" s="1"/>
      <c r="H42" s="1"/>
      <c r="I42" s="1"/>
      <c r="J42" s="1"/>
      <c r="K42" s="1"/>
      <c r="L42" s="1"/>
      <c r="M42" s="12"/>
      <c r="N42" s="12"/>
      <c r="O42" s="12"/>
      <c r="P42" s="18"/>
      <c r="Q42"/>
      <c r="R42" s="48"/>
      <c r="S42" s="48"/>
      <c r="T42" s="48"/>
      <c r="U42" s="48"/>
      <c r="V42" s="48"/>
      <c r="W42" s="48"/>
      <c r="X42" s="48"/>
    </row>
    <row r="43" spans="1:24" s="55" customFormat="1" ht="21.75" customHeight="1">
      <c r="A43" s="52"/>
      <c r="B43" s="134" t="s">
        <v>118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251"/>
      <c r="R43" s="77"/>
      <c r="S43" s="77"/>
      <c r="T43" s="77"/>
      <c r="U43" s="77"/>
      <c r="V43" s="78"/>
      <c r="W43" s="31"/>
      <c r="X43" s="60"/>
    </row>
    <row r="44" spans="1:24" customFormat="1" ht="12.75" customHeight="1">
      <c r="A44" s="17"/>
      <c r="B44" s="299" t="s">
        <v>123</v>
      </c>
      <c r="C44" s="299"/>
      <c r="D44" s="299"/>
      <c r="E44" s="299"/>
      <c r="F44" s="20"/>
      <c r="G44" s="20"/>
      <c r="H44" s="20"/>
      <c r="I44" s="20"/>
      <c r="J44" s="20"/>
      <c r="K44" s="20"/>
      <c r="L44" s="20"/>
      <c r="M44" s="3"/>
      <c r="N44" s="3"/>
      <c r="O44" s="3"/>
      <c r="R44" s="105"/>
      <c r="S44" s="27"/>
      <c r="T44" s="27"/>
      <c r="U44" s="27"/>
      <c r="V44" s="27"/>
      <c r="W44" s="27"/>
      <c r="X44" s="4"/>
    </row>
    <row r="45" spans="1:24" customFormat="1" ht="12.75" customHeight="1">
      <c r="A45" s="17"/>
      <c r="B45" s="238"/>
      <c r="C45" s="238"/>
      <c r="D45" s="238"/>
      <c r="E45" s="238"/>
      <c r="F45" s="20"/>
      <c r="G45" s="20"/>
      <c r="H45" s="20"/>
      <c r="I45" s="20"/>
      <c r="J45" s="20"/>
      <c r="K45" s="20"/>
      <c r="L45" s="20"/>
      <c r="M45" s="3"/>
      <c r="N45" s="3"/>
      <c r="O45" s="3"/>
      <c r="R45" s="105"/>
      <c r="S45" s="27"/>
      <c r="T45" s="27"/>
      <c r="U45" s="27"/>
      <c r="V45" s="27"/>
      <c r="W45" s="27"/>
      <c r="X45" s="4"/>
    </row>
    <row r="46" spans="1:24" customFormat="1">
      <c r="A46" s="36"/>
      <c r="B46" s="136"/>
      <c r="C46" s="149"/>
      <c r="D46" s="149"/>
      <c r="E46" s="149"/>
      <c r="F46" s="141"/>
      <c r="G46" s="141"/>
      <c r="H46" s="141"/>
      <c r="I46" s="141"/>
      <c r="J46" s="141"/>
      <c r="K46" s="141"/>
      <c r="L46" s="141"/>
      <c r="M46" s="149"/>
      <c r="N46" s="149"/>
      <c r="O46" s="149"/>
      <c r="P46" s="142"/>
      <c r="R46" s="4"/>
      <c r="S46" s="4"/>
      <c r="T46" s="4"/>
      <c r="U46" s="4"/>
      <c r="V46" s="4"/>
      <c r="W46" s="4"/>
      <c r="X46" s="4"/>
    </row>
    <row r="47" spans="1:24" customFormat="1">
      <c r="A47" s="36"/>
      <c r="B47" s="136"/>
      <c r="C47" s="149"/>
      <c r="D47" s="149"/>
      <c r="E47" s="149"/>
      <c r="F47" s="141"/>
      <c r="G47" s="141"/>
      <c r="H47" s="141"/>
      <c r="I47" s="141"/>
      <c r="J47" s="141"/>
      <c r="K47" s="141"/>
      <c r="L47" s="141"/>
      <c r="M47" s="149"/>
      <c r="N47" s="149"/>
      <c r="O47" s="149"/>
      <c r="P47" s="142"/>
      <c r="R47" s="4"/>
      <c r="S47" s="4"/>
      <c r="T47" s="4"/>
      <c r="U47" s="4"/>
      <c r="V47" s="4"/>
      <c r="W47" s="4"/>
      <c r="X47" s="4"/>
    </row>
    <row r="48" spans="1:24" customFormat="1">
      <c r="A48" s="36"/>
      <c r="B48" s="136"/>
      <c r="C48" s="149"/>
      <c r="D48" s="149"/>
      <c r="E48" s="149"/>
      <c r="F48" s="141"/>
      <c r="G48" s="141"/>
      <c r="H48" s="141"/>
      <c r="I48" s="141"/>
      <c r="J48" s="141"/>
      <c r="K48" s="141"/>
      <c r="L48" s="141"/>
      <c r="M48" s="149"/>
      <c r="N48" s="149"/>
      <c r="O48" s="149"/>
      <c r="P48" s="142"/>
      <c r="R48" s="4"/>
      <c r="S48" s="4"/>
      <c r="T48" s="4"/>
      <c r="U48" s="4"/>
      <c r="V48" s="4"/>
      <c r="W48" s="4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33"/>
      <c r="C53" s="79"/>
      <c r="D53" s="79"/>
      <c r="E53" s="79"/>
      <c r="F53" s="35"/>
      <c r="G53" s="35"/>
      <c r="H53" s="35"/>
      <c r="I53" s="35"/>
      <c r="J53" s="35"/>
      <c r="K53" s="35"/>
      <c r="L53" s="35"/>
      <c r="M53" s="79"/>
      <c r="N53" s="79"/>
      <c r="O53" s="79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33"/>
      <c r="C54" s="79"/>
      <c r="D54" s="79"/>
      <c r="E54" s="79"/>
      <c r="F54" s="35"/>
      <c r="G54" s="35"/>
      <c r="H54" s="35"/>
      <c r="I54" s="35"/>
      <c r="J54" s="35"/>
      <c r="K54" s="35"/>
      <c r="L54" s="35"/>
      <c r="M54" s="79"/>
      <c r="N54" s="79"/>
      <c r="O54" s="79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33"/>
      <c r="C55" s="79"/>
      <c r="D55" s="79"/>
      <c r="E55" s="79"/>
      <c r="F55" s="35"/>
      <c r="G55" s="35"/>
      <c r="H55" s="35"/>
      <c r="I55" s="35"/>
      <c r="J55" s="35"/>
      <c r="K55" s="35"/>
      <c r="L55" s="35"/>
      <c r="M55" s="79"/>
      <c r="N55" s="79"/>
      <c r="O55" s="79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>
      <c r="P91" s="33"/>
      <c r="Q91" s="33"/>
      <c r="R91" s="27"/>
      <c r="S91" s="27"/>
      <c r="T91" s="27"/>
      <c r="U91" s="27"/>
      <c r="V91" s="27"/>
      <c r="W91" s="27"/>
      <c r="X91" s="27"/>
    </row>
    <row r="92" spans="1:24">
      <c r="P92" s="33"/>
      <c r="Q92" s="33"/>
      <c r="R92" s="27"/>
      <c r="S92" s="27"/>
      <c r="T92" s="27"/>
      <c r="U92" s="27"/>
      <c r="V92" s="27"/>
      <c r="W92" s="27"/>
      <c r="X92" s="27"/>
    </row>
    <row r="93" spans="1:24">
      <c r="P93" s="33"/>
      <c r="Q93" s="33"/>
      <c r="R93" s="27"/>
      <c r="S93" s="27"/>
      <c r="T93" s="27"/>
      <c r="U93" s="27"/>
      <c r="V93" s="27"/>
      <c r="W93" s="27"/>
      <c r="X93" s="27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/>
    <row r="96" spans="1:24" ht="16.5" customHeight="1">
      <c r="B96" s="154" t="s">
        <v>63</v>
      </c>
    </row>
    <row r="97" spans="1:245" ht="16.5" customHeight="1">
      <c r="B97" s="154" t="s">
        <v>64</v>
      </c>
    </row>
    <row r="98" spans="1:245"/>
    <row r="99" spans="1:245" ht="15">
      <c r="B99" s="73"/>
    </row>
    <row r="100" spans="1:245" s="20" customFormat="1">
      <c r="B100" s="3"/>
      <c r="C100" s="3"/>
      <c r="D100" s="3"/>
      <c r="J100" s="3"/>
      <c r="K100" s="3"/>
    </row>
    <row r="101" spans="1:245" s="20" customFormat="1" ht="14.25">
      <c r="B101" s="290" t="s">
        <v>15</v>
      </c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IG101" s="2"/>
      <c r="IH101" s="2"/>
      <c r="II101" s="2"/>
      <c r="IJ101" s="2"/>
      <c r="IK101" s="2"/>
    </row>
    <row r="102" spans="1:245" s="20" customFormat="1" ht="14.25">
      <c r="B102" s="290" t="s">
        <v>25</v>
      </c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IG102" s="2"/>
      <c r="IH102" s="2"/>
      <c r="II102" s="2"/>
      <c r="IJ102" s="2"/>
      <c r="IK102" s="2"/>
    </row>
    <row r="103" spans="1:245" s="20" customFormat="1" ht="15.75" customHeight="1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IG103" s="2"/>
      <c r="IH103" s="2"/>
      <c r="II103" s="2"/>
      <c r="IJ103" s="2"/>
      <c r="IK103" s="2"/>
    </row>
    <row r="104" spans="1:245" s="6" customFormat="1" ht="15.75" customHeight="1">
      <c r="B104" s="287" t="s">
        <v>16</v>
      </c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9"/>
    </row>
    <row r="105" spans="1:245" s="20" customFormat="1">
      <c r="A105" s="111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</row>
    <row r="106" spans="1:245" s="20" customFormat="1" ht="16.5" customHeight="1">
      <c r="B106" s="112" t="s">
        <v>27</v>
      </c>
      <c r="C106" s="3"/>
      <c r="D106" s="3"/>
      <c r="J106" s="3"/>
      <c r="K106" s="3"/>
    </row>
    <row r="107" spans="1:245" s="20" customFormat="1" ht="16.5" customHeight="1">
      <c r="B107" s="112" t="s">
        <v>28</v>
      </c>
      <c r="C107" s="3"/>
      <c r="D107" s="3"/>
      <c r="J107" s="3"/>
      <c r="K107" s="3"/>
    </row>
    <row r="108" spans="1:245" s="20" customFormat="1" ht="16.5" customHeight="1">
      <c r="B108" s="112" t="s">
        <v>100</v>
      </c>
      <c r="C108" s="3"/>
      <c r="D108" s="3"/>
      <c r="J108" s="3"/>
      <c r="K108" s="3"/>
    </row>
    <row r="109" spans="1:245" s="20" customFormat="1" ht="16.5" customHeight="1">
      <c r="B109" s="112" t="s">
        <v>105</v>
      </c>
      <c r="C109" s="3"/>
      <c r="D109" s="3"/>
      <c r="J109" s="3"/>
      <c r="K109" s="3"/>
    </row>
    <row r="110" spans="1:245" s="20" customFormat="1" ht="16.5" customHeight="1">
      <c r="B110" s="112" t="s">
        <v>104</v>
      </c>
      <c r="C110" s="3"/>
      <c r="D110" s="3"/>
      <c r="J110" s="3"/>
      <c r="K110" s="3"/>
    </row>
    <row r="111" spans="1:245" s="20" customFormat="1" ht="16.5" customHeight="1">
      <c r="B111" s="112" t="s">
        <v>101</v>
      </c>
      <c r="C111" s="3"/>
      <c r="D111" s="3"/>
      <c r="J111" s="3"/>
      <c r="K111" s="3"/>
    </row>
    <row r="112" spans="1:245" s="20" customFormat="1" ht="16.5" customHeight="1">
      <c r="B112" s="112" t="s">
        <v>102</v>
      </c>
      <c r="C112" s="3"/>
      <c r="D112" s="3"/>
      <c r="J112" s="3"/>
      <c r="K112" s="3"/>
    </row>
    <row r="113" spans="1:245" s="20" customFormat="1" ht="16.5" customHeight="1">
      <c r="B113" s="112" t="s">
        <v>103</v>
      </c>
      <c r="C113" s="3"/>
      <c r="D113" s="3"/>
      <c r="J113" s="3"/>
      <c r="K113" s="3"/>
    </row>
    <row r="114" spans="1:245" s="20" customFormat="1" ht="24" customHeight="1">
      <c r="B114" s="109" t="s">
        <v>19</v>
      </c>
      <c r="C114" s="3"/>
      <c r="D114" s="3"/>
      <c r="J114" s="3"/>
      <c r="K114" s="3"/>
    </row>
    <row r="115" spans="1:245" s="20" customFormat="1" ht="16.5" customHeight="1">
      <c r="A115" s="111"/>
      <c r="B115" s="59" t="s">
        <v>29</v>
      </c>
      <c r="C115" s="33"/>
      <c r="D115" s="33"/>
      <c r="E115" s="111"/>
      <c r="F115" s="111"/>
      <c r="G115" s="111"/>
      <c r="H115" s="111"/>
      <c r="I115" s="111"/>
      <c r="J115" s="33"/>
      <c r="K115" s="33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  <c r="EA115" s="111"/>
      <c r="EB115" s="111"/>
      <c r="EC115" s="111"/>
      <c r="ED115" s="111"/>
      <c r="EE115" s="111"/>
      <c r="EF115" s="111"/>
      <c r="EG115" s="111"/>
      <c r="EH115" s="111"/>
      <c r="EI115" s="111"/>
      <c r="EJ115" s="111"/>
      <c r="EK115" s="111"/>
      <c r="EL115" s="111"/>
      <c r="EM115" s="111"/>
      <c r="EN115" s="111"/>
      <c r="EO115" s="111"/>
      <c r="EP115" s="111"/>
      <c r="EQ115" s="111"/>
      <c r="ER115" s="111"/>
      <c r="ES115" s="111"/>
      <c r="ET115" s="111"/>
      <c r="EU115" s="111"/>
      <c r="EV115" s="111"/>
      <c r="EW115" s="111"/>
      <c r="EX115" s="111"/>
      <c r="EY115" s="111"/>
      <c r="EZ115" s="111"/>
      <c r="FA115" s="111"/>
      <c r="FB115" s="111"/>
      <c r="FC115" s="111"/>
      <c r="FD115" s="111"/>
      <c r="FE115" s="111"/>
      <c r="FF115" s="111"/>
      <c r="FG115" s="111"/>
      <c r="FH115" s="111"/>
      <c r="FI115" s="111"/>
      <c r="FJ115" s="111"/>
      <c r="FK115" s="111"/>
      <c r="FL115" s="111"/>
      <c r="FM115" s="111"/>
      <c r="FN115" s="111"/>
      <c r="FO115" s="111"/>
      <c r="FP115" s="111"/>
      <c r="FQ115" s="111"/>
      <c r="FR115" s="111"/>
      <c r="FS115" s="111"/>
      <c r="FT115" s="111"/>
      <c r="FU115" s="111"/>
      <c r="FV115" s="111"/>
      <c r="FW115" s="111"/>
      <c r="FX115" s="111"/>
      <c r="FY115" s="111"/>
      <c r="FZ115" s="111"/>
      <c r="GA115" s="111"/>
      <c r="GB115" s="111"/>
      <c r="GC115" s="111"/>
      <c r="GD115" s="111"/>
      <c r="GE115" s="111"/>
      <c r="GF115" s="111"/>
      <c r="GG115" s="111"/>
      <c r="GH115" s="111"/>
      <c r="GI115" s="111"/>
      <c r="GJ115" s="111"/>
      <c r="GK115" s="111"/>
      <c r="GL115" s="111"/>
      <c r="GM115" s="111"/>
      <c r="GN115" s="111"/>
      <c r="GO115" s="111"/>
      <c r="GP115" s="111"/>
      <c r="GQ115" s="111"/>
      <c r="GR115" s="111"/>
      <c r="GS115" s="111"/>
      <c r="GT115" s="111"/>
      <c r="GU115" s="111"/>
      <c r="GV115" s="111"/>
      <c r="GW115" s="111"/>
      <c r="GX115" s="111"/>
      <c r="GY115" s="111"/>
      <c r="GZ115" s="111"/>
      <c r="HA115" s="111"/>
      <c r="HB115" s="111"/>
      <c r="HC115" s="111"/>
      <c r="HD115" s="111"/>
      <c r="HE115" s="111"/>
      <c r="HF115" s="111"/>
      <c r="HG115" s="111"/>
      <c r="HH115" s="111"/>
      <c r="HI115" s="111"/>
      <c r="HJ115" s="111"/>
      <c r="HK115" s="111"/>
      <c r="HL115" s="111"/>
      <c r="HM115" s="111"/>
      <c r="HN115" s="111"/>
      <c r="HO115" s="111"/>
      <c r="HP115" s="111"/>
      <c r="HQ115" s="111"/>
      <c r="HR115" s="111"/>
      <c r="HS115" s="111"/>
      <c r="HT115" s="111"/>
      <c r="HU115" s="111"/>
      <c r="HV115" s="111"/>
      <c r="HW115" s="111"/>
      <c r="HX115" s="111"/>
      <c r="HY115" s="111"/>
      <c r="HZ115" s="111"/>
      <c r="IA115" s="111"/>
      <c r="IB115" s="111"/>
      <c r="IC115" s="111"/>
      <c r="ID115" s="111"/>
      <c r="IE115" s="111"/>
      <c r="IF115" s="111"/>
      <c r="IG115" s="111"/>
      <c r="IH115" s="111"/>
      <c r="II115" s="111"/>
      <c r="IJ115" s="111"/>
      <c r="IK115" s="111"/>
    </row>
    <row r="116" spans="1:245" s="20" customFormat="1" ht="16.5" customHeight="1">
      <c r="A116" s="111"/>
      <c r="B116" s="112" t="s">
        <v>30</v>
      </c>
      <c r="C116" s="33"/>
      <c r="D116" s="33"/>
      <c r="E116" s="111"/>
      <c r="F116" s="111"/>
      <c r="G116" s="111"/>
      <c r="H116" s="111"/>
      <c r="I116" s="111"/>
      <c r="J116" s="33"/>
      <c r="K116" s="33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  <c r="EA116" s="111"/>
      <c r="EB116" s="111"/>
      <c r="EC116" s="111"/>
      <c r="ED116" s="111"/>
      <c r="EE116" s="111"/>
      <c r="EF116" s="111"/>
      <c r="EG116" s="111"/>
      <c r="EH116" s="111"/>
      <c r="EI116" s="111"/>
      <c r="EJ116" s="111"/>
      <c r="EK116" s="111"/>
      <c r="EL116" s="111"/>
      <c r="EM116" s="111"/>
      <c r="EN116" s="111"/>
      <c r="EO116" s="111"/>
      <c r="EP116" s="111"/>
      <c r="EQ116" s="111"/>
      <c r="ER116" s="111"/>
      <c r="ES116" s="111"/>
      <c r="ET116" s="111"/>
      <c r="EU116" s="111"/>
      <c r="EV116" s="111"/>
      <c r="EW116" s="111"/>
      <c r="EX116" s="111"/>
      <c r="EY116" s="111"/>
      <c r="EZ116" s="111"/>
      <c r="FA116" s="111"/>
      <c r="FB116" s="111"/>
      <c r="FC116" s="111"/>
      <c r="FD116" s="111"/>
      <c r="FE116" s="111"/>
      <c r="FF116" s="111"/>
      <c r="FG116" s="111"/>
      <c r="FH116" s="111"/>
      <c r="FI116" s="111"/>
      <c r="FJ116" s="111"/>
      <c r="FK116" s="111"/>
      <c r="FL116" s="111"/>
      <c r="FM116" s="111"/>
      <c r="FN116" s="111"/>
      <c r="FO116" s="111"/>
      <c r="FP116" s="111"/>
      <c r="FQ116" s="111"/>
      <c r="FR116" s="111"/>
      <c r="FS116" s="111"/>
      <c r="FT116" s="111"/>
      <c r="FU116" s="111"/>
      <c r="FV116" s="111"/>
      <c r="FW116" s="111"/>
      <c r="FX116" s="111"/>
      <c r="FY116" s="111"/>
      <c r="FZ116" s="111"/>
      <c r="GA116" s="111"/>
      <c r="GB116" s="111"/>
      <c r="GC116" s="111"/>
      <c r="GD116" s="111"/>
      <c r="GE116" s="111"/>
      <c r="GF116" s="111"/>
      <c r="GG116" s="111"/>
      <c r="GH116" s="111"/>
      <c r="GI116" s="111"/>
      <c r="GJ116" s="111"/>
      <c r="GK116" s="111"/>
      <c r="GL116" s="111"/>
      <c r="GM116" s="111"/>
      <c r="GN116" s="111"/>
      <c r="GO116" s="111"/>
      <c r="GP116" s="111"/>
      <c r="GQ116" s="111"/>
      <c r="GR116" s="111"/>
      <c r="GS116" s="111"/>
      <c r="GT116" s="111"/>
      <c r="GU116" s="111"/>
      <c r="GV116" s="111"/>
      <c r="GW116" s="111"/>
      <c r="GX116" s="111"/>
      <c r="GY116" s="111"/>
      <c r="GZ116" s="111"/>
      <c r="HA116" s="111"/>
      <c r="HB116" s="111"/>
      <c r="HC116" s="111"/>
      <c r="HD116" s="111"/>
      <c r="HE116" s="111"/>
      <c r="HF116" s="111"/>
      <c r="HG116" s="111"/>
      <c r="HH116" s="111"/>
      <c r="HI116" s="111"/>
      <c r="HJ116" s="111"/>
      <c r="HK116" s="111"/>
      <c r="HL116" s="111"/>
      <c r="HM116" s="111"/>
      <c r="HN116" s="111"/>
      <c r="HO116" s="111"/>
      <c r="HP116" s="111"/>
      <c r="HQ116" s="111"/>
      <c r="HR116" s="111"/>
      <c r="HS116" s="111"/>
      <c r="HT116" s="111"/>
      <c r="HU116" s="111"/>
      <c r="HV116" s="111"/>
      <c r="HW116" s="111"/>
      <c r="HX116" s="111"/>
      <c r="HY116" s="111"/>
      <c r="HZ116" s="111"/>
      <c r="IA116" s="111"/>
      <c r="IB116" s="111"/>
      <c r="IC116" s="111"/>
      <c r="ID116" s="111"/>
      <c r="IE116" s="111"/>
      <c r="IF116" s="111"/>
      <c r="IG116" s="111"/>
      <c r="IH116" s="111"/>
      <c r="II116" s="111"/>
      <c r="IJ116" s="111"/>
      <c r="IK116" s="111"/>
    </row>
    <row r="117" spans="1:245" s="20" customFormat="1" ht="16.5" customHeight="1">
      <c r="A117" s="111"/>
      <c r="B117" s="59" t="s">
        <v>31</v>
      </c>
      <c r="C117" s="33"/>
      <c r="D117" s="33"/>
      <c r="E117" s="111"/>
      <c r="F117" s="111"/>
      <c r="G117" s="111"/>
      <c r="H117" s="111"/>
      <c r="I117" s="111"/>
      <c r="J117" s="33"/>
      <c r="K117" s="33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  <c r="EA117" s="111"/>
      <c r="EB117" s="111"/>
      <c r="EC117" s="111"/>
      <c r="ED117" s="111"/>
      <c r="EE117" s="111"/>
      <c r="EF117" s="111"/>
      <c r="EG117" s="111"/>
      <c r="EH117" s="111"/>
      <c r="EI117" s="111"/>
      <c r="EJ117" s="111"/>
      <c r="EK117" s="111"/>
      <c r="EL117" s="111"/>
      <c r="EM117" s="111"/>
      <c r="EN117" s="111"/>
      <c r="EO117" s="111"/>
      <c r="EP117" s="111"/>
      <c r="EQ117" s="111"/>
      <c r="ER117" s="111"/>
      <c r="ES117" s="111"/>
      <c r="ET117" s="111"/>
      <c r="EU117" s="111"/>
      <c r="EV117" s="111"/>
      <c r="EW117" s="111"/>
      <c r="EX117" s="111"/>
      <c r="EY117" s="111"/>
      <c r="EZ117" s="111"/>
      <c r="FA117" s="111"/>
      <c r="FB117" s="111"/>
      <c r="FC117" s="111"/>
      <c r="FD117" s="111"/>
      <c r="FE117" s="111"/>
      <c r="FF117" s="111"/>
      <c r="FG117" s="111"/>
      <c r="FH117" s="111"/>
      <c r="FI117" s="111"/>
      <c r="FJ117" s="111"/>
      <c r="FK117" s="111"/>
      <c r="FL117" s="111"/>
      <c r="FM117" s="111"/>
      <c r="FN117" s="111"/>
      <c r="FO117" s="111"/>
      <c r="FP117" s="111"/>
      <c r="FQ117" s="111"/>
      <c r="FR117" s="111"/>
      <c r="FS117" s="111"/>
      <c r="FT117" s="111"/>
      <c r="FU117" s="111"/>
      <c r="FV117" s="111"/>
      <c r="FW117" s="111"/>
      <c r="FX117" s="111"/>
      <c r="FY117" s="111"/>
      <c r="FZ117" s="111"/>
      <c r="GA117" s="111"/>
      <c r="GB117" s="111"/>
      <c r="GC117" s="111"/>
      <c r="GD117" s="111"/>
      <c r="GE117" s="111"/>
      <c r="GF117" s="111"/>
      <c r="GG117" s="111"/>
      <c r="GH117" s="111"/>
      <c r="GI117" s="111"/>
      <c r="GJ117" s="111"/>
      <c r="GK117" s="111"/>
      <c r="GL117" s="111"/>
      <c r="GM117" s="111"/>
      <c r="GN117" s="111"/>
      <c r="GO117" s="111"/>
      <c r="GP117" s="111"/>
      <c r="GQ117" s="111"/>
      <c r="GR117" s="111"/>
      <c r="GS117" s="111"/>
      <c r="GT117" s="111"/>
      <c r="GU117" s="111"/>
      <c r="GV117" s="111"/>
      <c r="GW117" s="111"/>
      <c r="GX117" s="111"/>
      <c r="GY117" s="111"/>
      <c r="GZ117" s="111"/>
      <c r="HA117" s="111"/>
      <c r="HB117" s="111"/>
      <c r="HC117" s="111"/>
      <c r="HD117" s="111"/>
      <c r="HE117" s="111"/>
      <c r="HF117" s="111"/>
      <c r="HG117" s="111"/>
      <c r="HH117" s="111"/>
      <c r="HI117" s="111"/>
      <c r="HJ117" s="111"/>
      <c r="HK117" s="111"/>
      <c r="HL117" s="111"/>
      <c r="HM117" s="111"/>
      <c r="HN117" s="111"/>
      <c r="HO117" s="111"/>
      <c r="HP117" s="111"/>
      <c r="HQ117" s="111"/>
      <c r="HR117" s="111"/>
      <c r="HS117" s="111"/>
      <c r="HT117" s="111"/>
      <c r="HU117" s="111"/>
      <c r="HV117" s="111"/>
      <c r="HW117" s="111"/>
      <c r="HX117" s="111"/>
      <c r="HY117" s="111"/>
      <c r="HZ117" s="111"/>
      <c r="IA117" s="111"/>
      <c r="IB117" s="111"/>
      <c r="IC117" s="111"/>
      <c r="ID117" s="111"/>
      <c r="IE117" s="111"/>
      <c r="IF117" s="111"/>
      <c r="IG117" s="111"/>
      <c r="IH117" s="111"/>
      <c r="II117" s="111"/>
      <c r="IJ117" s="111"/>
      <c r="IK117" s="111"/>
    </row>
    <row r="118" spans="1:245" s="20" customFormat="1" ht="16.5" customHeight="1">
      <c r="A118" s="111"/>
      <c r="B118" s="59" t="s">
        <v>32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24" customHeight="1">
      <c r="A119" s="111"/>
      <c r="B119" s="109" t="s">
        <v>33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30" customFormat="1" ht="6" customHeight="1">
      <c r="A120" s="10"/>
      <c r="B120" s="10"/>
      <c r="C120" s="12"/>
      <c r="D120" s="12"/>
      <c r="E120" s="12"/>
      <c r="F120" s="1"/>
      <c r="G120" s="1"/>
      <c r="H120" s="1"/>
      <c r="I120" s="1"/>
      <c r="J120" s="1"/>
      <c r="K120" s="1"/>
      <c r="L120" s="1"/>
      <c r="M120" s="12"/>
      <c r="N120" s="12"/>
      <c r="O120" s="1"/>
      <c r="P120" s="1"/>
      <c r="Q120" s="1"/>
      <c r="R120" s="29"/>
      <c r="S120" s="29"/>
      <c r="T120" s="29"/>
      <c r="U120" s="29"/>
      <c r="V120" s="29"/>
      <c r="W120" s="29"/>
      <c r="X120" s="29"/>
      <c r="Y120" s="29"/>
    </row>
    <row r="121" spans="1:245" s="30" customFormat="1" ht="6" customHeight="1">
      <c r="A121" s="10"/>
      <c r="B121" s="10"/>
      <c r="C121" s="12"/>
      <c r="D121" s="12"/>
      <c r="E121" s="12"/>
      <c r="F121" s="1"/>
      <c r="G121" s="1"/>
      <c r="H121" s="1"/>
      <c r="I121" s="1"/>
      <c r="J121" s="1"/>
      <c r="K121" s="1"/>
      <c r="L121" s="1"/>
      <c r="M121" s="12"/>
      <c r="N121" s="12"/>
      <c r="O121" s="1"/>
      <c r="P121" s="1"/>
      <c r="Q121" s="1"/>
      <c r="R121" s="29"/>
      <c r="S121" s="29"/>
      <c r="T121" s="29"/>
      <c r="U121" s="29"/>
      <c r="V121" s="29"/>
      <c r="W121" s="29"/>
      <c r="X121" s="29"/>
      <c r="Y121" s="29"/>
    </row>
    <row r="122" spans="1:245" s="32" customFormat="1" ht="25.5" customHeight="1">
      <c r="A122" s="52"/>
      <c r="B122" s="284" t="s">
        <v>8</v>
      </c>
      <c r="C122" s="300"/>
      <c r="D122" s="110" t="s">
        <v>13</v>
      </c>
      <c r="E122" s="281" t="s">
        <v>14</v>
      </c>
      <c r="F122" s="282"/>
      <c r="G122" s="282"/>
      <c r="H122" s="282"/>
      <c r="I122" s="282"/>
      <c r="J122" s="282"/>
      <c r="K122" s="282"/>
      <c r="L122" s="282"/>
      <c r="M122" s="282"/>
      <c r="N122" s="283"/>
      <c r="O122" s="208" t="s">
        <v>10</v>
      </c>
      <c r="P122" s="110" t="s">
        <v>11</v>
      </c>
      <c r="Q122" s="83" t="s">
        <v>9</v>
      </c>
      <c r="R122" s="31"/>
      <c r="S122" s="31"/>
      <c r="T122" s="31"/>
      <c r="U122" s="31"/>
      <c r="V122" s="31"/>
      <c r="W122" s="31"/>
      <c r="X122" s="31"/>
    </row>
    <row r="123" spans="1:245" ht="17.25" customHeight="1">
      <c r="A123" s="17"/>
      <c r="B123" s="297">
        <v>1</v>
      </c>
      <c r="C123" s="298"/>
      <c r="D123" s="118">
        <v>1</v>
      </c>
      <c r="E123" s="294" t="s">
        <v>34</v>
      </c>
      <c r="F123" s="295"/>
      <c r="G123" s="295"/>
      <c r="H123" s="295"/>
      <c r="I123" s="295"/>
      <c r="J123" s="295"/>
      <c r="K123" s="295"/>
      <c r="L123" s="295"/>
      <c r="M123" s="295"/>
      <c r="N123" s="296"/>
      <c r="O123" s="137">
        <v>500</v>
      </c>
      <c r="P123" s="99">
        <f>(O123*D123)</f>
        <v>500</v>
      </c>
      <c r="Q123" s="39"/>
      <c r="R123" s="27"/>
      <c r="S123" s="27"/>
      <c r="T123" s="27"/>
      <c r="U123" s="27"/>
      <c r="V123" s="27"/>
      <c r="W123" s="27"/>
      <c r="X123" s="27"/>
      <c r="IH123" s="34" t="e">
        <f>#REF!</f>
        <v>#REF!</v>
      </c>
      <c r="II123" s="35" t="e">
        <f>IF(IH123&lt;&gt;0,IH123,"")</f>
        <v>#REF!</v>
      </c>
    </row>
    <row r="124" spans="1:245" ht="17.25" customHeight="1">
      <c r="A124" s="17"/>
      <c r="B124" s="292">
        <v>2</v>
      </c>
      <c r="C124" s="293"/>
      <c r="D124" s="119">
        <v>2</v>
      </c>
      <c r="E124" s="294" t="s">
        <v>35</v>
      </c>
      <c r="F124" s="295"/>
      <c r="G124" s="295"/>
      <c r="H124" s="295"/>
      <c r="I124" s="295"/>
      <c r="J124" s="295"/>
      <c r="K124" s="295"/>
      <c r="L124" s="295"/>
      <c r="M124" s="295"/>
      <c r="N124" s="296"/>
      <c r="O124" s="137">
        <v>200</v>
      </c>
      <c r="P124" s="99">
        <f>(O124*D124)</f>
        <v>400</v>
      </c>
      <c r="Q124" s="39"/>
      <c r="R124" s="27"/>
      <c r="S124" s="27"/>
      <c r="T124" s="27"/>
      <c r="U124" s="27"/>
      <c r="V124" s="27"/>
      <c r="W124" s="27"/>
      <c r="X124" s="27"/>
      <c r="IH124" s="34" t="e">
        <f>#REF!</f>
        <v>#REF!</v>
      </c>
      <c r="II124" s="35" t="e">
        <f>IF(IH124&lt;&gt;0,IH124,"")</f>
        <v>#REF!</v>
      </c>
    </row>
    <row r="125" spans="1:245" ht="17.25" customHeight="1">
      <c r="A125" s="17"/>
      <c r="B125" s="292">
        <v>3</v>
      </c>
      <c r="C125" s="293"/>
      <c r="D125" s="119">
        <v>1</v>
      </c>
      <c r="E125" s="294" t="s">
        <v>36</v>
      </c>
      <c r="F125" s="295"/>
      <c r="G125" s="295"/>
      <c r="H125" s="295"/>
      <c r="I125" s="295"/>
      <c r="J125" s="295"/>
      <c r="K125" s="295"/>
      <c r="L125" s="295"/>
      <c r="M125" s="295"/>
      <c r="N125" s="296"/>
      <c r="O125" s="137">
        <v>2000</v>
      </c>
      <c r="P125" s="99">
        <f>(O125*D125)</f>
        <v>2000</v>
      </c>
      <c r="Q125" s="39"/>
      <c r="R125" s="27"/>
      <c r="S125" s="27"/>
      <c r="T125" s="27"/>
      <c r="U125" s="27"/>
      <c r="V125" s="27"/>
      <c r="W125" s="27"/>
      <c r="X125" s="27"/>
      <c r="IH125" s="35" t="e">
        <f>#REF!</f>
        <v>#REF!</v>
      </c>
      <c r="II125" s="35" t="e">
        <f>IF(IH125&lt;&gt;0,IH125,"")</f>
        <v>#REF!</v>
      </c>
    </row>
    <row r="126" spans="1:245" ht="17.25" customHeight="1">
      <c r="A126" s="17"/>
      <c r="B126" s="292">
        <v>4</v>
      </c>
      <c r="C126" s="293"/>
      <c r="D126" s="119">
        <v>1</v>
      </c>
      <c r="E126" s="294" t="s">
        <v>37</v>
      </c>
      <c r="F126" s="295"/>
      <c r="G126" s="295"/>
      <c r="H126" s="295"/>
      <c r="I126" s="295"/>
      <c r="J126" s="295"/>
      <c r="K126" s="295"/>
      <c r="L126" s="295"/>
      <c r="M126" s="295"/>
      <c r="N126" s="296"/>
      <c r="O126" s="137">
        <v>2000</v>
      </c>
      <c r="P126" s="99">
        <f>(O126*D126)</f>
        <v>2000</v>
      </c>
      <c r="Q126" s="39"/>
      <c r="R126" s="27"/>
      <c r="S126" s="27"/>
      <c r="T126" s="27"/>
      <c r="U126" s="27"/>
      <c r="V126" s="27"/>
      <c r="W126" s="27"/>
      <c r="X126" s="27"/>
      <c r="IH126" s="35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92"/>
      <c r="C127" s="293"/>
      <c r="D127" s="119"/>
      <c r="E127" s="146"/>
      <c r="F127" s="147"/>
      <c r="G127" s="147"/>
      <c r="H127" s="147"/>
      <c r="I127" s="147"/>
      <c r="J127" s="147"/>
      <c r="K127" s="147"/>
      <c r="L127" s="147"/>
      <c r="M127" s="147"/>
      <c r="N127" s="147"/>
      <c r="O127" s="148" t="s">
        <v>12</v>
      </c>
      <c r="P127" s="156">
        <f>SUM(P123:Q126)</f>
        <v>4900</v>
      </c>
      <c r="Q127" s="39"/>
      <c r="R127" s="27"/>
      <c r="S127" s="27"/>
      <c r="T127" s="27"/>
      <c r="U127" s="27"/>
      <c r="V127" s="27"/>
      <c r="W127" s="27"/>
      <c r="X127" s="27"/>
      <c r="IH127" s="33" t="str">
        <f>IF(IG127&lt;&gt;0,IG127,"")</f>
        <v/>
      </c>
    </row>
    <row r="128" spans="1:245" s="36" customFormat="1" ht="13.5" customHeight="1">
      <c r="A128" s="17"/>
      <c r="B128" s="109" t="s">
        <v>106</v>
      </c>
      <c r="C128" s="12"/>
      <c r="D128" s="12"/>
      <c r="E128" s="12"/>
      <c r="F128" s="1"/>
      <c r="G128" s="1"/>
      <c r="H128" s="1"/>
      <c r="I128" s="1"/>
      <c r="J128" s="1"/>
      <c r="K128" s="1"/>
      <c r="L128" s="1"/>
      <c r="M128" s="12"/>
      <c r="N128" s="12"/>
      <c r="O128" s="58"/>
      <c r="P128" s="291"/>
      <c r="Q128" s="291"/>
      <c r="R128" s="28"/>
      <c r="S128" s="28"/>
      <c r="T128" s="28"/>
      <c r="U128" s="28"/>
      <c r="V128" s="28"/>
      <c r="W128" s="28"/>
      <c r="X128" s="28"/>
      <c r="Y128" s="28"/>
    </row>
    <row r="129" ht="13.5" hidden="1" customHeight="1"/>
    <row r="130" hidden="1"/>
    <row r="131" hidden="1"/>
    <row r="132" hidden="1"/>
    <row r="133" hidden="1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sheetProtection password="CFE7" sheet="1" objects="1" scenarios="1"/>
  <mergeCells count="74">
    <mergeCell ref="E22:N22"/>
    <mergeCell ref="B25:C25"/>
    <mergeCell ref="E25:N25"/>
    <mergeCell ref="E122:N122"/>
    <mergeCell ref="B31:C31"/>
    <mergeCell ref="B33:C33"/>
    <mergeCell ref="B34:C34"/>
    <mergeCell ref="B32:C32"/>
    <mergeCell ref="E31:N31"/>
    <mergeCell ref="E32:N32"/>
    <mergeCell ref="B44:E44"/>
    <mergeCell ref="B35:C35"/>
    <mergeCell ref="E37:N37"/>
    <mergeCell ref="E39:N39"/>
    <mergeCell ref="E34:N34"/>
    <mergeCell ref="B122:C122"/>
    <mergeCell ref="B104:Q104"/>
    <mergeCell ref="B102:Q102"/>
    <mergeCell ref="B101:Q101"/>
    <mergeCell ref="E30:N30"/>
    <mergeCell ref="P128:Q128"/>
    <mergeCell ref="B125:C125"/>
    <mergeCell ref="B126:C126"/>
    <mergeCell ref="B127:C127"/>
    <mergeCell ref="E123:N123"/>
    <mergeCell ref="E124:N124"/>
    <mergeCell ref="E125:N125"/>
    <mergeCell ref="E126:N126"/>
    <mergeCell ref="B124:C124"/>
    <mergeCell ref="B123:C123"/>
    <mergeCell ref="E41:N41"/>
    <mergeCell ref="B38:C38"/>
    <mergeCell ref="B15:C15"/>
    <mergeCell ref="B16:C16"/>
    <mergeCell ref="B37:C37"/>
    <mergeCell ref="B24:C24"/>
    <mergeCell ref="B27:C27"/>
    <mergeCell ref="B30:C30"/>
    <mergeCell ref="B36:C36"/>
    <mergeCell ref="B12:C12"/>
    <mergeCell ref="D12:G12"/>
    <mergeCell ref="E23:N23"/>
    <mergeCell ref="B17:C17"/>
    <mergeCell ref="E26:N26"/>
    <mergeCell ref="B26:C26"/>
    <mergeCell ref="E14:N14"/>
    <mergeCell ref="E18:N18"/>
    <mergeCell ref="E19:N19"/>
    <mergeCell ref="E20:N20"/>
    <mergeCell ref="E21:N21"/>
    <mergeCell ref="E15:N15"/>
    <mergeCell ref="E16:N16"/>
    <mergeCell ref="E17:N17"/>
    <mergeCell ref="B23:C23"/>
    <mergeCell ref="B14:C14"/>
    <mergeCell ref="E24:N24"/>
    <mergeCell ref="E27:N27"/>
    <mergeCell ref="B29:C29"/>
    <mergeCell ref="E28:N28"/>
    <mergeCell ref="B28:C28"/>
    <mergeCell ref="E29:N29"/>
    <mergeCell ref="B40:C40"/>
    <mergeCell ref="B41:C41"/>
    <mergeCell ref="E33:N33"/>
    <mergeCell ref="B39:C39"/>
    <mergeCell ref="E35:N35"/>
    <mergeCell ref="E38:N38"/>
    <mergeCell ref="E40:N40"/>
    <mergeCell ref="E36:N36"/>
    <mergeCell ref="M4:Q4"/>
    <mergeCell ref="M5:Q6"/>
    <mergeCell ref="B10:D10"/>
    <mergeCell ref="E10:G10"/>
    <mergeCell ref="F8:Q8"/>
  </mergeCells>
  <conditionalFormatting sqref="O128 P42">
    <cfRule type="cellIs" dxfId="35" priority="52" stopIfTrue="1" operator="equal">
      <formula>"INDIQUE A MOEDA"</formula>
    </cfRule>
  </conditionalFormatting>
  <conditionalFormatting sqref="O15:O41">
    <cfRule type="cellIs" dxfId="34" priority="50" stopIfTrue="1" operator="equal">
      <formula>0</formula>
    </cfRule>
  </conditionalFormatting>
  <conditionalFormatting sqref="P127">
    <cfRule type="cellIs" dxfId="33" priority="49" stopIfTrue="1" operator="equal">
      <formula>0</formula>
    </cfRule>
  </conditionalFormatting>
  <conditionalFormatting sqref="P123:P126">
    <cfRule type="cellIs" dxfId="32" priority="47" stopIfTrue="1" operator="equal">
      <formula>0</formula>
    </cfRule>
  </conditionalFormatting>
  <conditionalFormatting sqref="P15:P41">
    <cfRule type="cellIs" dxfId="31" priority="44" stopIfTrue="1" operator="equal">
      <formula>""</formula>
    </cfRule>
  </conditionalFormatting>
  <conditionalFormatting sqref="D15:D41">
    <cfRule type="cellIs" dxfId="30" priority="43" stopIfTrue="1" operator="equal">
      <formula>0</formula>
    </cfRule>
  </conditionalFormatting>
  <conditionalFormatting sqref="B15:C41 E15:N41">
    <cfRule type="cellIs" dxfId="29" priority="40" stopIfTrue="1" operator="equal">
      <formula>0</formula>
    </cfRule>
  </conditionalFormatting>
  <conditionalFormatting sqref="D12:G12">
    <cfRule type="cellIs" dxfId="28" priority="5" stopIfTrue="1" operator="equal">
      <formula>""</formula>
    </cfRule>
  </conditionalFormatting>
  <conditionalFormatting sqref="F8:Q8">
    <cfRule type="cellIs" dxfId="27" priority="2" stopIfTrue="1" operator="equal">
      <formula>""</formula>
    </cfRule>
  </conditionalFormatting>
  <conditionalFormatting sqref="E10:G10">
    <cfRule type="cellIs" dxfId="26" priority="1" stopIfTrue="1" operator="equal">
      <formula>""</formula>
    </cfRule>
  </conditionalFormatting>
  <dataValidations count="6">
    <dataValidation allowBlank="1" showErrorMessage="1" sqref="A123:A127 A15:A42"/>
    <dataValidation type="whole" allowBlank="1" showInputMessage="1" showErrorMessage="1" errorTitle="ATENÇÃO" error="ESTE CAMPO SÓ ACEITA NÚMEROS INTEIROS" sqref="D123:D127 D15:D41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41"/>
    <dataValidation type="decimal" allowBlank="1" showInputMessage="1" showErrorMessage="1" errorTitle="ATENÇÃO!" error="Esse campo só aceita NÚMEROS." sqref="O15:O41">
      <formula1>0.1</formula1>
      <formula2>99999999999.9999</formula2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</dataValidations>
  <printOptions horizontalCentered="1"/>
  <pageMargins left="0.47244094488188981" right="0.27559055118110237" top="0.39370078740157483" bottom="0.39370078740157483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9">
        <v>1</v>
      </c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3"/>
      <c r="M3" s="253"/>
      <c r="N3" s="253"/>
      <c r="O3" s="253"/>
      <c r="P3" s="253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55" t="s">
        <v>121</v>
      </c>
      <c r="M4" s="256"/>
      <c r="N4" s="256"/>
      <c r="O4" s="256"/>
      <c r="P4" s="257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58" t="s">
        <v>122</v>
      </c>
      <c r="M5" s="259"/>
      <c r="N5" s="259"/>
      <c r="O5" s="259"/>
      <c r="P5" s="260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L6" s="261"/>
      <c r="M6" s="262"/>
      <c r="N6" s="262"/>
      <c r="O6" s="262"/>
      <c r="P6" s="263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8" t="s">
        <v>111</v>
      </c>
      <c r="C8" s="308"/>
      <c r="D8" s="308"/>
      <c r="E8" s="308"/>
      <c r="F8" s="268"/>
      <c r="G8" s="269"/>
      <c r="H8" s="269"/>
      <c r="I8" s="269"/>
      <c r="J8" s="269"/>
      <c r="K8" s="269"/>
      <c r="L8" s="269"/>
      <c r="M8" s="269"/>
      <c r="N8" s="269"/>
      <c r="O8" s="269"/>
      <c r="P8" s="270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64" t="s">
        <v>112</v>
      </c>
      <c r="C10" s="264"/>
      <c r="D10" s="264"/>
      <c r="E10" s="265"/>
      <c r="F10" s="266"/>
      <c r="G10" s="267"/>
      <c r="I10" s="246"/>
      <c r="J10" s="246"/>
      <c r="K10" s="246"/>
      <c r="L10" s="246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6" t="s">
        <v>61</v>
      </c>
      <c r="C12" s="307"/>
      <c r="D12" s="278" t="str">
        <f>IF(SUM(O15:O44)=0,"",SUM(O15:O44))</f>
        <v/>
      </c>
      <c r="E12" s="279"/>
      <c r="F12" s="279"/>
      <c r="G12" s="280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39" customFormat="1" ht="31.5" customHeight="1">
      <c r="A14" s="87"/>
      <c r="B14" s="310" t="s">
        <v>8</v>
      </c>
      <c r="C14" s="311"/>
      <c r="D14" s="110" t="s">
        <v>114</v>
      </c>
      <c r="E14" s="281" t="s">
        <v>115</v>
      </c>
      <c r="F14" s="282"/>
      <c r="G14" s="282"/>
      <c r="H14" s="282"/>
      <c r="I14" s="282"/>
      <c r="J14" s="282"/>
      <c r="K14" s="282"/>
      <c r="L14" s="282"/>
      <c r="M14" s="282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85"/>
      <c r="C15" s="286"/>
      <c r="D15" s="57"/>
      <c r="E15" s="273"/>
      <c r="F15" s="274"/>
      <c r="G15" s="274"/>
      <c r="H15" s="274"/>
      <c r="I15" s="274"/>
      <c r="J15" s="274"/>
      <c r="K15" s="274"/>
      <c r="L15" s="274"/>
      <c r="M15" s="275"/>
      <c r="N15" s="191"/>
      <c r="O15" s="190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71"/>
      <c r="C16" s="272"/>
      <c r="D16" s="57"/>
      <c r="E16" s="273"/>
      <c r="F16" s="274"/>
      <c r="G16" s="274"/>
      <c r="H16" s="274"/>
      <c r="I16" s="274"/>
      <c r="J16" s="274"/>
      <c r="K16" s="274"/>
      <c r="L16" s="274"/>
      <c r="M16" s="275"/>
      <c r="N16" s="191"/>
      <c r="O16" s="190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71"/>
      <c r="C17" s="272"/>
      <c r="D17" s="213"/>
      <c r="E17" s="274"/>
      <c r="F17" s="274"/>
      <c r="G17" s="274"/>
      <c r="H17" s="274"/>
      <c r="I17" s="274"/>
      <c r="J17" s="274"/>
      <c r="K17" s="274"/>
      <c r="L17" s="274"/>
      <c r="M17" s="275"/>
      <c r="N17" s="191"/>
      <c r="O17" s="190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0"/>
      <c r="C18" s="241"/>
      <c r="D18" s="213"/>
      <c r="E18" s="274"/>
      <c r="F18" s="274"/>
      <c r="G18" s="274"/>
      <c r="H18" s="274"/>
      <c r="I18" s="274"/>
      <c r="J18" s="274"/>
      <c r="K18" s="274"/>
      <c r="L18" s="274"/>
      <c r="M18" s="275"/>
      <c r="N18" s="191"/>
      <c r="O18" s="190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0"/>
      <c r="C19" s="241"/>
      <c r="D19" s="213"/>
      <c r="E19" s="274"/>
      <c r="F19" s="274"/>
      <c r="G19" s="274"/>
      <c r="H19" s="274"/>
      <c r="I19" s="274"/>
      <c r="J19" s="274"/>
      <c r="K19" s="274"/>
      <c r="L19" s="274"/>
      <c r="M19" s="275"/>
      <c r="N19" s="191"/>
      <c r="O19" s="190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0"/>
      <c r="C20" s="241"/>
      <c r="D20" s="213"/>
      <c r="E20" s="274"/>
      <c r="F20" s="274"/>
      <c r="G20" s="274"/>
      <c r="H20" s="274"/>
      <c r="I20" s="274"/>
      <c r="J20" s="274"/>
      <c r="K20" s="274"/>
      <c r="L20" s="274"/>
      <c r="M20" s="275"/>
      <c r="N20" s="191"/>
      <c r="O20" s="190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0"/>
      <c r="C21" s="241"/>
      <c r="D21" s="213"/>
      <c r="E21" s="274"/>
      <c r="F21" s="274"/>
      <c r="G21" s="274"/>
      <c r="H21" s="274"/>
      <c r="I21" s="274"/>
      <c r="J21" s="274"/>
      <c r="K21" s="274"/>
      <c r="L21" s="274"/>
      <c r="M21" s="275"/>
      <c r="N21" s="191"/>
      <c r="O21" s="190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0"/>
      <c r="C22" s="241"/>
      <c r="D22" s="213"/>
      <c r="E22" s="274"/>
      <c r="F22" s="274"/>
      <c r="G22" s="274"/>
      <c r="H22" s="274"/>
      <c r="I22" s="274"/>
      <c r="J22" s="274"/>
      <c r="K22" s="274"/>
      <c r="L22" s="274"/>
      <c r="M22" s="275"/>
      <c r="N22" s="191"/>
      <c r="O22" s="190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71"/>
      <c r="C23" s="272"/>
      <c r="D23" s="57"/>
      <c r="E23" s="273"/>
      <c r="F23" s="274"/>
      <c r="G23" s="274"/>
      <c r="H23" s="274"/>
      <c r="I23" s="274"/>
      <c r="J23" s="274"/>
      <c r="K23" s="274"/>
      <c r="L23" s="274"/>
      <c r="M23" s="275"/>
      <c r="N23" s="191"/>
      <c r="O23" s="190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71"/>
      <c r="C24" s="272"/>
      <c r="D24" s="57"/>
      <c r="E24" s="273"/>
      <c r="F24" s="274"/>
      <c r="G24" s="274"/>
      <c r="H24" s="274"/>
      <c r="I24" s="274"/>
      <c r="J24" s="274"/>
      <c r="K24" s="274"/>
      <c r="L24" s="274"/>
      <c r="M24" s="275"/>
      <c r="N24" s="191"/>
      <c r="O24" s="190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71"/>
      <c r="C25" s="272"/>
      <c r="D25" s="57"/>
      <c r="E25" s="273"/>
      <c r="F25" s="274"/>
      <c r="G25" s="274"/>
      <c r="H25" s="274"/>
      <c r="I25" s="274"/>
      <c r="J25" s="274"/>
      <c r="K25" s="274"/>
      <c r="L25" s="274"/>
      <c r="M25" s="275"/>
      <c r="N25" s="191"/>
      <c r="O25" s="190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71"/>
      <c r="C26" s="272"/>
      <c r="D26" s="57"/>
      <c r="E26" s="273"/>
      <c r="F26" s="274"/>
      <c r="G26" s="274"/>
      <c r="H26" s="274"/>
      <c r="I26" s="274"/>
      <c r="J26" s="274"/>
      <c r="K26" s="274"/>
      <c r="L26" s="274"/>
      <c r="M26" s="275"/>
      <c r="N26" s="191"/>
      <c r="O26" s="190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71"/>
      <c r="C27" s="272"/>
      <c r="D27" s="57"/>
      <c r="E27" s="273"/>
      <c r="F27" s="274"/>
      <c r="G27" s="274"/>
      <c r="H27" s="274"/>
      <c r="I27" s="274"/>
      <c r="J27" s="274"/>
      <c r="K27" s="274"/>
      <c r="L27" s="274"/>
      <c r="M27" s="275"/>
      <c r="N27" s="191"/>
      <c r="O27" s="190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71"/>
      <c r="C28" s="272"/>
      <c r="D28" s="57"/>
      <c r="E28" s="273"/>
      <c r="F28" s="274"/>
      <c r="G28" s="274"/>
      <c r="H28" s="274"/>
      <c r="I28" s="274"/>
      <c r="J28" s="274"/>
      <c r="K28" s="274"/>
      <c r="L28" s="274"/>
      <c r="M28" s="275"/>
      <c r="N28" s="191"/>
      <c r="O28" s="190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71"/>
      <c r="C29" s="272"/>
      <c r="D29" s="57"/>
      <c r="E29" s="273"/>
      <c r="F29" s="274"/>
      <c r="G29" s="274"/>
      <c r="H29" s="274"/>
      <c r="I29" s="274"/>
      <c r="J29" s="274"/>
      <c r="K29" s="274"/>
      <c r="L29" s="274"/>
      <c r="M29" s="275"/>
      <c r="N29" s="191"/>
      <c r="O29" s="190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71"/>
      <c r="C30" s="272"/>
      <c r="D30" s="57"/>
      <c r="E30" s="273"/>
      <c r="F30" s="274"/>
      <c r="G30" s="274"/>
      <c r="H30" s="274"/>
      <c r="I30" s="274"/>
      <c r="J30" s="274"/>
      <c r="K30" s="274"/>
      <c r="L30" s="274"/>
      <c r="M30" s="275"/>
      <c r="N30" s="191"/>
      <c r="O30" s="190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71"/>
      <c r="C31" s="272"/>
      <c r="D31" s="57"/>
      <c r="E31" s="273"/>
      <c r="F31" s="274"/>
      <c r="G31" s="274"/>
      <c r="H31" s="274"/>
      <c r="I31" s="274"/>
      <c r="J31" s="274"/>
      <c r="K31" s="274"/>
      <c r="L31" s="274"/>
      <c r="M31" s="275"/>
      <c r="N31" s="191"/>
      <c r="O31" s="190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71"/>
      <c r="C32" s="272"/>
      <c r="D32" s="57"/>
      <c r="E32" s="273"/>
      <c r="F32" s="274"/>
      <c r="G32" s="274"/>
      <c r="H32" s="274"/>
      <c r="I32" s="274"/>
      <c r="J32" s="274"/>
      <c r="K32" s="274"/>
      <c r="L32" s="274"/>
      <c r="M32" s="275"/>
      <c r="N32" s="191"/>
      <c r="O32" s="190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71"/>
      <c r="C33" s="272"/>
      <c r="D33" s="57"/>
      <c r="E33" s="273"/>
      <c r="F33" s="274"/>
      <c r="G33" s="274"/>
      <c r="H33" s="274"/>
      <c r="I33" s="274"/>
      <c r="J33" s="274"/>
      <c r="K33" s="274"/>
      <c r="L33" s="274"/>
      <c r="M33" s="275"/>
      <c r="N33" s="191"/>
      <c r="O33" s="190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9"/>
      <c r="C34" s="272"/>
      <c r="D34" s="57"/>
      <c r="E34" s="273"/>
      <c r="F34" s="274"/>
      <c r="G34" s="274"/>
      <c r="H34" s="274"/>
      <c r="I34" s="274"/>
      <c r="J34" s="274"/>
      <c r="K34" s="274"/>
      <c r="L34" s="274"/>
      <c r="M34" s="275"/>
      <c r="N34" s="191"/>
      <c r="O34" s="190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71"/>
      <c r="C35" s="272"/>
      <c r="D35" s="57"/>
      <c r="E35" s="273"/>
      <c r="F35" s="274"/>
      <c r="G35" s="274"/>
      <c r="H35" s="274"/>
      <c r="I35" s="274"/>
      <c r="J35" s="274"/>
      <c r="K35" s="274"/>
      <c r="L35" s="274"/>
      <c r="M35" s="275"/>
      <c r="N35" s="191"/>
      <c r="O35" s="190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71"/>
      <c r="C36" s="272"/>
      <c r="D36" s="57"/>
      <c r="E36" s="273"/>
      <c r="F36" s="274"/>
      <c r="G36" s="274"/>
      <c r="H36" s="274"/>
      <c r="I36" s="274"/>
      <c r="J36" s="274"/>
      <c r="K36" s="274"/>
      <c r="L36" s="274"/>
      <c r="M36" s="275"/>
      <c r="N36" s="191"/>
      <c r="O36" s="190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71"/>
      <c r="C37" s="272"/>
      <c r="D37" s="57"/>
      <c r="E37" s="273"/>
      <c r="F37" s="274"/>
      <c r="G37" s="274"/>
      <c r="H37" s="274"/>
      <c r="I37" s="274"/>
      <c r="J37" s="274"/>
      <c r="K37" s="274"/>
      <c r="L37" s="274"/>
      <c r="M37" s="275"/>
      <c r="N37" s="191"/>
      <c r="O37" s="190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71"/>
      <c r="C38" s="272"/>
      <c r="D38" s="57"/>
      <c r="E38" s="273"/>
      <c r="F38" s="274"/>
      <c r="G38" s="274"/>
      <c r="H38" s="274"/>
      <c r="I38" s="274"/>
      <c r="J38" s="274"/>
      <c r="K38" s="274"/>
      <c r="L38" s="274"/>
      <c r="M38" s="275"/>
      <c r="N38" s="191"/>
      <c r="O38" s="190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71"/>
      <c r="C39" s="272"/>
      <c r="D39" s="57"/>
      <c r="E39" s="273"/>
      <c r="F39" s="274"/>
      <c r="G39" s="274"/>
      <c r="H39" s="274"/>
      <c r="I39" s="274"/>
      <c r="J39" s="274"/>
      <c r="K39" s="274"/>
      <c r="L39" s="274"/>
      <c r="M39" s="275"/>
      <c r="N39" s="191"/>
      <c r="O39" s="190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71"/>
      <c r="C40" s="272"/>
      <c r="D40" s="57"/>
      <c r="E40" s="273"/>
      <c r="F40" s="274"/>
      <c r="G40" s="274"/>
      <c r="H40" s="274"/>
      <c r="I40" s="274"/>
      <c r="J40" s="274"/>
      <c r="K40" s="274"/>
      <c r="L40" s="274"/>
      <c r="M40" s="275"/>
      <c r="N40" s="191"/>
      <c r="O40" s="190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71"/>
      <c r="C41" s="272"/>
      <c r="D41" s="57"/>
      <c r="E41" s="273"/>
      <c r="F41" s="274"/>
      <c r="G41" s="274"/>
      <c r="H41" s="274"/>
      <c r="I41" s="274"/>
      <c r="J41" s="274"/>
      <c r="K41" s="274"/>
      <c r="L41" s="274"/>
      <c r="M41" s="275"/>
      <c r="N41" s="191"/>
      <c r="O41" s="190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71"/>
      <c r="C42" s="272"/>
      <c r="D42" s="57"/>
      <c r="E42" s="273"/>
      <c r="F42" s="274"/>
      <c r="G42" s="274"/>
      <c r="H42" s="274"/>
      <c r="I42" s="274"/>
      <c r="J42" s="274"/>
      <c r="K42" s="274"/>
      <c r="L42" s="274"/>
      <c r="M42" s="275"/>
      <c r="N42" s="191"/>
      <c r="O42" s="190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71"/>
      <c r="C43" s="272"/>
      <c r="D43" s="57"/>
      <c r="E43" s="273"/>
      <c r="F43" s="274"/>
      <c r="G43" s="274"/>
      <c r="H43" s="274"/>
      <c r="I43" s="274"/>
      <c r="J43" s="274"/>
      <c r="K43" s="274"/>
      <c r="L43" s="274"/>
      <c r="M43" s="275"/>
      <c r="N43" s="191"/>
      <c r="O43" s="190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71"/>
      <c r="C44" s="272"/>
      <c r="D44" s="57"/>
      <c r="E44" s="273"/>
      <c r="F44" s="274"/>
      <c r="G44" s="274"/>
      <c r="H44" s="274"/>
      <c r="I44" s="274"/>
      <c r="J44" s="274"/>
      <c r="K44" s="274"/>
      <c r="L44" s="274"/>
      <c r="M44" s="275"/>
      <c r="N44" s="191"/>
      <c r="O44" s="190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7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TRAN!B44</f>
        <v>FAPESP, OCTOBER 2012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0"/>
      <c r="P48" s="220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0"/>
      <c r="P49" s="220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90" t="s">
        <v>18</v>
      </c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90" t="s">
        <v>38</v>
      </c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303" t="s">
        <v>62</v>
      </c>
      <c r="D111" s="304"/>
      <c r="E111" s="304"/>
      <c r="F111" s="304"/>
      <c r="G111" s="304"/>
      <c r="H111" s="304"/>
      <c r="I111" s="304"/>
      <c r="J111" s="304"/>
      <c r="K111" s="304"/>
      <c r="L111" s="304"/>
      <c r="M111" s="304"/>
      <c r="N111" s="304"/>
      <c r="O111" s="304"/>
      <c r="P111" s="305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84" t="s">
        <v>8</v>
      </c>
      <c r="D128" s="284"/>
      <c r="E128" s="110" t="s">
        <v>49</v>
      </c>
      <c r="F128" s="281" t="s">
        <v>14</v>
      </c>
      <c r="G128" s="282"/>
      <c r="H128" s="282"/>
      <c r="I128" s="282"/>
      <c r="J128" s="282"/>
      <c r="K128" s="282"/>
      <c r="L128" s="282"/>
      <c r="M128" s="283"/>
      <c r="N128" s="208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97">
        <v>1</v>
      </c>
      <c r="D129" s="298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92">
        <v>2</v>
      </c>
      <c r="D130" s="293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92">
        <v>3</v>
      </c>
      <c r="D131" s="293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301"/>
      <c r="D132" s="302"/>
      <c r="E132" s="302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OCTOBER 2012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password="CFE7" sheet="1" objects="1" scenarios="1"/>
  <mergeCells count="74">
    <mergeCell ref="F8:P8"/>
    <mergeCell ref="B14:C14"/>
    <mergeCell ref="E23:M23"/>
    <mergeCell ref="E18:M18"/>
    <mergeCell ref="E19:M19"/>
    <mergeCell ref="E20:M20"/>
    <mergeCell ref="E21:M21"/>
    <mergeCell ref="B16:C16"/>
    <mergeCell ref="E17:M17"/>
    <mergeCell ref="B17:C17"/>
    <mergeCell ref="E15:M15"/>
    <mergeCell ref="D12:G12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E39:M39"/>
    <mergeCell ref="L4:P4"/>
    <mergeCell ref="L5:P6"/>
    <mergeCell ref="B34:C34"/>
    <mergeCell ref="B32:C32"/>
    <mergeCell ref="E38:M38"/>
    <mergeCell ref="B28:C28"/>
    <mergeCell ref="E29:M29"/>
    <mergeCell ref="B29:C29"/>
    <mergeCell ref="E30:M30"/>
    <mergeCell ref="E24:M24"/>
    <mergeCell ref="E25:M25"/>
    <mergeCell ref="E26:M26"/>
    <mergeCell ref="B26:C26"/>
    <mergeCell ref="B27:C27"/>
    <mergeCell ref="B10:D10"/>
    <mergeCell ref="E10:G10"/>
    <mergeCell ref="E40:M40"/>
    <mergeCell ref="E22:M22"/>
    <mergeCell ref="B25:C25"/>
    <mergeCell ref="B31:C31"/>
    <mergeCell ref="E27:M27"/>
    <mergeCell ref="B23:C23"/>
    <mergeCell ref="B24:C24"/>
    <mergeCell ref="E28:M28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F128:M128"/>
    <mergeCell ref="C132:E132"/>
    <mergeCell ref="C131:D131"/>
    <mergeCell ref="C130:D130"/>
    <mergeCell ref="C129:D129"/>
    <mergeCell ref="C128:D128"/>
  </mergeCells>
  <conditionalFormatting sqref="N132:O132">
    <cfRule type="cellIs" dxfId="25" priority="56" stopIfTrue="1" operator="equal">
      <formula>0</formula>
    </cfRule>
  </conditionalFormatting>
  <conditionalFormatting sqref="O15:O44">
    <cfRule type="cellIs" dxfId="24" priority="49" stopIfTrue="1" operator="equal">
      <formula>""</formula>
    </cfRule>
  </conditionalFormatting>
  <conditionalFormatting sqref="D15:D44">
    <cfRule type="cellIs" dxfId="23" priority="48" stopIfTrue="1" operator="equal">
      <formula>0</formula>
    </cfRule>
  </conditionalFormatting>
  <conditionalFormatting sqref="C30:C44 B15:B44 C15:C27 E15:N44">
    <cfRule type="cellIs" dxfId="22" priority="47" stopIfTrue="1" operator="equal">
      <formula>0</formula>
    </cfRule>
  </conditionalFormatting>
  <conditionalFormatting sqref="D12:G12">
    <cfRule type="cellIs" dxfId="21" priority="4" stopIfTrue="1" operator="equal">
      <formula>""</formula>
    </cfRule>
  </conditionalFormatting>
  <conditionalFormatting sqref="D10:F10 F8:N8">
    <cfRule type="cellIs" dxfId="20" priority="3" operator="equal">
      <formula>""</formula>
    </cfRule>
  </conditionalFormatting>
  <conditionalFormatting sqref="E10:G10">
    <cfRule type="cellIs" dxfId="19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12" t="s">
        <v>69</v>
      </c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S6" s="161"/>
    </row>
    <row r="7" spans="1:241" s="175" customFormat="1" ht="19.5" customHeight="1">
      <c r="A7" s="173"/>
      <c r="B7" s="320" t="s">
        <v>70</v>
      </c>
      <c r="C7" s="320"/>
      <c r="D7" s="320"/>
      <c r="E7" s="320"/>
      <c r="F7" s="320" t="s">
        <v>71</v>
      </c>
      <c r="G7" s="320"/>
      <c r="H7" s="320"/>
      <c r="I7" s="320"/>
      <c r="J7" s="321" t="s">
        <v>72</v>
      </c>
      <c r="K7" s="321"/>
      <c r="L7" s="321"/>
      <c r="M7" s="321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13" t="e">
        <f>IF(#REF!="","",UPPER(#REF!))</f>
        <v>#REF!</v>
      </c>
      <c r="G8" s="313"/>
      <c r="H8" s="313"/>
      <c r="I8" s="313"/>
      <c r="J8" s="313"/>
      <c r="K8" s="313"/>
      <c r="L8" s="313"/>
      <c r="M8" s="314" t="s">
        <v>20</v>
      </c>
      <c r="N8" s="315"/>
      <c r="O8" s="316" t="e">
        <f>IF(#REF!="","",#REF!)</f>
        <v>#REF!</v>
      </c>
      <c r="P8" s="317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22" t="str">
        <f>IF(SUM(K15:K37)=0,"",(SUM(K15:K37)))</f>
        <v/>
      </c>
      <c r="F10" s="322"/>
      <c r="G10" s="322"/>
      <c r="H10" s="49"/>
      <c r="I10" s="318" t="str">
        <f>IF(K40="","","TOTAL BOLSA PC-IV")</f>
        <v>TOTAL BOLSA PC-IV</v>
      </c>
      <c r="J10" s="318"/>
      <c r="K10" s="319">
        <f>IF(K40="","",K40)</f>
        <v>2400</v>
      </c>
      <c r="L10" s="319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38" t="s">
        <v>3</v>
      </c>
      <c r="H12" s="339"/>
      <c r="I12" s="64" t="s">
        <v>4</v>
      </c>
      <c r="J12" s="64" t="s">
        <v>5</v>
      </c>
      <c r="K12" s="84" t="s">
        <v>6</v>
      </c>
      <c r="L12" s="340" t="s">
        <v>7</v>
      </c>
      <c r="M12" s="341"/>
      <c r="N12" s="341"/>
      <c r="O12" s="341"/>
      <c r="P12" s="342"/>
      <c r="R12" s="14" t="s">
        <v>71</v>
      </c>
    </row>
    <row r="13" spans="1:241" s="14" customFormat="1" ht="17.25" customHeight="1">
      <c r="A13" s="52"/>
      <c r="B13" s="343" t="s">
        <v>8</v>
      </c>
      <c r="C13" s="86"/>
      <c r="D13" s="86"/>
      <c r="E13" s="343" t="s">
        <v>48</v>
      </c>
      <c r="F13" s="343" t="s">
        <v>49</v>
      </c>
      <c r="G13" s="350" t="s">
        <v>50</v>
      </c>
      <c r="H13" s="351"/>
      <c r="I13" s="354" t="s">
        <v>51</v>
      </c>
      <c r="J13" s="96" t="s">
        <v>59</v>
      </c>
      <c r="K13" s="343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48"/>
      <c r="C14" s="74"/>
      <c r="D14" s="74"/>
      <c r="E14" s="348"/>
      <c r="F14" s="349"/>
      <c r="G14" s="352"/>
      <c r="H14" s="353"/>
      <c r="I14" s="355"/>
      <c r="J14" s="95" t="s">
        <v>60</v>
      </c>
      <c r="K14" s="344"/>
      <c r="L14" s="345" t="s">
        <v>21</v>
      </c>
      <c r="M14" s="346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47"/>
      <c r="D15" s="347"/>
      <c r="E15" s="89" t="s">
        <v>55</v>
      </c>
      <c r="F15" s="23">
        <v>2</v>
      </c>
      <c r="G15" s="324">
        <f t="shared" ref="G15:G35" si="0">IF(E15=0,"",INDEX($S$14:$S$24,MATCH(E15,$R$14:$R$24,0)))</f>
        <v>1898.4</v>
      </c>
      <c r="H15" s="325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26"/>
      <c r="M15" s="327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47"/>
      <c r="D16" s="347"/>
      <c r="E16" s="89"/>
      <c r="F16" s="23"/>
      <c r="G16" s="324" t="str">
        <f t="shared" si="0"/>
        <v/>
      </c>
      <c r="H16" s="325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26"/>
      <c r="M16" s="327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23"/>
      <c r="D17" s="323"/>
      <c r="E17" s="89"/>
      <c r="F17" s="66"/>
      <c r="G17" s="324" t="str">
        <f t="shared" si="0"/>
        <v/>
      </c>
      <c r="H17" s="325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26"/>
      <c r="M17" s="327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23"/>
      <c r="D18" s="323"/>
      <c r="E18" s="89"/>
      <c r="F18" s="66"/>
      <c r="G18" s="324" t="str">
        <f t="shared" si="0"/>
        <v/>
      </c>
      <c r="H18" s="325"/>
      <c r="I18" s="66"/>
      <c r="J18" s="102"/>
      <c r="K18" s="104" t="str">
        <f t="shared" si="1"/>
        <v/>
      </c>
      <c r="L18" s="326"/>
      <c r="M18" s="327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23"/>
      <c r="D19" s="323"/>
      <c r="E19" s="89"/>
      <c r="F19" s="66"/>
      <c r="G19" s="324" t="str">
        <f t="shared" si="0"/>
        <v/>
      </c>
      <c r="H19" s="325"/>
      <c r="I19" s="66"/>
      <c r="J19" s="102"/>
      <c r="K19" s="104" t="str">
        <f t="shared" si="1"/>
        <v/>
      </c>
      <c r="L19" s="326"/>
      <c r="M19" s="327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23"/>
      <c r="D20" s="323"/>
      <c r="E20" s="89"/>
      <c r="F20" s="66"/>
      <c r="G20" s="324" t="str">
        <f t="shared" si="0"/>
        <v/>
      </c>
      <c r="H20" s="325"/>
      <c r="I20" s="66"/>
      <c r="J20" s="102"/>
      <c r="K20" s="104" t="str">
        <f t="shared" si="1"/>
        <v/>
      </c>
      <c r="L20" s="326"/>
      <c r="M20" s="327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23"/>
      <c r="D21" s="323"/>
      <c r="E21" s="89"/>
      <c r="F21" s="66"/>
      <c r="G21" s="324" t="str">
        <f t="shared" si="0"/>
        <v/>
      </c>
      <c r="H21" s="325"/>
      <c r="I21" s="66"/>
      <c r="J21" s="102"/>
      <c r="K21" s="104" t="str">
        <f t="shared" si="1"/>
        <v/>
      </c>
      <c r="L21" s="326"/>
      <c r="M21" s="327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23"/>
      <c r="D22" s="323"/>
      <c r="E22" s="89"/>
      <c r="F22" s="66"/>
      <c r="G22" s="324" t="str">
        <f t="shared" si="0"/>
        <v/>
      </c>
      <c r="H22" s="325"/>
      <c r="I22" s="66"/>
      <c r="J22" s="102"/>
      <c r="K22" s="104" t="str">
        <f t="shared" si="1"/>
        <v/>
      </c>
      <c r="L22" s="326"/>
      <c r="M22" s="327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23"/>
      <c r="D23" s="323"/>
      <c r="E23" s="89"/>
      <c r="F23" s="66"/>
      <c r="G23" s="324" t="str">
        <f t="shared" si="0"/>
        <v/>
      </c>
      <c r="H23" s="325"/>
      <c r="I23" s="66"/>
      <c r="J23" s="102"/>
      <c r="K23" s="104" t="str">
        <f t="shared" si="1"/>
        <v/>
      </c>
      <c r="L23" s="326"/>
      <c r="M23" s="327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23"/>
      <c r="D24" s="323"/>
      <c r="E24" s="89"/>
      <c r="F24" s="66"/>
      <c r="G24" s="324" t="str">
        <f t="shared" si="0"/>
        <v/>
      </c>
      <c r="H24" s="325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26"/>
      <c r="M24" s="327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23"/>
      <c r="D25" s="323"/>
      <c r="E25" s="89"/>
      <c r="F25" s="66"/>
      <c r="G25" s="324" t="str">
        <f t="shared" si="0"/>
        <v/>
      </c>
      <c r="H25" s="325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26"/>
      <c r="M25" s="327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23"/>
      <c r="D26" s="323"/>
      <c r="E26" s="89"/>
      <c r="F26" s="66"/>
      <c r="G26" s="324" t="str">
        <f t="shared" si="0"/>
        <v/>
      </c>
      <c r="H26" s="325"/>
      <c r="I26" s="66"/>
      <c r="J26" s="102"/>
      <c r="K26" s="104" t="str">
        <f t="shared" si="1"/>
        <v/>
      </c>
      <c r="L26" s="326"/>
      <c r="M26" s="327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23"/>
      <c r="D27" s="323"/>
      <c r="E27" s="89"/>
      <c r="F27" s="66"/>
      <c r="G27" s="324" t="str">
        <f t="shared" si="0"/>
        <v/>
      </c>
      <c r="H27" s="325"/>
      <c r="I27" s="66"/>
      <c r="J27" s="102"/>
      <c r="K27" s="104" t="str">
        <f t="shared" si="1"/>
        <v/>
      </c>
      <c r="L27" s="326"/>
      <c r="M27" s="327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23"/>
      <c r="D28" s="323"/>
      <c r="E28" s="89"/>
      <c r="F28" s="66"/>
      <c r="G28" s="324" t="str">
        <f t="shared" si="0"/>
        <v/>
      </c>
      <c r="H28" s="325"/>
      <c r="I28" s="66"/>
      <c r="J28" s="102"/>
      <c r="K28" s="104" t="str">
        <f t="shared" si="1"/>
        <v/>
      </c>
      <c r="L28" s="326"/>
      <c r="M28" s="327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23"/>
      <c r="D29" s="323"/>
      <c r="E29" s="89"/>
      <c r="F29" s="66"/>
      <c r="G29" s="324" t="str">
        <f t="shared" si="0"/>
        <v/>
      </c>
      <c r="H29" s="325"/>
      <c r="I29" s="66"/>
      <c r="J29" s="102"/>
      <c r="K29" s="104" t="str">
        <f t="shared" si="1"/>
        <v/>
      </c>
      <c r="L29" s="326"/>
      <c r="M29" s="327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23"/>
      <c r="D30" s="323"/>
      <c r="E30" s="89"/>
      <c r="F30" s="66"/>
      <c r="G30" s="324" t="str">
        <f t="shared" si="0"/>
        <v/>
      </c>
      <c r="H30" s="325"/>
      <c r="I30" s="66"/>
      <c r="J30" s="102"/>
      <c r="K30" s="104" t="str">
        <f t="shared" si="1"/>
        <v/>
      </c>
      <c r="L30" s="326"/>
      <c r="M30" s="327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23"/>
      <c r="D31" s="323"/>
      <c r="E31" s="89"/>
      <c r="F31" s="66"/>
      <c r="G31" s="324" t="str">
        <f t="shared" si="0"/>
        <v/>
      </c>
      <c r="H31" s="325"/>
      <c r="I31" s="66"/>
      <c r="J31" s="102"/>
      <c r="K31" s="104" t="str">
        <f t="shared" si="1"/>
        <v/>
      </c>
      <c r="L31" s="326"/>
      <c r="M31" s="327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23"/>
      <c r="D32" s="323"/>
      <c r="E32" s="89"/>
      <c r="F32" s="66"/>
      <c r="G32" s="324" t="str">
        <f t="shared" si="0"/>
        <v/>
      </c>
      <c r="H32" s="325"/>
      <c r="I32" s="66"/>
      <c r="J32" s="102"/>
      <c r="K32" s="104" t="str">
        <f t="shared" si="1"/>
        <v/>
      </c>
      <c r="L32" s="326"/>
      <c r="M32" s="327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23"/>
      <c r="D33" s="323"/>
      <c r="E33" s="89"/>
      <c r="F33" s="66"/>
      <c r="G33" s="324" t="str">
        <f t="shared" si="0"/>
        <v/>
      </c>
      <c r="H33" s="325"/>
      <c r="I33" s="66"/>
      <c r="J33" s="102"/>
      <c r="K33" s="104" t="str">
        <f t="shared" si="1"/>
        <v/>
      </c>
      <c r="L33" s="326"/>
      <c r="M33" s="327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23"/>
      <c r="D34" s="323"/>
      <c r="E34" s="89"/>
      <c r="F34" s="66"/>
      <c r="G34" s="324" t="str">
        <f t="shared" si="0"/>
        <v/>
      </c>
      <c r="H34" s="325"/>
      <c r="I34" s="66"/>
      <c r="J34" s="102"/>
      <c r="K34" s="104" t="str">
        <f t="shared" si="1"/>
        <v/>
      </c>
      <c r="L34" s="326"/>
      <c r="M34" s="327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23"/>
      <c r="D35" s="323"/>
      <c r="E35" s="89"/>
      <c r="F35" s="66"/>
      <c r="G35" s="324" t="str">
        <f t="shared" si="0"/>
        <v/>
      </c>
      <c r="H35" s="325"/>
      <c r="I35" s="66"/>
      <c r="J35" s="102"/>
      <c r="K35" s="104" t="str">
        <f t="shared" si="1"/>
        <v/>
      </c>
      <c r="L35" s="326"/>
      <c r="M35" s="327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32" t="s">
        <v>74</v>
      </c>
      <c r="C36" s="333"/>
      <c r="D36" s="333"/>
      <c r="E36" s="333"/>
      <c r="F36" s="333"/>
      <c r="G36" s="333"/>
      <c r="H36" s="333"/>
      <c r="I36" s="333"/>
      <c r="J36" s="333"/>
      <c r="K36" s="334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35"/>
      <c r="D37" s="335"/>
      <c r="E37" s="171" t="s">
        <v>75</v>
      </c>
      <c r="F37" s="170" t="s">
        <v>49</v>
      </c>
      <c r="G37" s="336" t="s">
        <v>50</v>
      </c>
      <c r="H37" s="337"/>
      <c r="I37" s="177" t="s">
        <v>51</v>
      </c>
      <c r="J37" s="95" t="s">
        <v>60</v>
      </c>
      <c r="K37" s="172" t="s">
        <v>76</v>
      </c>
      <c r="L37" s="330"/>
      <c r="M37" s="331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24">
        <f>IF(E38=0,"",INDEX($S$14:$S$24,MATCH(E38,$R$14:$R$24,0)))</f>
        <v>1200</v>
      </c>
      <c r="H38" s="325"/>
      <c r="I38" s="188">
        <v>1</v>
      </c>
      <c r="J38" s="328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7"/>
      <c r="G39" s="324" t="str">
        <f>IF(E39=0,"",INDEX($S$14:$S$24,MATCH(E39,$R$14:$R$24,0)))</f>
        <v/>
      </c>
      <c r="H39" s="325"/>
      <c r="I39" s="163"/>
      <c r="J39" s="329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99" t="e">
        <f>#REF!</f>
        <v>#REF!</v>
      </c>
      <c r="C40" s="299"/>
      <c r="D40" s="299"/>
      <c r="E40" s="299"/>
      <c r="F40" s="62"/>
      <c r="G40" s="62"/>
      <c r="H40" s="62"/>
      <c r="I40" s="62"/>
      <c r="J40" s="62"/>
      <c r="K40" s="185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6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13:B14"/>
    <mergeCell ref="E13:E14"/>
    <mergeCell ref="F13:F14"/>
    <mergeCell ref="G13:H14"/>
    <mergeCell ref="I13:I14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L28:M28"/>
    <mergeCell ref="G21:H21"/>
    <mergeCell ref="L27:M27"/>
    <mergeCell ref="L26:M26"/>
    <mergeCell ref="L22:M22"/>
    <mergeCell ref="L23:M23"/>
    <mergeCell ref="L25:M25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B40:E40"/>
    <mergeCell ref="C37:D37"/>
    <mergeCell ref="G37:H37"/>
    <mergeCell ref="C34:D34"/>
    <mergeCell ref="G34:H34"/>
    <mergeCell ref="C35:D35"/>
    <mergeCell ref="G35:H35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C19:D19"/>
    <mergeCell ref="C25:D25"/>
    <mergeCell ref="G25:H25"/>
    <mergeCell ref="G19:H19"/>
    <mergeCell ref="C23:D23"/>
    <mergeCell ref="G23:H23"/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</mergeCells>
  <conditionalFormatting sqref="C8:D8 B15:B39 E15:F35 E37:F39">
    <cfRule type="cellIs" dxfId="18" priority="32" stopIfTrue="1" operator="equal">
      <formula>0</formula>
    </cfRule>
  </conditionalFormatting>
  <conditionalFormatting sqref="K15:K35 K38:K39">
    <cfRule type="cellIs" dxfId="17" priority="30" stopIfTrue="1" operator="equal">
      <formula>""</formula>
    </cfRule>
  </conditionalFormatting>
  <conditionalFormatting sqref="J15:J35">
    <cfRule type="expression" dxfId="16" priority="26" stopIfTrue="1">
      <formula>E15="TT-I"</formula>
    </cfRule>
    <cfRule type="cellIs" dxfId="15" priority="29" stopIfTrue="1" operator="equal">
      <formula>0</formula>
    </cfRule>
  </conditionalFormatting>
  <conditionalFormatting sqref="H37:H38 G37:G39 G15:H35">
    <cfRule type="cellIs" dxfId="14" priority="25" stopIfTrue="1" operator="equal">
      <formula>""</formula>
    </cfRule>
  </conditionalFormatting>
  <conditionalFormatting sqref="I37:I39 I15:I35">
    <cfRule type="cellIs" dxfId="13" priority="23" stopIfTrue="1" operator="equal">
      <formula>0</formula>
    </cfRule>
  </conditionalFormatting>
  <conditionalFormatting sqref="F8:L8">
    <cfRule type="cellIs" dxfId="12" priority="17" stopIfTrue="1" operator="equal">
      <formula>""</formula>
    </cfRule>
  </conditionalFormatting>
  <conditionalFormatting sqref="O8:P8">
    <cfRule type="cellIs" dxfId="11" priority="16" stopIfTrue="1" operator="equal">
      <formula>""</formula>
    </cfRule>
  </conditionalFormatting>
  <conditionalFormatting sqref="J15:J35">
    <cfRule type="expression" dxfId="10" priority="13" stopIfTrue="1">
      <formula>E15="PC-II"</formula>
    </cfRule>
    <cfRule type="expression" dxfId="9" priority="14" stopIfTrue="1">
      <formula>E15="PC-III"</formula>
    </cfRule>
  </conditionalFormatting>
  <conditionalFormatting sqref="I10:J10">
    <cfRule type="expression" dxfId="8" priority="10" stopIfTrue="1">
      <formula>$I$10&lt;&gt;""</formula>
    </cfRule>
  </conditionalFormatting>
  <conditionalFormatting sqref="K10:L10">
    <cfRule type="expression" dxfId="7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57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221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8.28515625" style="20" customWidth="1"/>
    <col min="15" max="15" width="15.42578125" style="20" customWidth="1"/>
    <col min="16" max="16" width="2" style="221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52"/>
      <c r="Q1" s="127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52"/>
      <c r="Q2" s="127"/>
    </row>
    <row r="3" spans="1:241" s="27" customFormat="1" ht="14.25" customHeight="1">
      <c r="A3" s="203"/>
      <c r="B3" s="3"/>
      <c r="C3" s="3"/>
      <c r="D3" s="3"/>
      <c r="E3" s="2"/>
      <c r="F3" s="2"/>
      <c r="G3" s="2"/>
      <c r="H3" s="2"/>
      <c r="I3" s="2"/>
      <c r="J3" s="2"/>
      <c r="K3" s="255" t="s">
        <v>121</v>
      </c>
      <c r="L3" s="256"/>
      <c r="M3" s="256"/>
      <c r="N3" s="256"/>
      <c r="O3" s="257"/>
      <c r="P3" s="252"/>
      <c r="Q3" s="127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K4" s="258" t="s">
        <v>122</v>
      </c>
      <c r="L4" s="259"/>
      <c r="M4" s="259"/>
      <c r="N4" s="259"/>
      <c r="O4" s="260"/>
      <c r="P4" s="252"/>
      <c r="Q4" s="127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K5" s="261"/>
      <c r="L5" s="262"/>
      <c r="M5" s="262"/>
      <c r="N5" s="262"/>
      <c r="O5" s="263"/>
      <c r="P5" s="252"/>
      <c r="Q5" s="127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71"/>
      <c r="M6" s="71"/>
      <c r="N6" s="71"/>
      <c r="O6" s="71"/>
      <c r="P6" s="252"/>
      <c r="Q6" s="254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52"/>
    </row>
    <row r="8" spans="1:241" s="27" customFormat="1" ht="21" customHeight="1">
      <c r="A8" s="203"/>
      <c r="B8" s="308" t="s">
        <v>111</v>
      </c>
      <c r="C8" s="308"/>
      <c r="D8" s="308"/>
      <c r="E8" s="308"/>
      <c r="F8" s="356"/>
      <c r="G8" s="357"/>
      <c r="H8" s="357"/>
      <c r="I8" s="357"/>
      <c r="J8" s="357"/>
      <c r="K8" s="357"/>
      <c r="L8" s="357"/>
      <c r="M8" s="357"/>
      <c r="N8" s="357"/>
      <c r="O8" s="358"/>
      <c r="P8" s="25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52"/>
    </row>
    <row r="10" spans="1:241" s="27" customFormat="1" ht="18.75" customHeight="1">
      <c r="A10" s="203"/>
      <c r="B10" s="264" t="s">
        <v>112</v>
      </c>
      <c r="C10" s="264"/>
      <c r="D10" s="356"/>
      <c r="E10" s="357"/>
      <c r="F10" s="357"/>
      <c r="G10" s="358"/>
      <c r="I10" s="246"/>
      <c r="J10" s="246"/>
      <c r="K10" s="246"/>
      <c r="L10" s="246"/>
      <c r="M10" s="3"/>
      <c r="N10" s="2"/>
      <c r="O10" s="2"/>
      <c r="P10" s="25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52"/>
    </row>
    <row r="12" spans="1:241" s="27" customFormat="1" ht="19.5" customHeight="1">
      <c r="A12" s="203"/>
      <c r="B12" s="364" t="s">
        <v>83</v>
      </c>
      <c r="C12" s="364"/>
      <c r="D12" s="363" t="str">
        <f>IF(SUM(N15:N30)=0,"",SUM(N15:N30))</f>
        <v/>
      </c>
      <c r="E12" s="279"/>
      <c r="F12" s="279"/>
      <c r="G12" s="280"/>
      <c r="H12" s="243"/>
      <c r="I12" s="193"/>
      <c r="J12" s="193"/>
      <c r="K12" s="193"/>
      <c r="L12" s="193"/>
      <c r="M12" s="69"/>
      <c r="N12" s="69"/>
      <c r="O12" s="69"/>
      <c r="P12" s="252"/>
    </row>
    <row r="13" spans="1:241" s="30" customFormat="1" ht="6.75" customHeight="1">
      <c r="A13" s="206"/>
      <c r="B13" s="12"/>
      <c r="C13" s="12"/>
      <c r="D13" s="12"/>
      <c r="E13" s="1"/>
      <c r="F13" s="1"/>
      <c r="G13" s="247"/>
      <c r="H13" s="244"/>
      <c r="I13" s="244"/>
      <c r="J13" s="244"/>
      <c r="K13" s="244"/>
      <c r="L13" s="244"/>
      <c r="M13" s="12"/>
      <c r="N13" s="1"/>
      <c r="O13" s="1"/>
      <c r="P13" s="252"/>
      <c r="Q13" s="29"/>
      <c r="R13" s="29"/>
      <c r="S13" s="29"/>
      <c r="T13" s="29"/>
      <c r="U13" s="29"/>
      <c r="V13" s="29"/>
    </row>
    <row r="14" spans="1:241" s="32" customFormat="1" ht="32.25" customHeight="1">
      <c r="A14" s="207"/>
      <c r="B14" s="110" t="s">
        <v>8</v>
      </c>
      <c r="C14" s="110" t="s">
        <v>114</v>
      </c>
      <c r="D14" s="281" t="s">
        <v>115</v>
      </c>
      <c r="E14" s="282"/>
      <c r="F14" s="282"/>
      <c r="G14" s="282"/>
      <c r="H14" s="282"/>
      <c r="I14" s="282"/>
      <c r="J14" s="282"/>
      <c r="K14" s="282"/>
      <c r="L14" s="282"/>
      <c r="M14" s="208" t="s">
        <v>116</v>
      </c>
      <c r="N14" s="209" t="s">
        <v>11</v>
      </c>
      <c r="O14" s="110" t="s">
        <v>9</v>
      </c>
      <c r="P14" s="252"/>
      <c r="Q14" s="211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2"/>
      <c r="B15" s="213"/>
      <c r="C15" s="213"/>
      <c r="D15" s="359"/>
      <c r="E15" s="359"/>
      <c r="F15" s="359"/>
      <c r="G15" s="359"/>
      <c r="H15" s="359"/>
      <c r="I15" s="359"/>
      <c r="J15" s="359"/>
      <c r="K15" s="359"/>
      <c r="L15" s="359"/>
      <c r="M15" s="214"/>
      <c r="N15" s="215" t="str">
        <f>IF(M15*C15=0,"",M15*C15)</f>
        <v/>
      </c>
      <c r="O15" s="39"/>
      <c r="P15" s="252"/>
      <c r="Q15" s="211" t="s">
        <v>85</v>
      </c>
      <c r="R15" s="27"/>
      <c r="S15" s="27"/>
      <c r="T15" s="27"/>
      <c r="U15" s="27"/>
      <c r="V15" s="27"/>
      <c r="IF15" s="34"/>
      <c r="IG15" s="216"/>
    </row>
    <row r="16" spans="1:241" s="33" customFormat="1" ht="29.25" customHeight="1">
      <c r="A16" s="212"/>
      <c r="B16" s="213"/>
      <c r="C16" s="213"/>
      <c r="D16" s="360"/>
      <c r="E16" s="361"/>
      <c r="F16" s="361"/>
      <c r="G16" s="361"/>
      <c r="H16" s="361"/>
      <c r="I16" s="361"/>
      <c r="J16" s="361"/>
      <c r="K16" s="361"/>
      <c r="L16" s="362"/>
      <c r="M16" s="214"/>
      <c r="N16" s="215"/>
      <c r="O16" s="39"/>
      <c r="P16" s="202"/>
      <c r="Q16" s="211"/>
      <c r="R16" s="27"/>
      <c r="S16" s="27"/>
      <c r="T16" s="27"/>
      <c r="U16" s="27"/>
      <c r="V16" s="27"/>
      <c r="IF16" s="34"/>
      <c r="IG16" s="216"/>
    </row>
    <row r="17" spans="1:241" s="33" customFormat="1" ht="29.25" customHeight="1">
      <c r="A17" s="212"/>
      <c r="B17" s="213"/>
      <c r="C17" s="213"/>
      <c r="D17" s="360"/>
      <c r="E17" s="361"/>
      <c r="F17" s="361"/>
      <c r="G17" s="361"/>
      <c r="H17" s="361"/>
      <c r="I17" s="361"/>
      <c r="J17" s="361"/>
      <c r="K17" s="361"/>
      <c r="L17" s="362"/>
      <c r="M17" s="214"/>
      <c r="N17" s="215"/>
      <c r="O17" s="39"/>
      <c r="P17" s="202"/>
      <c r="Q17" s="211"/>
      <c r="R17" s="27"/>
      <c r="S17" s="27"/>
      <c r="T17" s="27"/>
      <c r="U17" s="27"/>
      <c r="V17" s="27"/>
      <c r="IF17" s="34"/>
      <c r="IG17" s="216"/>
    </row>
    <row r="18" spans="1:241" s="33" customFormat="1" ht="29.25" customHeight="1">
      <c r="A18" s="212"/>
      <c r="B18" s="213"/>
      <c r="C18" s="213"/>
      <c r="D18" s="360"/>
      <c r="E18" s="361"/>
      <c r="F18" s="361"/>
      <c r="G18" s="361"/>
      <c r="H18" s="361"/>
      <c r="I18" s="361"/>
      <c r="J18" s="361"/>
      <c r="K18" s="361"/>
      <c r="L18" s="362"/>
      <c r="M18" s="214"/>
      <c r="N18" s="215"/>
      <c r="O18" s="39"/>
      <c r="P18" s="202"/>
      <c r="Q18" s="211"/>
      <c r="R18" s="27"/>
      <c r="S18" s="27"/>
      <c r="T18" s="27"/>
      <c r="U18" s="27"/>
      <c r="V18" s="27"/>
      <c r="IF18" s="34"/>
      <c r="IG18" s="216"/>
    </row>
    <row r="19" spans="1:241" s="33" customFormat="1" ht="29.25" customHeight="1">
      <c r="A19" s="212"/>
      <c r="B19" s="213"/>
      <c r="C19" s="213"/>
      <c r="D19" s="360"/>
      <c r="E19" s="361"/>
      <c r="F19" s="361"/>
      <c r="G19" s="361"/>
      <c r="H19" s="361"/>
      <c r="I19" s="361"/>
      <c r="J19" s="361"/>
      <c r="K19" s="361"/>
      <c r="L19" s="362"/>
      <c r="M19" s="214"/>
      <c r="N19" s="215"/>
      <c r="O19" s="39"/>
      <c r="P19" s="202"/>
      <c r="Q19" s="211"/>
      <c r="R19" s="27"/>
      <c r="S19" s="27"/>
      <c r="T19" s="27"/>
      <c r="U19" s="27"/>
      <c r="V19" s="27"/>
      <c r="IF19" s="34"/>
      <c r="IG19" s="216"/>
    </row>
    <row r="20" spans="1:241" s="33" customFormat="1" ht="29.25" customHeight="1">
      <c r="A20" s="212"/>
      <c r="B20" s="213"/>
      <c r="C20" s="213"/>
      <c r="D20" s="360"/>
      <c r="E20" s="361"/>
      <c r="F20" s="361"/>
      <c r="G20" s="361"/>
      <c r="H20" s="361"/>
      <c r="I20" s="361"/>
      <c r="J20" s="361"/>
      <c r="K20" s="361"/>
      <c r="L20" s="362"/>
      <c r="M20" s="214"/>
      <c r="N20" s="215"/>
      <c r="O20" s="39"/>
      <c r="P20" s="202"/>
      <c r="Q20" s="211"/>
      <c r="R20" s="27"/>
      <c r="S20" s="27"/>
      <c r="T20" s="27"/>
      <c r="U20" s="27"/>
      <c r="V20" s="27"/>
      <c r="IF20" s="34"/>
      <c r="IG20" s="216"/>
    </row>
    <row r="21" spans="1:241" s="33" customFormat="1" ht="29.25" customHeight="1">
      <c r="A21" s="212"/>
      <c r="B21" s="213"/>
      <c r="C21" s="213"/>
      <c r="D21" s="359"/>
      <c r="E21" s="359"/>
      <c r="F21" s="359"/>
      <c r="G21" s="359"/>
      <c r="H21" s="359"/>
      <c r="I21" s="359"/>
      <c r="J21" s="359"/>
      <c r="K21" s="359"/>
      <c r="L21" s="359"/>
      <c r="M21" s="214"/>
      <c r="N21" s="215" t="str">
        <f t="shared" ref="N21:N30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6"/>
      <c r="IG21" s="216"/>
    </row>
    <row r="22" spans="1:241" s="33" customFormat="1" ht="29.25" customHeight="1">
      <c r="A22" s="212"/>
      <c r="B22" s="213"/>
      <c r="C22" s="213"/>
      <c r="D22" s="359"/>
      <c r="E22" s="359"/>
      <c r="F22" s="359"/>
      <c r="G22" s="359"/>
      <c r="H22" s="359"/>
      <c r="I22" s="359"/>
      <c r="J22" s="359"/>
      <c r="K22" s="359"/>
      <c r="L22" s="359"/>
      <c r="M22" s="214"/>
      <c r="N22" s="215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2"/>
      <c r="B23" s="213"/>
      <c r="C23" s="213"/>
      <c r="D23" s="360"/>
      <c r="E23" s="361"/>
      <c r="F23" s="361"/>
      <c r="G23" s="361"/>
      <c r="H23" s="361"/>
      <c r="I23" s="361"/>
      <c r="J23" s="361"/>
      <c r="K23" s="361"/>
      <c r="L23" s="362"/>
      <c r="M23" s="214"/>
      <c r="N23" s="215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6"/>
    </row>
    <row r="24" spans="1:241" s="33" customFormat="1" ht="29.25" customHeight="1">
      <c r="A24" s="212"/>
      <c r="B24" s="213"/>
      <c r="C24" s="213"/>
      <c r="D24" s="359"/>
      <c r="E24" s="359"/>
      <c r="F24" s="359"/>
      <c r="G24" s="359"/>
      <c r="H24" s="359"/>
      <c r="I24" s="359"/>
      <c r="J24" s="359"/>
      <c r="K24" s="359"/>
      <c r="L24" s="359"/>
      <c r="M24" s="214"/>
      <c r="N24" s="215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6"/>
      <c r="IG24" s="216"/>
    </row>
    <row r="25" spans="1:241" s="33" customFormat="1" ht="29.25" customHeight="1">
      <c r="A25" s="212"/>
      <c r="B25" s="213"/>
      <c r="C25" s="213"/>
      <c r="D25" s="359"/>
      <c r="E25" s="359"/>
      <c r="F25" s="359"/>
      <c r="G25" s="359"/>
      <c r="H25" s="359"/>
      <c r="I25" s="359"/>
      <c r="J25" s="359"/>
      <c r="K25" s="359"/>
      <c r="L25" s="359"/>
      <c r="M25" s="214"/>
      <c r="N25" s="215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6"/>
      <c r="IG25" s="216"/>
    </row>
    <row r="26" spans="1:241" s="33" customFormat="1" ht="29.25" customHeight="1">
      <c r="A26" s="212"/>
      <c r="B26" s="213"/>
      <c r="C26" s="213"/>
      <c r="D26" s="359"/>
      <c r="E26" s="359"/>
      <c r="F26" s="359"/>
      <c r="G26" s="359"/>
      <c r="H26" s="359"/>
      <c r="I26" s="359"/>
      <c r="J26" s="359"/>
      <c r="K26" s="359"/>
      <c r="L26" s="359"/>
      <c r="M26" s="214"/>
      <c r="N26" s="215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2"/>
      <c r="B27" s="213"/>
      <c r="C27" s="213"/>
      <c r="D27" s="359"/>
      <c r="E27" s="359"/>
      <c r="F27" s="359"/>
      <c r="G27" s="359"/>
      <c r="H27" s="359"/>
      <c r="I27" s="359"/>
      <c r="J27" s="359"/>
      <c r="K27" s="359"/>
      <c r="L27" s="359"/>
      <c r="M27" s="214"/>
      <c r="N27" s="215" t="str">
        <f t="shared" si="0"/>
        <v/>
      </c>
      <c r="O27" s="39"/>
      <c r="P27" s="202"/>
      <c r="Q27" s="27"/>
      <c r="R27" s="27"/>
      <c r="S27" s="27"/>
      <c r="T27" s="27"/>
      <c r="U27" s="27"/>
      <c r="V27" s="27"/>
    </row>
    <row r="28" spans="1:241" s="33" customFormat="1" ht="29.25" customHeight="1">
      <c r="A28" s="212"/>
      <c r="B28" s="213"/>
      <c r="C28" s="213"/>
      <c r="D28" s="359"/>
      <c r="E28" s="359"/>
      <c r="F28" s="359"/>
      <c r="G28" s="359"/>
      <c r="H28" s="359"/>
      <c r="I28" s="359"/>
      <c r="J28" s="359"/>
      <c r="K28" s="359"/>
      <c r="L28" s="359"/>
      <c r="M28" s="214"/>
      <c r="N28" s="215" t="str">
        <f t="shared" si="0"/>
        <v/>
      </c>
      <c r="O28" s="39"/>
      <c r="P28" s="202"/>
      <c r="Q28" s="27"/>
      <c r="R28" s="27"/>
      <c r="S28" s="27"/>
      <c r="T28" s="27"/>
      <c r="U28" s="27"/>
      <c r="V28" s="27"/>
    </row>
    <row r="29" spans="1:241" s="33" customFormat="1" ht="29.25" customHeight="1">
      <c r="A29" s="212"/>
      <c r="B29" s="213"/>
      <c r="C29" s="213"/>
      <c r="D29" s="359"/>
      <c r="E29" s="359"/>
      <c r="F29" s="359"/>
      <c r="G29" s="359"/>
      <c r="H29" s="359"/>
      <c r="I29" s="359"/>
      <c r="J29" s="359"/>
      <c r="K29" s="359"/>
      <c r="L29" s="359"/>
      <c r="M29" s="214"/>
      <c r="N29" s="215" t="str">
        <f t="shared" si="0"/>
        <v/>
      </c>
      <c r="O29" s="39"/>
      <c r="P29" s="202"/>
      <c r="Q29" s="27"/>
      <c r="R29" s="27"/>
      <c r="S29" s="27"/>
      <c r="T29" s="27"/>
      <c r="U29" s="27"/>
      <c r="V29" s="27"/>
    </row>
    <row r="30" spans="1:241" s="33" customFormat="1" ht="29.25" customHeight="1">
      <c r="A30" s="212"/>
      <c r="B30" s="213"/>
      <c r="C30" s="213"/>
      <c r="D30" s="359"/>
      <c r="E30" s="359"/>
      <c r="F30" s="359"/>
      <c r="G30" s="359"/>
      <c r="H30" s="359"/>
      <c r="I30" s="359"/>
      <c r="J30" s="359"/>
      <c r="K30" s="359"/>
      <c r="L30" s="359"/>
      <c r="M30" s="214"/>
      <c r="N30" s="215" t="str">
        <f t="shared" si="0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6" customFormat="1" ht="6" customHeight="1">
      <c r="A31" s="217"/>
      <c r="B31" s="12"/>
      <c r="C31" s="12"/>
      <c r="D31" s="12"/>
      <c r="E31" s="1"/>
      <c r="F31" s="1"/>
      <c r="G31" s="1"/>
      <c r="H31" s="1"/>
      <c r="I31" s="1"/>
      <c r="J31" s="1"/>
      <c r="K31" s="12"/>
      <c r="L31" s="12"/>
      <c r="M31" s="12"/>
      <c r="N31"/>
      <c r="O31" s="1"/>
      <c r="P31" s="218"/>
      <c r="Q31" s="28"/>
      <c r="R31" s="28"/>
      <c r="S31" s="28"/>
      <c r="T31" s="28"/>
      <c r="U31" s="28"/>
      <c r="V31" s="28"/>
    </row>
    <row r="32" spans="1:241" s="32" customFormat="1" ht="21" customHeight="1">
      <c r="A32" s="207"/>
      <c r="B32" s="378" t="s">
        <v>118</v>
      </c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80"/>
      <c r="P32" s="210"/>
      <c r="Q32" s="31"/>
      <c r="R32" s="31"/>
      <c r="S32" s="31"/>
      <c r="T32" s="31"/>
      <c r="U32" s="31"/>
      <c r="V32" s="31"/>
    </row>
    <row r="33" spans="1:22" s="33" customFormat="1" ht="12.75" customHeight="1">
      <c r="A33" s="217"/>
      <c r="B33" s="21" t="str">
        <f>DIP!B47</f>
        <v>FAPESP, OCTOBER 2012</v>
      </c>
      <c r="C33" s="3"/>
      <c r="D33" s="3"/>
      <c r="E33" s="20"/>
      <c r="F33" s="20"/>
      <c r="G33" s="20"/>
      <c r="H33" s="20"/>
      <c r="I33" s="20"/>
      <c r="J33" s="20"/>
      <c r="K33" s="3"/>
      <c r="L33" s="3"/>
      <c r="M33" s="3"/>
      <c r="N33" s="75"/>
      <c r="O33" s="75"/>
      <c r="P33" s="219"/>
      <c r="Q33" s="27"/>
      <c r="R33" s="27"/>
      <c r="S33" s="27"/>
      <c r="T33" s="27"/>
      <c r="U33" s="27"/>
      <c r="V33" s="27"/>
    </row>
    <row r="34" spans="1:22" s="33" customFormat="1" ht="12.75" customHeight="1">
      <c r="A34" s="217"/>
      <c r="B34" s="3"/>
      <c r="C34" s="3"/>
      <c r="D34" s="3"/>
      <c r="E34" s="20"/>
      <c r="F34" s="20"/>
      <c r="G34" s="20"/>
      <c r="H34" s="20"/>
      <c r="I34" s="20"/>
      <c r="J34" s="20"/>
      <c r="K34" s="3"/>
      <c r="L34" s="3"/>
      <c r="M34" s="3"/>
      <c r="N34" s="220"/>
      <c r="O34" s="220"/>
      <c r="P34" s="219"/>
      <c r="Q34" s="27"/>
      <c r="R34" s="27"/>
      <c r="S34" s="27"/>
      <c r="T34" s="27"/>
      <c r="U34" s="27"/>
      <c r="V34" s="27"/>
    </row>
    <row r="35" spans="1:22" s="41" customFormat="1" ht="12.75" customHeight="1">
      <c r="A35" s="221"/>
      <c r="B35" s="45"/>
      <c r="C35" s="45"/>
      <c r="D35" s="45"/>
      <c r="J35" s="45"/>
      <c r="P35" s="221"/>
    </row>
    <row r="36" spans="1:22" s="41" customFormat="1" ht="12.75" customHeight="1">
      <c r="A36" s="221"/>
      <c r="B36" s="45"/>
      <c r="C36" s="45"/>
      <c r="D36" s="45"/>
      <c r="J36" s="45"/>
      <c r="P36" s="221"/>
    </row>
    <row r="37" spans="1:22" s="41" customFormat="1" ht="12.75" customHeight="1">
      <c r="A37" s="221"/>
      <c r="B37" s="45"/>
      <c r="C37" s="45"/>
      <c r="D37" s="45"/>
      <c r="J37" s="45"/>
      <c r="P37" s="221"/>
    </row>
    <row r="38" spans="1:22" s="41" customFormat="1" ht="12.75" customHeight="1">
      <c r="A38" s="221"/>
      <c r="B38" s="45"/>
      <c r="C38" s="45"/>
      <c r="D38" s="45"/>
      <c r="J38" s="45"/>
      <c r="P38" s="221"/>
    </row>
    <row r="39" spans="1:22" s="41" customFormat="1" ht="12.75" customHeight="1">
      <c r="A39" s="221"/>
      <c r="B39" s="45"/>
      <c r="C39" s="45"/>
      <c r="D39" s="45"/>
      <c r="J39" s="45"/>
      <c r="P39" s="221"/>
    </row>
    <row r="40" spans="1:22" s="41" customFormat="1" ht="12.75" customHeight="1">
      <c r="A40" s="221"/>
      <c r="B40" s="45"/>
      <c r="C40" s="45"/>
      <c r="D40" s="45"/>
      <c r="J40" s="45"/>
      <c r="P40" s="221"/>
    </row>
    <row r="41" spans="1:22" s="41" customFormat="1" ht="12.75" customHeight="1">
      <c r="A41" s="221"/>
      <c r="B41" s="45"/>
      <c r="C41" s="45"/>
      <c r="D41" s="45"/>
      <c r="J41" s="45"/>
      <c r="P41" s="221"/>
    </row>
    <row r="42" spans="1:22" s="41" customFormat="1" ht="12.75" customHeight="1">
      <c r="A42" s="221"/>
      <c r="B42" s="45"/>
      <c r="C42" s="45"/>
      <c r="D42" s="45"/>
      <c r="J42" s="45"/>
      <c r="P42" s="221"/>
    </row>
    <row r="43" spans="1:22" s="41" customFormat="1" ht="12.75" customHeight="1">
      <c r="A43" s="221"/>
      <c r="B43" s="45"/>
      <c r="C43" s="45"/>
      <c r="D43" s="45"/>
      <c r="J43" s="45"/>
      <c r="P43" s="221"/>
    </row>
    <row r="44" spans="1:22" s="41" customFormat="1" ht="12.75" customHeight="1">
      <c r="A44" s="221"/>
      <c r="B44" s="45"/>
      <c r="C44" s="45"/>
      <c r="D44" s="45"/>
      <c r="J44" s="45"/>
      <c r="P44" s="221"/>
    </row>
    <row r="45" spans="1:22" s="41" customFormat="1" ht="12.75" customHeight="1">
      <c r="A45" s="221"/>
      <c r="B45" s="45"/>
      <c r="C45" s="45"/>
      <c r="D45" s="45"/>
      <c r="J45" s="45"/>
      <c r="P45" s="221"/>
    </row>
    <row r="46" spans="1:22" s="41" customFormat="1" ht="12.75" customHeight="1">
      <c r="A46" s="221"/>
      <c r="B46" s="45"/>
      <c r="C46" s="45"/>
      <c r="D46" s="45"/>
      <c r="J46" s="45"/>
      <c r="P46" s="221"/>
    </row>
    <row r="47" spans="1:22" s="41" customFormat="1" ht="12.75" customHeight="1">
      <c r="A47" s="221"/>
      <c r="B47" s="45"/>
      <c r="C47" s="45"/>
      <c r="D47" s="45"/>
      <c r="J47" s="45"/>
      <c r="P47" s="221"/>
    </row>
    <row r="48" spans="1:22" s="41" customFormat="1" ht="12.75" customHeight="1">
      <c r="A48" s="221"/>
      <c r="B48" s="45"/>
      <c r="C48" s="45"/>
      <c r="D48" s="45"/>
      <c r="J48" s="45"/>
      <c r="P48" s="221"/>
    </row>
    <row r="49" spans="1:16" s="41" customFormat="1" ht="12.75" customHeight="1">
      <c r="A49" s="221"/>
      <c r="B49" s="45"/>
      <c r="C49" s="45"/>
      <c r="D49" s="45"/>
      <c r="J49" s="45"/>
      <c r="P49" s="221"/>
    </row>
    <row r="50" spans="1:16" s="41" customFormat="1" ht="12.75" customHeight="1">
      <c r="A50" s="221"/>
      <c r="B50" s="45"/>
      <c r="C50" s="45"/>
      <c r="D50" s="45"/>
      <c r="J50" s="45"/>
      <c r="P50" s="221"/>
    </row>
    <row r="51" spans="1:16" s="41" customFormat="1" ht="12.75" customHeight="1">
      <c r="A51" s="221"/>
      <c r="B51" s="45"/>
      <c r="C51" s="45"/>
      <c r="D51" s="45"/>
      <c r="J51" s="45"/>
      <c r="P51" s="221"/>
    </row>
    <row r="52" spans="1:16" s="41" customFormat="1" ht="12.75" customHeight="1">
      <c r="A52" s="221"/>
      <c r="B52" s="45"/>
      <c r="C52" s="45"/>
      <c r="D52" s="45"/>
      <c r="J52" s="45"/>
      <c r="P52" s="221"/>
    </row>
    <row r="53" spans="1:16" s="41" customFormat="1" ht="12.75" customHeight="1">
      <c r="A53" s="221"/>
      <c r="B53" s="45"/>
      <c r="C53" s="45"/>
      <c r="D53" s="45"/>
      <c r="J53" s="45"/>
      <c r="P53" s="221"/>
    </row>
    <row r="54" spans="1:16" s="41" customFormat="1" ht="12.75" customHeight="1">
      <c r="A54" s="221"/>
      <c r="B54" s="45"/>
      <c r="C54" s="45"/>
      <c r="D54" s="45"/>
      <c r="J54" s="45"/>
      <c r="P54" s="221"/>
    </row>
    <row r="55" spans="1:16" s="41" customFormat="1" ht="12.75" customHeight="1">
      <c r="A55" s="221"/>
      <c r="B55" s="45"/>
      <c r="C55" s="45"/>
      <c r="D55" s="45"/>
      <c r="J55" s="45"/>
      <c r="P55" s="221"/>
    </row>
    <row r="56" spans="1:16" s="41" customFormat="1" ht="12.75" customHeight="1">
      <c r="A56" s="221"/>
      <c r="B56" s="45"/>
      <c r="C56" s="45"/>
      <c r="D56" s="45"/>
      <c r="J56" s="45"/>
      <c r="P56" s="221"/>
    </row>
    <row r="57" spans="1:16" s="41" customFormat="1" ht="12.75" customHeight="1">
      <c r="A57" s="221"/>
      <c r="B57" s="45"/>
      <c r="C57" s="45"/>
      <c r="D57" s="45"/>
      <c r="J57" s="45"/>
      <c r="P57" s="221"/>
    </row>
    <row r="58" spans="1:16" s="41" customFormat="1" ht="12.75" customHeight="1">
      <c r="A58" s="221"/>
      <c r="B58" s="45"/>
      <c r="C58" s="45"/>
      <c r="D58" s="45"/>
      <c r="J58" s="45"/>
      <c r="P58" s="221"/>
    </row>
    <row r="59" spans="1:16" s="41" customFormat="1" ht="12.75" customHeight="1">
      <c r="A59" s="221"/>
      <c r="B59" s="45"/>
      <c r="C59" s="45"/>
      <c r="D59" s="45"/>
      <c r="J59" s="45"/>
      <c r="P59" s="221"/>
    </row>
    <row r="60" spans="1:16" s="41" customFormat="1" ht="12.75" customHeight="1">
      <c r="A60" s="221"/>
      <c r="B60" s="45"/>
      <c r="C60" s="45"/>
      <c r="D60" s="45"/>
      <c r="J60" s="45"/>
      <c r="P60" s="221"/>
    </row>
    <row r="61" spans="1:16" s="41" customFormat="1" ht="12.75" customHeight="1">
      <c r="A61" s="221"/>
      <c r="B61" s="45"/>
      <c r="C61" s="45"/>
      <c r="D61" s="45"/>
      <c r="J61" s="45"/>
      <c r="P61" s="221"/>
    </row>
    <row r="62" spans="1:16" s="41" customFormat="1" ht="12.75" customHeight="1">
      <c r="A62" s="221"/>
      <c r="B62" s="45"/>
      <c r="C62" s="45"/>
      <c r="D62" s="45"/>
      <c r="J62" s="45"/>
      <c r="P62" s="221"/>
    </row>
    <row r="63" spans="1:16" s="41" customFormat="1" ht="12.75" customHeight="1">
      <c r="A63" s="221"/>
      <c r="B63" s="45"/>
      <c r="C63" s="45"/>
      <c r="D63" s="45"/>
      <c r="J63" s="45"/>
      <c r="P63" s="221"/>
    </row>
    <row r="64" spans="1:16" s="41" customFormat="1" ht="12.75" customHeight="1">
      <c r="A64" s="221"/>
      <c r="B64" s="45"/>
      <c r="C64" s="45"/>
      <c r="D64" s="45"/>
      <c r="J64" s="45"/>
      <c r="P64" s="221"/>
    </row>
    <row r="65" spans="1:16" s="41" customFormat="1" ht="12.75" customHeight="1">
      <c r="A65" s="221"/>
      <c r="B65" s="45"/>
      <c r="C65" s="45"/>
      <c r="D65" s="45"/>
      <c r="J65" s="45"/>
      <c r="P65" s="221"/>
    </row>
    <row r="66" spans="1:16" s="41" customFormat="1" ht="12.75" customHeight="1">
      <c r="A66" s="221"/>
      <c r="B66" s="45"/>
      <c r="C66" s="45"/>
      <c r="D66" s="45"/>
      <c r="J66" s="45"/>
      <c r="P66" s="221"/>
    </row>
    <row r="67" spans="1:16" s="41" customFormat="1" ht="12.75" customHeight="1">
      <c r="A67" s="221"/>
      <c r="B67" s="45"/>
      <c r="C67" s="45"/>
      <c r="D67" s="45"/>
      <c r="J67" s="45"/>
      <c r="P67" s="221"/>
    </row>
    <row r="68" spans="1:16" s="41" customFormat="1" ht="12.75" customHeight="1">
      <c r="A68" s="221"/>
      <c r="B68" s="45"/>
      <c r="C68" s="45"/>
      <c r="D68" s="45"/>
      <c r="J68" s="45"/>
      <c r="P68" s="221"/>
    </row>
    <row r="69" spans="1:16" s="41" customFormat="1" ht="12.75" customHeight="1">
      <c r="A69" s="221"/>
      <c r="B69" s="45"/>
      <c r="C69" s="45"/>
      <c r="D69" s="45"/>
      <c r="J69" s="45"/>
      <c r="P69" s="221"/>
    </row>
    <row r="70" spans="1:16" s="41" customFormat="1" ht="12.75" customHeight="1">
      <c r="A70" s="221"/>
      <c r="B70" s="45"/>
      <c r="C70" s="45"/>
      <c r="D70" s="45"/>
      <c r="J70" s="45"/>
      <c r="P70" s="221"/>
    </row>
    <row r="71" spans="1:16" s="41" customFormat="1" ht="12.75" customHeight="1">
      <c r="A71" s="221"/>
      <c r="B71" s="45"/>
      <c r="C71" s="45"/>
      <c r="D71" s="45"/>
      <c r="J71" s="45"/>
      <c r="P71" s="221"/>
    </row>
    <row r="72" spans="1:16" s="41" customFormat="1" ht="12.75" customHeight="1">
      <c r="A72" s="221"/>
      <c r="B72" s="45"/>
      <c r="C72" s="45"/>
      <c r="D72" s="45"/>
      <c r="J72" s="45"/>
      <c r="P72" s="221"/>
    </row>
    <row r="73" spans="1:16" s="41" customFormat="1" ht="12.75" customHeight="1">
      <c r="A73" s="221"/>
      <c r="B73" s="45"/>
      <c r="C73" s="45"/>
      <c r="D73" s="45"/>
      <c r="J73" s="45"/>
      <c r="P73" s="221"/>
    </row>
    <row r="74" spans="1:16" s="41" customFormat="1" ht="12.75" customHeight="1">
      <c r="A74" s="221"/>
      <c r="B74" s="45"/>
      <c r="C74" s="45"/>
      <c r="D74" s="45"/>
      <c r="J74" s="45"/>
      <c r="P74" s="221"/>
    </row>
    <row r="75" spans="1:16" s="41" customFormat="1" ht="12.75" customHeight="1">
      <c r="A75" s="221"/>
      <c r="B75" s="45"/>
      <c r="C75" s="45"/>
      <c r="D75" s="45"/>
      <c r="J75" s="45"/>
      <c r="P75" s="221"/>
    </row>
    <row r="76" spans="1:16" s="41" customFormat="1" ht="12.75" customHeight="1">
      <c r="A76" s="221"/>
      <c r="B76" s="45"/>
      <c r="C76" s="45"/>
      <c r="D76" s="45"/>
      <c r="J76" s="45"/>
      <c r="P76" s="221"/>
    </row>
    <row r="77" spans="1:16" s="41" customFormat="1" ht="12.75" customHeight="1">
      <c r="A77" s="221"/>
      <c r="B77" s="45"/>
      <c r="C77" s="45"/>
      <c r="D77" s="45"/>
      <c r="J77" s="45"/>
      <c r="P77" s="221"/>
    </row>
    <row r="78" spans="1:16" s="41" customFormat="1" ht="12.75" customHeight="1">
      <c r="A78" s="221"/>
      <c r="B78" s="45"/>
      <c r="C78" s="45"/>
      <c r="D78" s="45"/>
      <c r="J78" s="45"/>
      <c r="P78" s="221"/>
    </row>
    <row r="79" spans="1:16" s="41" customFormat="1" ht="12.75" customHeight="1">
      <c r="A79" s="221"/>
      <c r="B79" s="45"/>
      <c r="C79" s="45"/>
      <c r="D79" s="45"/>
      <c r="J79" s="45"/>
      <c r="P79" s="221"/>
    </row>
    <row r="80" spans="1:16" s="41" customFormat="1" ht="12.75" customHeight="1">
      <c r="A80" s="221"/>
      <c r="B80" s="45"/>
      <c r="C80" s="45"/>
      <c r="D80" s="45"/>
      <c r="J80" s="45"/>
      <c r="P80" s="221"/>
    </row>
    <row r="81" spans="1:16" s="41" customFormat="1" ht="12.75" customHeight="1">
      <c r="A81" s="221"/>
      <c r="B81" s="45"/>
      <c r="C81" s="45"/>
      <c r="D81" s="45"/>
      <c r="J81" s="45"/>
      <c r="P81" s="221"/>
    </row>
    <row r="82" spans="1:16" s="41" customFormat="1" ht="12.75" customHeight="1">
      <c r="A82" s="221"/>
      <c r="B82" s="45"/>
      <c r="C82" s="45"/>
      <c r="D82" s="45"/>
      <c r="J82" s="45"/>
      <c r="P82" s="221"/>
    </row>
    <row r="83" spans="1:16" s="41" customFormat="1" ht="12.75" customHeight="1">
      <c r="A83" s="221"/>
      <c r="B83" s="45"/>
      <c r="C83" s="45"/>
      <c r="D83" s="45"/>
      <c r="J83" s="45"/>
      <c r="P83" s="221"/>
    </row>
    <row r="84" spans="1:16" s="41" customFormat="1" ht="12.75" customHeight="1">
      <c r="A84" s="221"/>
      <c r="B84" s="45"/>
      <c r="C84" s="45"/>
      <c r="D84" s="45"/>
      <c r="J84" s="45"/>
      <c r="P84" s="221"/>
    </row>
    <row r="85" spans="1:16" s="41" customFormat="1" ht="12.75" customHeight="1">
      <c r="A85" s="221"/>
      <c r="B85" s="45"/>
      <c r="C85" s="45"/>
      <c r="D85" s="45"/>
      <c r="J85" s="45"/>
      <c r="P85" s="221"/>
    </row>
    <row r="86" spans="1:16" s="41" customFormat="1" ht="12.75" customHeight="1">
      <c r="A86" s="221"/>
      <c r="B86" s="45"/>
      <c r="C86" s="45"/>
      <c r="D86" s="45"/>
      <c r="J86" s="45"/>
      <c r="P86" s="221"/>
    </row>
    <row r="87" spans="1:16" s="41" customFormat="1" ht="12.75" customHeight="1">
      <c r="A87" s="221"/>
      <c r="B87" s="45"/>
      <c r="C87" s="45"/>
      <c r="D87" s="45"/>
      <c r="J87" s="45"/>
      <c r="P87" s="221"/>
    </row>
    <row r="88" spans="1:16" s="41" customFormat="1" ht="16.5" customHeight="1">
      <c r="A88" s="221"/>
      <c r="B88" s="154" t="s">
        <v>63</v>
      </c>
      <c r="C88" s="45"/>
      <c r="D88" s="45"/>
      <c r="J88" s="45"/>
      <c r="P88" s="221"/>
    </row>
    <row r="89" spans="1:16" ht="16.5" customHeight="1">
      <c r="B89" s="154" t="s">
        <v>64</v>
      </c>
    </row>
    <row r="90" spans="1:16" s="121" customFormat="1" ht="14.25" customHeight="1">
      <c r="A90" s="222"/>
      <c r="B90" s="3"/>
      <c r="C90" s="3"/>
      <c r="D90" s="3"/>
      <c r="E90" s="20"/>
      <c r="F90" s="20"/>
      <c r="G90" s="20"/>
      <c r="H90" s="20"/>
      <c r="I90" s="20"/>
      <c r="J90" s="3"/>
      <c r="K90" s="20"/>
      <c r="L90" s="20"/>
      <c r="M90" s="20"/>
      <c r="N90" s="20"/>
      <c r="O90" s="20"/>
      <c r="P90" s="222"/>
    </row>
    <row r="91" spans="1:16" s="121" customFormat="1" ht="14.25" customHeight="1">
      <c r="A91" s="222"/>
      <c r="B91" s="73"/>
      <c r="C91" s="3"/>
      <c r="D91" s="3"/>
      <c r="E91" s="20"/>
      <c r="F91" s="20"/>
      <c r="G91" s="20"/>
      <c r="H91" s="20"/>
      <c r="I91" s="20"/>
      <c r="J91" s="3"/>
      <c r="K91" s="20"/>
      <c r="L91" s="20"/>
      <c r="M91" s="20"/>
      <c r="N91" s="20"/>
      <c r="O91" s="20"/>
      <c r="P91" s="222"/>
    </row>
    <row r="92" spans="1:16" s="121" customFormat="1" ht="14.25" customHeight="1">
      <c r="A92" s="222"/>
      <c r="B92" s="3"/>
      <c r="C92" s="3"/>
      <c r="D92" s="3"/>
      <c r="E92" s="20"/>
      <c r="F92" s="20"/>
      <c r="G92" s="20"/>
      <c r="H92" s="20"/>
      <c r="I92" s="20"/>
      <c r="J92" s="3"/>
      <c r="K92" s="20"/>
      <c r="L92" s="20"/>
      <c r="M92" s="20"/>
      <c r="N92" s="20"/>
      <c r="O92" s="20"/>
      <c r="P92" s="222"/>
    </row>
    <row r="93" spans="1:16" ht="12.75" customHeight="1">
      <c r="B93" s="73"/>
      <c r="C93" s="223"/>
      <c r="D93" s="223"/>
      <c r="E93" s="223"/>
      <c r="F93" s="216"/>
      <c r="G93" s="216"/>
      <c r="H93" s="216"/>
      <c r="I93" s="216"/>
      <c r="J93" s="216"/>
      <c r="K93" s="216"/>
      <c r="L93" s="216"/>
      <c r="M93" s="223"/>
      <c r="N93" s="216"/>
      <c r="O93" s="211"/>
      <c r="P93" s="20"/>
    </row>
    <row r="94" spans="1:16" ht="12.75" customHeight="1">
      <c r="B94" s="290" t="s">
        <v>86</v>
      </c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</row>
    <row r="95" spans="1:16" ht="12.75" customHeight="1">
      <c r="B95" s="290" t="s">
        <v>87</v>
      </c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</row>
    <row r="96" spans="1:16" ht="12.75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</row>
    <row r="97" spans="2:16" ht="20.25" customHeight="1">
      <c r="B97" s="375" t="s">
        <v>16</v>
      </c>
      <c r="C97" s="375"/>
      <c r="D97" s="375"/>
      <c r="E97" s="375"/>
      <c r="F97" s="375"/>
      <c r="G97" s="375"/>
      <c r="H97" s="375"/>
      <c r="I97" s="375"/>
      <c r="J97" s="375"/>
      <c r="K97" s="375"/>
      <c r="L97" s="375"/>
      <c r="M97" s="375"/>
      <c r="N97" s="375"/>
      <c r="O97" s="375"/>
      <c r="P97" s="38"/>
    </row>
    <row r="98" spans="2:16" ht="12.7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111"/>
      <c r="M98" s="111"/>
      <c r="N98" s="111"/>
      <c r="O98" s="111"/>
      <c r="P98" s="111"/>
    </row>
    <row r="99" spans="2:16" ht="12.75" customHeight="1">
      <c r="B99" s="376" t="s">
        <v>88</v>
      </c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7"/>
      <c r="O99" s="377"/>
      <c r="P99" s="224"/>
    </row>
    <row r="100" spans="2:16" ht="12.75" customHeight="1"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  <c r="O100" s="377"/>
      <c r="P100" s="224"/>
    </row>
    <row r="101" spans="2:16" ht="12.75" customHeight="1">
      <c r="B101" s="112"/>
      <c r="K101" s="3"/>
      <c r="P101" s="20"/>
    </row>
    <row r="102" spans="2:16" ht="12.75" customHeight="1">
      <c r="B102" s="112" t="s">
        <v>89</v>
      </c>
      <c r="K102" s="3"/>
      <c r="P102" s="20"/>
    </row>
    <row r="103" spans="2:16" ht="12.75" customHeight="1">
      <c r="B103" s="112" t="s">
        <v>90</v>
      </c>
      <c r="K103" s="3"/>
      <c r="P103" s="20"/>
    </row>
    <row r="104" spans="2:16" ht="12.75" customHeight="1">
      <c r="B104" s="112" t="s">
        <v>91</v>
      </c>
      <c r="K104" s="3"/>
      <c r="P104" s="20"/>
    </row>
    <row r="105" spans="2:16" ht="12.75" customHeight="1">
      <c r="B105" s="112" t="s">
        <v>92</v>
      </c>
      <c r="K105" s="3"/>
      <c r="P105" s="20"/>
    </row>
    <row r="106" spans="2:16" ht="12.75" customHeight="1">
      <c r="B106" s="112" t="s">
        <v>93</v>
      </c>
      <c r="K106" s="3"/>
      <c r="P106" s="20"/>
    </row>
    <row r="107" spans="2:16" ht="12.75" customHeight="1">
      <c r="B107" s="112" t="s">
        <v>94</v>
      </c>
      <c r="K107" s="3"/>
      <c r="P107" s="20"/>
    </row>
    <row r="108" spans="2:16" ht="12.75" customHeight="1">
      <c r="B108" s="20"/>
      <c r="C108" s="20"/>
      <c r="D108" s="20"/>
      <c r="J108" s="20"/>
      <c r="O108" s="6"/>
      <c r="P108" s="6"/>
    </row>
    <row r="109" spans="2:16" ht="12.75" customHeight="1">
      <c r="B109" s="225" t="s">
        <v>95</v>
      </c>
      <c r="C109" s="226"/>
      <c r="D109" s="226"/>
      <c r="E109" s="6"/>
      <c r="F109" s="6"/>
      <c r="G109" s="6"/>
      <c r="H109" s="6"/>
      <c r="I109" s="6"/>
      <c r="J109" s="226"/>
      <c r="K109" s="226"/>
      <c r="L109" s="6"/>
      <c r="M109" s="6"/>
      <c r="N109" s="6"/>
      <c r="O109" s="111"/>
      <c r="P109" s="111"/>
    </row>
    <row r="110" spans="2:16" ht="12.75" customHeight="1">
      <c r="B110" s="109" t="s">
        <v>96</v>
      </c>
      <c r="C110" s="33"/>
      <c r="D110" s="33"/>
      <c r="E110" s="111"/>
      <c r="F110" s="111"/>
      <c r="G110" s="111"/>
      <c r="H110" s="111"/>
      <c r="I110" s="111"/>
      <c r="J110" s="33"/>
      <c r="K110" s="33"/>
      <c r="L110" s="111"/>
      <c r="M110" s="111"/>
      <c r="N110" s="111"/>
      <c r="O110" s="111"/>
      <c r="P110" s="111"/>
    </row>
    <row r="111" spans="2:16" ht="12.75" customHeight="1">
      <c r="B111" s="109" t="s">
        <v>97</v>
      </c>
      <c r="C111" s="33"/>
      <c r="D111" s="33"/>
      <c r="E111" s="111"/>
      <c r="F111" s="111"/>
      <c r="G111" s="111"/>
      <c r="H111" s="111"/>
      <c r="I111" s="111"/>
      <c r="J111" s="33"/>
      <c r="K111" s="33"/>
      <c r="L111" s="111"/>
      <c r="M111" s="111"/>
      <c r="N111" s="111"/>
      <c r="O111" s="111"/>
      <c r="P111" s="111"/>
    </row>
    <row r="112" spans="2:16" ht="12.75" customHeight="1">
      <c r="B112" s="225" t="s">
        <v>98</v>
      </c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</row>
    <row r="113" spans="1:16" ht="12.75" customHeight="1">
      <c r="B113" s="10"/>
      <c r="C113" s="11"/>
      <c r="D113" s="12"/>
      <c r="E113" s="11"/>
      <c r="F113" s="13"/>
      <c r="G113" s="13"/>
      <c r="H113" s="13"/>
      <c r="I113" s="13"/>
      <c r="J113" s="13"/>
      <c r="K113" s="13"/>
      <c r="L113" s="13"/>
      <c r="M113" s="11"/>
      <c r="N113" s="13"/>
      <c r="O113" s="13"/>
      <c r="P113" s="1"/>
    </row>
    <row r="114" spans="1:16" s="121" customFormat="1" ht="12.75" customHeight="1">
      <c r="A114" s="221"/>
      <c r="B114" s="354" t="s">
        <v>8</v>
      </c>
      <c r="C114" s="354" t="s">
        <v>13</v>
      </c>
      <c r="D114" s="350" t="s">
        <v>14</v>
      </c>
      <c r="E114" s="370"/>
      <c r="F114" s="370"/>
      <c r="G114" s="370"/>
      <c r="H114" s="370"/>
      <c r="I114" s="370"/>
      <c r="J114" s="370"/>
      <c r="K114" s="370"/>
      <c r="L114" s="351"/>
      <c r="M114" s="354" t="s">
        <v>10</v>
      </c>
      <c r="N114" s="354" t="s">
        <v>11</v>
      </c>
      <c r="O114" s="354" t="s">
        <v>9</v>
      </c>
      <c r="P114" s="228"/>
    </row>
    <row r="115" spans="1:16" s="121" customFormat="1" ht="12.75" customHeight="1">
      <c r="A115" s="221"/>
      <c r="B115" s="368"/>
      <c r="C115" s="369"/>
      <c r="D115" s="371"/>
      <c r="E115" s="372"/>
      <c r="F115" s="372"/>
      <c r="G115" s="372"/>
      <c r="H115" s="372"/>
      <c r="I115" s="372"/>
      <c r="J115" s="372"/>
      <c r="K115" s="372"/>
      <c r="L115" s="373"/>
      <c r="M115" s="368"/>
      <c r="N115" s="368"/>
      <c r="O115" s="368"/>
      <c r="P115" s="228"/>
    </row>
    <row r="116" spans="1:16" s="121" customFormat="1" ht="15.75" customHeight="1">
      <c r="A116" s="221"/>
      <c r="B116" s="200">
        <v>1</v>
      </c>
      <c r="C116" s="113">
        <v>1</v>
      </c>
      <c r="D116" s="374" t="s">
        <v>99</v>
      </c>
      <c r="E116" s="374"/>
      <c r="F116" s="374"/>
      <c r="G116" s="374"/>
      <c r="H116" s="374"/>
      <c r="I116" s="374"/>
      <c r="J116" s="374"/>
      <c r="K116" s="374"/>
      <c r="L116" s="374"/>
      <c r="M116" s="137">
        <v>320</v>
      </c>
      <c r="N116" s="137">
        <v>320</v>
      </c>
      <c r="O116" s="61"/>
      <c r="P116" s="228"/>
    </row>
    <row r="117" spans="1:16" s="121" customFormat="1" ht="15.75" customHeight="1">
      <c r="A117" s="221"/>
      <c r="B117" s="200">
        <v>2</v>
      </c>
      <c r="C117" s="114">
        <v>2</v>
      </c>
      <c r="D117" s="374" t="s">
        <v>99</v>
      </c>
      <c r="E117" s="374"/>
      <c r="F117" s="374"/>
      <c r="G117" s="374"/>
      <c r="H117" s="374"/>
      <c r="I117" s="374"/>
      <c r="J117" s="374"/>
      <c r="K117" s="374"/>
      <c r="L117" s="374"/>
      <c r="M117" s="137">
        <v>320</v>
      </c>
      <c r="N117" s="137">
        <f>M117*C117</f>
        <v>640</v>
      </c>
      <c r="O117" s="61"/>
      <c r="P117" s="228"/>
    </row>
    <row r="118" spans="1:16" s="121" customFormat="1" ht="15.75" customHeight="1">
      <c r="A118" s="221"/>
      <c r="B118" s="200">
        <v>3</v>
      </c>
      <c r="C118" s="114">
        <v>1</v>
      </c>
      <c r="D118" s="374" t="s">
        <v>99</v>
      </c>
      <c r="E118" s="374"/>
      <c r="F118" s="374"/>
      <c r="G118" s="374"/>
      <c r="H118" s="374"/>
      <c r="I118" s="374"/>
      <c r="J118" s="374"/>
      <c r="K118" s="374"/>
      <c r="L118" s="374"/>
      <c r="M118" s="137">
        <v>320</v>
      </c>
      <c r="N118" s="99">
        <v>320</v>
      </c>
      <c r="O118" s="61"/>
      <c r="P118" s="228"/>
    </row>
    <row r="119" spans="1:16" s="121" customFormat="1" ht="15.75" customHeight="1">
      <c r="A119" s="221"/>
      <c r="B119" s="365"/>
      <c r="C119" s="366"/>
      <c r="D119" s="366"/>
      <c r="E119" s="229"/>
      <c r="F119" s="230"/>
      <c r="G119" s="230"/>
      <c r="H119" s="230"/>
      <c r="I119" s="230"/>
      <c r="J119" s="230"/>
      <c r="K119" s="230"/>
      <c r="L119" s="230"/>
      <c r="M119" s="231" t="s">
        <v>12</v>
      </c>
      <c r="N119" s="232">
        <f>SUM(N116:N118)</f>
        <v>1280</v>
      </c>
      <c r="O119" s="61"/>
      <c r="P119" s="228"/>
    </row>
    <row r="120" spans="1:16" ht="4.5" customHeight="1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0"/>
    </row>
    <row r="121" spans="1:16" ht="18" customHeight="1">
      <c r="B121" s="367" t="s">
        <v>26</v>
      </c>
      <c r="C121" s="367"/>
      <c r="D121" s="367"/>
      <c r="E121" s="367"/>
      <c r="F121" s="367"/>
      <c r="G121" s="367"/>
      <c r="H121" s="367"/>
      <c r="I121" s="367"/>
      <c r="J121" s="367"/>
      <c r="K121" s="367"/>
      <c r="L121" s="367"/>
      <c r="M121" s="367"/>
      <c r="N121" s="367"/>
      <c r="O121" s="367"/>
      <c r="P121" s="234"/>
    </row>
    <row r="122" spans="1:16" ht="12.75" customHeight="1">
      <c r="B122" s="21" t="str">
        <f>B33</f>
        <v>FAPESP, OCTOBER 2012</v>
      </c>
      <c r="K122" s="3"/>
      <c r="P122" s="121"/>
    </row>
    <row r="123" spans="1:16" ht="12.75" hidden="1" customHeight="1">
      <c r="B123" s="33"/>
      <c r="C123" s="223"/>
      <c r="D123" s="223"/>
      <c r="E123" s="223"/>
      <c r="F123" s="216"/>
      <c r="G123" s="216"/>
      <c r="H123" s="216"/>
      <c r="I123" s="216"/>
      <c r="J123" s="216"/>
      <c r="K123" s="216"/>
      <c r="L123" s="216"/>
      <c r="M123" s="223"/>
      <c r="N123" s="216"/>
      <c r="O123" s="211"/>
      <c r="P123" s="20"/>
    </row>
    <row r="124" spans="1:16" ht="12.75" hidden="1" customHeight="1">
      <c r="B124" s="33"/>
      <c r="C124" s="223"/>
      <c r="D124" s="223"/>
      <c r="E124" s="223"/>
      <c r="F124" s="216"/>
      <c r="G124" s="216"/>
      <c r="H124" s="216"/>
      <c r="I124" s="216"/>
      <c r="J124" s="216"/>
      <c r="K124" s="216"/>
      <c r="L124" s="216"/>
      <c r="M124" s="223"/>
      <c r="N124" s="216"/>
      <c r="O124" s="211"/>
      <c r="P124" s="20"/>
    </row>
    <row r="125" spans="1:16" ht="12.75" hidden="1" customHeight="1">
      <c r="B125" s="33"/>
      <c r="C125" s="223"/>
      <c r="D125" s="223"/>
      <c r="E125" s="223"/>
      <c r="F125" s="216"/>
      <c r="G125" s="216"/>
      <c r="H125" s="216"/>
      <c r="I125" s="216"/>
      <c r="J125" s="216"/>
      <c r="K125" s="216"/>
      <c r="L125" s="216"/>
      <c r="M125" s="223"/>
      <c r="N125" s="216"/>
      <c r="O125" s="211"/>
      <c r="P125" s="20"/>
    </row>
    <row r="126" spans="1:16" ht="12.75" hidden="1" customHeight="1">
      <c r="B126" s="33"/>
      <c r="C126" s="223"/>
      <c r="D126" s="223"/>
      <c r="E126" s="223"/>
      <c r="F126" s="216"/>
      <c r="G126" s="216"/>
      <c r="H126" s="216"/>
      <c r="I126" s="216"/>
      <c r="J126" s="216"/>
      <c r="K126" s="216"/>
      <c r="L126" s="216"/>
      <c r="M126" s="223"/>
      <c r="N126" s="216"/>
      <c r="O126" s="211"/>
      <c r="P126" s="20"/>
    </row>
    <row r="127" spans="1:16" ht="12.75" hidden="1" customHeight="1">
      <c r="B127" s="33"/>
      <c r="C127" s="223"/>
      <c r="D127" s="223"/>
      <c r="E127" s="223"/>
      <c r="F127" s="216"/>
      <c r="G127" s="216"/>
      <c r="H127" s="216"/>
      <c r="I127" s="216"/>
      <c r="J127" s="216"/>
      <c r="K127" s="216"/>
      <c r="L127" s="216"/>
      <c r="M127" s="223"/>
      <c r="N127" s="216"/>
      <c r="O127" s="211"/>
      <c r="P127" s="20"/>
    </row>
    <row r="128" spans="1:16" ht="12.75" hidden="1" customHeight="1">
      <c r="B128" s="235"/>
      <c r="C128" s="223"/>
      <c r="D128" s="223"/>
      <c r="E128" s="223"/>
      <c r="F128" s="216"/>
      <c r="G128" s="216"/>
      <c r="H128" s="216"/>
      <c r="I128" s="216"/>
      <c r="J128" s="216"/>
      <c r="K128" s="216"/>
      <c r="L128" s="216"/>
      <c r="M128" s="223"/>
      <c r="N128" s="216"/>
      <c r="O128" s="211"/>
      <c r="P128" s="20"/>
    </row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</sheetData>
  <sheetProtection password="CFE7" sheet="1" objects="1" scenarios="1"/>
  <mergeCells count="41">
    <mergeCell ref="B32:O32"/>
    <mergeCell ref="D26:L26"/>
    <mergeCell ref="D24:L24"/>
    <mergeCell ref="D25:L25"/>
    <mergeCell ref="D20:L20"/>
    <mergeCell ref="D30:L30"/>
    <mergeCell ref="D27:L27"/>
    <mergeCell ref="D28:L28"/>
    <mergeCell ref="D29:L29"/>
    <mergeCell ref="D19:L19"/>
    <mergeCell ref="B119:D119"/>
    <mergeCell ref="B121:O121"/>
    <mergeCell ref="B114:B115"/>
    <mergeCell ref="C114:C115"/>
    <mergeCell ref="D114:L115"/>
    <mergeCell ref="M114:M115"/>
    <mergeCell ref="N114:N115"/>
    <mergeCell ref="O114:O115"/>
    <mergeCell ref="D116:L116"/>
    <mergeCell ref="D117:L117"/>
    <mergeCell ref="D118:L118"/>
    <mergeCell ref="B94:P94"/>
    <mergeCell ref="B95:P95"/>
    <mergeCell ref="B97:O97"/>
    <mergeCell ref="B99:O100"/>
    <mergeCell ref="K3:O3"/>
    <mergeCell ref="K4:O5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</mergeCells>
  <conditionalFormatting sqref="N15:N30">
    <cfRule type="cellIs" dxfId="6" priority="13" stopIfTrue="1" operator="equal">
      <formula>""</formula>
    </cfRule>
  </conditionalFormatting>
  <conditionalFormatting sqref="B15:C30">
    <cfRule type="cellIs" dxfId="5" priority="12" stopIfTrue="1" operator="equal">
      <formula>0</formula>
    </cfRule>
  </conditionalFormatting>
  <conditionalFormatting sqref="E26:L30 E15:L24 D15:D30 M15:M30">
    <cfRule type="cellIs" dxfId="4" priority="11" stopIfTrue="1" operator="equal">
      <formula>0</formula>
    </cfRule>
  </conditionalFormatting>
  <conditionalFormatting sqref="F8:O8 D10:F10">
    <cfRule type="cellIs" dxfId="3" priority="10" operator="equal">
      <formula>""</formula>
    </cfRule>
  </conditionalFormatting>
  <conditionalFormatting sqref="M119:N119">
    <cfRule type="cellIs" dxfId="2" priority="9" stopIfTrue="1" operator="equal">
      <formula>0</formula>
    </cfRule>
  </conditionalFormatting>
  <conditionalFormatting sqref="D12:G12">
    <cfRule type="cellIs" dxfId="1" priority="1" stopIfTrue="1" operator="equal">
      <formula>""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16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7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7" t="s">
        <v>119</v>
      </c>
      <c r="C4" s="384" t="s">
        <v>120</v>
      </c>
      <c r="D4" s="382" t="s">
        <v>107</v>
      </c>
      <c r="E4" s="383"/>
      <c r="G4" t="e">
        <f>IF(#REF!=0,"",#REF!)</f>
        <v>#REF!</v>
      </c>
    </row>
    <row r="5" spans="2:7" ht="3.75" customHeight="1">
      <c r="B5" s="388"/>
      <c r="C5" s="385"/>
      <c r="D5" s="194"/>
      <c r="E5" s="192"/>
    </row>
    <row r="6" spans="2:7" ht="37.5" customHeight="1">
      <c r="B6" s="388"/>
      <c r="C6" s="385"/>
      <c r="D6" s="195" t="s">
        <v>108</v>
      </c>
      <c r="E6" s="242" t="s">
        <v>12</v>
      </c>
      <c r="F6" s="381"/>
    </row>
    <row r="7" spans="2:7" s="9" customFormat="1" ht="39" customHeight="1">
      <c r="B7" s="388"/>
      <c r="C7" s="385"/>
      <c r="D7" s="236" t="s">
        <v>110</v>
      </c>
      <c r="E7" s="184" t="str">
        <f>TRAN!D12</f>
        <v/>
      </c>
      <c r="F7" s="381"/>
    </row>
    <row r="8" spans="2:7" s="9" customFormat="1" ht="39" customHeight="1">
      <c r="B8" s="388"/>
      <c r="C8" s="385"/>
      <c r="D8" s="236" t="s">
        <v>109</v>
      </c>
      <c r="E8" s="184" t="str">
        <f>DIP!D12</f>
        <v/>
      </c>
      <c r="F8" s="381"/>
    </row>
    <row r="9" spans="2:7" s="9" customFormat="1" ht="39" customHeight="1" thickBot="1">
      <c r="B9" s="388"/>
      <c r="C9" s="385"/>
      <c r="D9" s="248" t="s">
        <v>113</v>
      </c>
      <c r="E9" s="249" t="str">
        <f>STB!D12</f>
        <v/>
      </c>
      <c r="F9" s="381"/>
    </row>
    <row r="10" spans="2:7" s="9" customFormat="1" ht="30.75" customHeight="1">
      <c r="B10" s="388"/>
      <c r="C10" s="385"/>
      <c r="D10" s="196" t="s">
        <v>12</v>
      </c>
      <c r="E10" s="250" t="str">
        <f>IF(SUM(E7:E9)=0,"",SUM(E7:E9))</f>
        <v/>
      </c>
      <c r="F10" s="381"/>
    </row>
    <row r="11" spans="2:7" s="9" customFormat="1" ht="12" customHeight="1">
      <c r="B11" s="389"/>
      <c r="C11" s="386"/>
      <c r="D11" s="91" t="str">
        <f>STB!B33</f>
        <v>FAPESP, OCTOBER 2012</v>
      </c>
      <c r="E11" s="91"/>
      <c r="F11" s="381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password="CFE7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2011-07-15T13:57:57Z</cp:lastPrinted>
  <dcterms:created xsi:type="dcterms:W3CDTF">2004-06-09T18:15:42Z</dcterms:created>
  <dcterms:modified xsi:type="dcterms:W3CDTF">2012-10-11T19:22:22Z</dcterms:modified>
  <cp:category>Planilha do Microsoft Excel</cp:category>
</cp:coreProperties>
</file>